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G:\Groups\Documents and research\Economic and Fiscal Outlook\Autumn 2025\FINAL WEB versions\"/>
    </mc:Choice>
  </mc:AlternateContent>
  <xr:revisionPtr revIDLastSave="0" documentId="13_ncr:1_{C93BD08A-5F91-4DA5-9170-4EE7519CFC49}" xr6:coauthVersionLast="47" xr6:coauthVersionMax="47" xr10:uidLastSave="{00000000-0000-0000-0000-000000000000}"/>
  <bookViews>
    <workbookView xWindow="-120" yWindow="-120" windowWidth="29040" windowHeight="15720" tabRatio="740" xr2:uid="{00000000-000D-0000-FFFF-FFFF00000000}"/>
  </bookViews>
  <sheets>
    <sheet name="Contents" sheetId="4" r:id="rId1"/>
    <sheet name="Economy" sheetId="165" r:id="rId2"/>
    <sheet name="1.1" sheetId="156" r:id="rId3"/>
    <sheet name="1.2" sheetId="157" r:id="rId4"/>
    <sheet name="1.3" sheetId="144" r:id="rId5"/>
    <sheet name="1.4" sheetId="145" r:id="rId6"/>
    <sheet name="1.5" sheetId="158" r:id="rId7"/>
    <sheet name="1.6" sheetId="152" r:id="rId8"/>
    <sheet name="1.7" sheetId="159" r:id="rId9"/>
    <sheet name="1.8" sheetId="138" r:id="rId10"/>
    <sheet name="1.9" sheetId="139" r:id="rId11"/>
    <sheet name="1.10" sheetId="146" r:id="rId12"/>
    <sheet name="1.11" sheetId="147" r:id="rId13"/>
    <sheet name="1.11b" sheetId="160" r:id="rId14"/>
    <sheet name="1.12" sheetId="148" r:id="rId15"/>
    <sheet name="1.13" sheetId="153" r:id="rId16"/>
    <sheet name="1.14" sheetId="154" r:id="rId17"/>
    <sheet name="1.15" sheetId="151" r:id="rId18"/>
    <sheet name="1.16" sheetId="155" r:id="rId19"/>
    <sheet name="1.17" sheetId="149" r:id="rId20"/>
    <sheet name="1.18" sheetId="143" r:id="rId21"/>
    <sheet name="1.19" sheetId="162" r:id="rId22"/>
    <sheet name="1.19b" sheetId="163" r:id="rId23"/>
    <sheet name="1.20" sheetId="164" r:id="rId24"/>
  </sheets>
  <externalReferences>
    <externalReference r:id="rId25"/>
  </externalReferences>
  <definedNames>
    <definedName name="________tab3">!#REF!</definedName>
    <definedName name="________tab6">!#REF!</definedName>
    <definedName name="________tab8">!#REF!</definedName>
    <definedName name="_______tab3">!#REF!</definedName>
    <definedName name="_______tab6">!#REF!</definedName>
    <definedName name="_______tab8">!#REF!</definedName>
    <definedName name="______tab3">!#REF!</definedName>
    <definedName name="______tab6">!#REF!</definedName>
    <definedName name="______tab8">!#REF!</definedName>
    <definedName name="_____tab3">!#REF!</definedName>
    <definedName name="_____tab6">!#REF!</definedName>
    <definedName name="_____tab8">!#REF!</definedName>
    <definedName name="____tab3">!#REF!</definedName>
    <definedName name="____tab6">!#REF!</definedName>
    <definedName name="____tab8">!#REF!</definedName>
    <definedName name="___tab3">!#REF!</definedName>
    <definedName name="___tab6">!#REF!</definedName>
    <definedName name="___tab8">!#REF!</definedName>
    <definedName name="__123Graph_A" localSheetId="12" hidden="1">#REF!</definedName>
    <definedName name="__123Graph_A" localSheetId="13" hidden="1">#REF!</definedName>
    <definedName name="__123Graph_A" localSheetId="16" hidden="1">#REF!</definedName>
    <definedName name="__123Graph_A" localSheetId="17" hidden="1">#REF!</definedName>
    <definedName name="__123Graph_A" localSheetId="18" hidden="1">#REF!</definedName>
    <definedName name="__123Graph_A" localSheetId="20" hidden="1">#REF!</definedName>
    <definedName name="__123Graph_A" localSheetId="21" hidden="1">#REF!</definedName>
    <definedName name="__123Graph_A" localSheetId="22" hidden="1">#REF!</definedName>
    <definedName name="__123Graph_A" localSheetId="7" hidden="1">#REF!</definedName>
    <definedName name="__123Graph_A" localSheetId="8" hidden="1">#REF!</definedName>
    <definedName name="__123Graph_A" hidden="1">#REF!</definedName>
    <definedName name="__123Graph_AALLTAX" hidden="1">#REF!</definedName>
    <definedName name="__123Graph_ACFSINDIV" hidden="1">#REF!</definedName>
    <definedName name="__123Graph_AChart1" hidden="1">#REF!</definedName>
    <definedName name="__123Graph_ACHGSPD1" localSheetId="16" hidden="1">#REF!</definedName>
    <definedName name="__123Graph_ACHGSPD1" localSheetId="18" hidden="1">#REF!</definedName>
    <definedName name="__123Graph_ACHGSPD1" localSheetId="21" hidden="1">#REF!</definedName>
    <definedName name="__123Graph_ACHGSPD1" localSheetId="22" hidden="1">#REF!</definedName>
    <definedName name="__123Graph_ACHGSPD1" hidden="1">#REF!</definedName>
    <definedName name="__123Graph_ACHGSPD2" localSheetId="16" hidden="1">#REF!</definedName>
    <definedName name="__123Graph_ACHGSPD2" localSheetId="18" hidden="1">#REF!</definedName>
    <definedName name="__123Graph_ACHGSPD2" localSheetId="21" hidden="1">#REF!</definedName>
    <definedName name="__123Graph_ACHGSPD2" localSheetId="22" hidden="1">#REF!</definedName>
    <definedName name="__123Graph_ACHGSPD2" hidden="1">#REF!</definedName>
    <definedName name="__123Graph_ACurrent" hidden="1">#REF!</definedName>
    <definedName name="__123Graph_AEFF" localSheetId="12" hidden="1">#REF!</definedName>
    <definedName name="__123Graph_AEFF" localSheetId="13" hidden="1">#REF!</definedName>
    <definedName name="__123Graph_AEFF" localSheetId="16" hidden="1">#REF!</definedName>
    <definedName name="__123Graph_AEFF" localSheetId="17" hidden="1">#REF!</definedName>
    <definedName name="__123Graph_AEFF" localSheetId="18" hidden="1">#REF!</definedName>
    <definedName name="__123Graph_AEFF" localSheetId="20" hidden="1">#REF!</definedName>
    <definedName name="__123Graph_AEFF" localSheetId="21" hidden="1">#REF!</definedName>
    <definedName name="__123Graph_AEFF" localSheetId="22" hidden="1">#REF!</definedName>
    <definedName name="__123Graph_AEFF" localSheetId="7" hidden="1">#REF!</definedName>
    <definedName name="__123Graph_AEFF" localSheetId="8" hidden="1">#REF!</definedName>
    <definedName name="__123Graph_AEFF" hidden="1">#REF!</definedName>
    <definedName name="__123Graph_AEFG" hidden="1">#REF!</definedName>
    <definedName name="__123Graph_AGR14PBF1" localSheetId="16" hidden="1">#REF!</definedName>
    <definedName name="__123Graph_AGR14PBF1" localSheetId="18" hidden="1">#REF!</definedName>
    <definedName name="__123Graph_AGR14PBF1" localSheetId="21" hidden="1">#REF!</definedName>
    <definedName name="__123Graph_AGR14PBF1" localSheetId="22" hidden="1">#REF!</definedName>
    <definedName name="__123Graph_AGR14PBF1" hidden="1">#REF!</definedName>
    <definedName name="__123Graph_AHOMEVAT" hidden="1">#REF!</definedName>
    <definedName name="__123Graph_AIMPORT" hidden="1">#REF!</definedName>
    <definedName name="__123Graph_ALBFFIN" localSheetId="12" hidden="1">#REF!</definedName>
    <definedName name="__123Graph_ALBFFIN" localSheetId="13" hidden="1">#REF!</definedName>
    <definedName name="__123Graph_ALBFFIN" localSheetId="16" hidden="1">#REF!</definedName>
    <definedName name="__123Graph_ALBFFIN" localSheetId="17" hidden="1">#REF!</definedName>
    <definedName name="__123Graph_ALBFFIN" localSheetId="18" hidden="1">#REF!</definedName>
    <definedName name="__123Graph_ALBFFIN" localSheetId="20" hidden="1">#REF!</definedName>
    <definedName name="__123Graph_ALBFFIN" localSheetId="21" hidden="1">#REF!</definedName>
    <definedName name="__123Graph_ALBFFIN" localSheetId="22" hidden="1">#REF!</definedName>
    <definedName name="__123Graph_ALBFFIN" localSheetId="7" hidden="1">#REF!</definedName>
    <definedName name="__123Graph_ALBFFIN" localSheetId="8" hidden="1">#REF!</definedName>
    <definedName name="__123Graph_ALBFFIN" hidden="1">#REF!</definedName>
    <definedName name="__123Graph_ALBFFIN2" localSheetId="16" hidden="1">#REF!</definedName>
    <definedName name="__123Graph_ALBFFIN2" localSheetId="18" hidden="1">#REF!</definedName>
    <definedName name="__123Graph_ALBFFIN2" localSheetId="21" hidden="1">#REF!</definedName>
    <definedName name="__123Graph_ALBFFIN2" localSheetId="22" hidden="1">#REF!</definedName>
    <definedName name="__123Graph_ALBFFIN2" hidden="1">#REF!</definedName>
    <definedName name="__123Graph_ALBFFIO" hidden="1">#REF!</definedName>
    <definedName name="__123Graph_ALBFHIC2" localSheetId="16" hidden="1">#REF!</definedName>
    <definedName name="__123Graph_ALBFHIC2" localSheetId="18" hidden="1">#REF!</definedName>
    <definedName name="__123Graph_ALBFHIC2" localSheetId="21" hidden="1">#REF!</definedName>
    <definedName name="__123Graph_ALBFHIC2" localSheetId="22" hidden="1">#REF!</definedName>
    <definedName name="__123Graph_ALBFHIC2" hidden="1">#REF!</definedName>
    <definedName name="__123Graph_ALCB" localSheetId="16" hidden="1">#REF!</definedName>
    <definedName name="__123Graph_ALCB" localSheetId="18" hidden="1">#REF!</definedName>
    <definedName name="__123Graph_ALCB" localSheetId="21" hidden="1">#REF!</definedName>
    <definedName name="__123Graph_ALCB" localSheetId="22" hidden="1">#REF!</definedName>
    <definedName name="__123Graph_ALCB" hidden="1">#REF!</definedName>
    <definedName name="__123Graph_ANACFIN" localSheetId="16" hidden="1">#REF!</definedName>
    <definedName name="__123Graph_ANACFIN" localSheetId="18" hidden="1">#REF!</definedName>
    <definedName name="__123Graph_ANACFIN" localSheetId="21" hidden="1">#REF!</definedName>
    <definedName name="__123Graph_ANACFIN" localSheetId="22" hidden="1">#REF!</definedName>
    <definedName name="__123Graph_ANACFIN" hidden="1">#REF!</definedName>
    <definedName name="__123Graph_ANACHIC" localSheetId="16" hidden="1">#REF!</definedName>
    <definedName name="__123Graph_ANACHIC" localSheetId="18" hidden="1">#REF!</definedName>
    <definedName name="__123Graph_ANACHIC" localSheetId="21" hidden="1">#REF!</definedName>
    <definedName name="__123Graph_ANACHIC" localSheetId="22" hidden="1">#REF!</definedName>
    <definedName name="__123Graph_ANACHIC" hidden="1">#REF!</definedName>
    <definedName name="__123Graph_APDNUMBERS" hidden="1">#REF!</definedName>
    <definedName name="__123Graph_APDTRENDS" hidden="1">#REF!</definedName>
    <definedName name="__123Graph_APIC" localSheetId="12" hidden="1">#REF!</definedName>
    <definedName name="__123Graph_APIC" localSheetId="13" hidden="1">#REF!</definedName>
    <definedName name="__123Graph_APIC" localSheetId="16" hidden="1">#REF!</definedName>
    <definedName name="__123Graph_APIC" localSheetId="17" hidden="1">#REF!</definedName>
    <definedName name="__123Graph_APIC" localSheetId="18" hidden="1">#REF!</definedName>
    <definedName name="__123Graph_APIC" localSheetId="20" hidden="1">#REF!</definedName>
    <definedName name="__123Graph_APIC" localSheetId="21" hidden="1">#REF!</definedName>
    <definedName name="__123Graph_APIC" localSheetId="22" hidden="1">#REF!</definedName>
    <definedName name="__123Graph_APIC" localSheetId="7" hidden="1">#REF!</definedName>
    <definedName name="__123Graph_APIC" localSheetId="8" hidden="1">#REF!</definedName>
    <definedName name="__123Graph_APIC" hidden="1">#REF!</definedName>
    <definedName name="__123Graph_APID" hidden="1">#REF!</definedName>
    <definedName name="__123Graph_ATOBREV" hidden="1">#REF!</definedName>
    <definedName name="__123Graph_ATOTAL" hidden="1">#REF!</definedName>
    <definedName name="__123Graph_B" localSheetId="12" hidden="1">#REF!</definedName>
    <definedName name="__123Graph_B" localSheetId="13" hidden="1">#REF!</definedName>
    <definedName name="__123Graph_B" localSheetId="16" hidden="1">#REF!</definedName>
    <definedName name="__123Graph_B" localSheetId="17" hidden="1">#REF!</definedName>
    <definedName name="__123Graph_B" localSheetId="18" hidden="1">#REF!</definedName>
    <definedName name="__123Graph_B" localSheetId="20" hidden="1">#REF!</definedName>
    <definedName name="__123Graph_B" localSheetId="21" hidden="1">#REF!</definedName>
    <definedName name="__123Graph_B" localSheetId="22" hidden="1">#REF!</definedName>
    <definedName name="__123Graph_B" localSheetId="7" hidden="1">#REF!</definedName>
    <definedName name="__123Graph_B" localSheetId="8"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localSheetId="16" hidden="1">#REF!</definedName>
    <definedName name="__123Graph_BCHGSPD1" localSheetId="18" hidden="1">#REF!</definedName>
    <definedName name="__123Graph_BCHGSPD1" localSheetId="21" hidden="1">#REF!</definedName>
    <definedName name="__123Graph_BCHGSPD1" localSheetId="22" hidden="1">#REF!</definedName>
    <definedName name="__123Graph_BCHGSPD1" hidden="1">#REF!</definedName>
    <definedName name="__123Graph_BCHGSPD2" localSheetId="16" hidden="1">#REF!</definedName>
    <definedName name="__123Graph_BCHGSPD2" localSheetId="18" hidden="1">#REF!</definedName>
    <definedName name="__123Graph_BCHGSPD2" localSheetId="21" hidden="1">#REF!</definedName>
    <definedName name="__123Graph_BCHGSPD2" localSheetId="22" hidden="1">#REF!</definedName>
    <definedName name="__123Graph_BCHGSPD2" hidden="1">#REF!</definedName>
    <definedName name="__123Graph_BCurrent" hidden="1">#REF!</definedName>
    <definedName name="__123Graph_BEFF" localSheetId="12" hidden="1">#REF!</definedName>
    <definedName name="__123Graph_BEFF" localSheetId="13" hidden="1">#REF!</definedName>
    <definedName name="__123Graph_BEFF" localSheetId="16" hidden="1">#REF!</definedName>
    <definedName name="__123Graph_BEFF" localSheetId="17" hidden="1">#REF!</definedName>
    <definedName name="__123Graph_BEFF" localSheetId="18" hidden="1">#REF!</definedName>
    <definedName name="__123Graph_BEFF" localSheetId="20" hidden="1">#REF!</definedName>
    <definedName name="__123Graph_BEFF" localSheetId="21" hidden="1">#REF!</definedName>
    <definedName name="__123Graph_BEFF" localSheetId="22" hidden="1">#REF!</definedName>
    <definedName name="__123Graph_BEFF" localSheetId="7" hidden="1">#REF!</definedName>
    <definedName name="__123Graph_BEFF" localSheetId="8" hidden="1">#REF!</definedName>
    <definedName name="__123Graph_BEFF" hidden="1">#REF!</definedName>
    <definedName name="__123Graph_BEFG" hidden="1">#REF!</definedName>
    <definedName name="__123Graph_BHOMEVAT" hidden="1">#REF!</definedName>
    <definedName name="__123Graph_BIMPORT" hidden="1">#REF!</definedName>
    <definedName name="__123Graph_BLBF" localSheetId="12" hidden="1">#REF!</definedName>
    <definedName name="__123Graph_BLBF" localSheetId="13" hidden="1">#REF!</definedName>
    <definedName name="__123Graph_BLBF" localSheetId="16" hidden="1">#REF!</definedName>
    <definedName name="__123Graph_BLBF" localSheetId="17" hidden="1">#REF!</definedName>
    <definedName name="__123Graph_BLBF" localSheetId="18" hidden="1">#REF!</definedName>
    <definedName name="__123Graph_BLBF" localSheetId="20" hidden="1">#REF!</definedName>
    <definedName name="__123Graph_BLBF" localSheetId="21" hidden="1">#REF!</definedName>
    <definedName name="__123Graph_BLBF" localSheetId="22" hidden="1">#REF!</definedName>
    <definedName name="__123Graph_BLBF" localSheetId="7" hidden="1">#REF!</definedName>
    <definedName name="__123Graph_BLBF" localSheetId="8" hidden="1">#REF!</definedName>
    <definedName name="__123Graph_BLBF" hidden="1">#REF!</definedName>
    <definedName name="__123Graph_BLBFFIN" localSheetId="12" hidden="1">#REF!</definedName>
    <definedName name="__123Graph_BLBFFIN" localSheetId="13" hidden="1">#REF!</definedName>
    <definedName name="__123Graph_BLBFFIN" localSheetId="16" hidden="1">#REF!</definedName>
    <definedName name="__123Graph_BLBFFIN" localSheetId="17" hidden="1">#REF!</definedName>
    <definedName name="__123Graph_BLBFFIN" localSheetId="18" hidden="1">#REF!</definedName>
    <definedName name="__123Graph_BLBFFIN" localSheetId="20" hidden="1">#REF!</definedName>
    <definedName name="__123Graph_BLBFFIN" localSheetId="21" hidden="1">#REF!</definedName>
    <definedName name="__123Graph_BLBFFIN" localSheetId="22" hidden="1">#REF!</definedName>
    <definedName name="__123Graph_BLBFFIN" localSheetId="8" hidden="1">#REF!</definedName>
    <definedName name="__123Graph_BLBFFIN" hidden="1">#REF!</definedName>
    <definedName name="__123Graph_BLBFFIN_NEW" hidden="1">#REF!</definedName>
    <definedName name="__123Graph_BLCB" localSheetId="16" hidden="1">#REF!</definedName>
    <definedName name="__123Graph_BLCB" localSheetId="18" hidden="1">#REF!</definedName>
    <definedName name="__123Graph_BLCB" localSheetId="21" hidden="1">#REF!</definedName>
    <definedName name="__123Graph_BLCB" localSheetId="22" hidden="1">#REF!</definedName>
    <definedName name="__123Graph_BLCB" hidden="1">#REF!</definedName>
    <definedName name="__123Graph_BPDTRENDS" hidden="1">#REF!</definedName>
    <definedName name="__123Graph_BPIC" localSheetId="12" hidden="1">#REF!</definedName>
    <definedName name="__123Graph_BPIC" localSheetId="13" hidden="1">#REF!</definedName>
    <definedName name="__123Graph_BPIC" localSheetId="16" hidden="1">#REF!</definedName>
    <definedName name="__123Graph_BPIC" localSheetId="17" hidden="1">#REF!</definedName>
    <definedName name="__123Graph_BPIC" localSheetId="18" hidden="1">#REF!</definedName>
    <definedName name="__123Graph_BPIC" localSheetId="20" hidden="1">#REF!</definedName>
    <definedName name="__123Graph_BPIC" localSheetId="21" hidden="1">#REF!</definedName>
    <definedName name="__123Graph_BPIC" localSheetId="22" hidden="1">#REF!</definedName>
    <definedName name="__123Graph_BPIC" localSheetId="7" hidden="1">#REF!</definedName>
    <definedName name="__123Graph_BPIC" localSheetId="8" hidden="1">#REF!</definedName>
    <definedName name="__123Graph_BPIC" hidden="1">#REF!</definedName>
    <definedName name="__123Graph_BTOTAL" hidden="1">#REF!</definedName>
    <definedName name="__123Graph_C" hidden="1">#REF!</definedName>
    <definedName name="__123Graph_CACT13BUD" localSheetId="12" hidden="1">#REF!</definedName>
    <definedName name="__123Graph_CACT13BUD" localSheetId="13" hidden="1">#REF!</definedName>
    <definedName name="__123Graph_CACT13BUD" localSheetId="16" hidden="1">#REF!</definedName>
    <definedName name="__123Graph_CACT13BUD" localSheetId="17" hidden="1">#REF!</definedName>
    <definedName name="__123Graph_CACT13BUD" localSheetId="18" hidden="1">#REF!</definedName>
    <definedName name="__123Graph_CACT13BUD" localSheetId="20" hidden="1">#REF!</definedName>
    <definedName name="__123Graph_CACT13BUD" localSheetId="21" hidden="1">#REF!</definedName>
    <definedName name="__123Graph_CACT13BUD" localSheetId="22" hidden="1">#REF!</definedName>
    <definedName name="__123Graph_CACT13BUD" localSheetId="7" hidden="1">#REF!</definedName>
    <definedName name="__123Graph_CACT13BUD" localSheetId="8"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localSheetId="12" hidden="1">#REF!</definedName>
    <definedName name="__123Graph_CEFF" localSheetId="13" hidden="1">#REF!</definedName>
    <definedName name="__123Graph_CEFF" localSheetId="16" hidden="1">#REF!</definedName>
    <definedName name="__123Graph_CEFF" localSheetId="17" hidden="1">#REF!</definedName>
    <definedName name="__123Graph_CEFF" localSheetId="18" hidden="1">#REF!</definedName>
    <definedName name="__123Graph_CEFF" localSheetId="20" hidden="1">#REF!</definedName>
    <definedName name="__123Graph_CEFF" localSheetId="21" hidden="1">#REF!</definedName>
    <definedName name="__123Graph_CEFF" localSheetId="22" hidden="1">#REF!</definedName>
    <definedName name="__123Graph_CEFF" localSheetId="8" hidden="1">#REF!</definedName>
    <definedName name="__123Graph_CEFF" hidden="1">#REF!</definedName>
    <definedName name="__123Graph_CGR14PBF1" localSheetId="16" hidden="1">#REF!</definedName>
    <definedName name="__123Graph_CGR14PBF1" localSheetId="18" hidden="1">#REF!</definedName>
    <definedName name="__123Graph_CGR14PBF1" localSheetId="21" hidden="1">#REF!</definedName>
    <definedName name="__123Graph_CGR14PBF1" localSheetId="22" hidden="1">#REF!</definedName>
    <definedName name="__123Graph_CGR14PBF1" hidden="1">#REF!</definedName>
    <definedName name="__123Graph_CLBF" localSheetId="12" hidden="1">#REF!</definedName>
    <definedName name="__123Graph_CLBF" localSheetId="13" hidden="1">#REF!</definedName>
    <definedName name="__123Graph_CLBF" localSheetId="16" hidden="1">#REF!</definedName>
    <definedName name="__123Graph_CLBF" localSheetId="17" hidden="1">#REF!</definedName>
    <definedName name="__123Graph_CLBF" localSheetId="18" hidden="1">#REF!</definedName>
    <definedName name="__123Graph_CLBF" localSheetId="20" hidden="1">#REF!</definedName>
    <definedName name="__123Graph_CLBF" localSheetId="21" hidden="1">#REF!</definedName>
    <definedName name="__123Graph_CLBF" localSheetId="22" hidden="1">#REF!</definedName>
    <definedName name="__123Graph_CLBF" localSheetId="7" hidden="1">#REF!</definedName>
    <definedName name="__123Graph_CLBF" localSheetId="8" hidden="1">#REF!</definedName>
    <definedName name="__123Graph_CLBF" hidden="1">#REF!</definedName>
    <definedName name="__123Graph_CPIC" localSheetId="12" hidden="1">#REF!</definedName>
    <definedName name="__123Graph_CPIC" localSheetId="13" hidden="1">#REF!</definedName>
    <definedName name="__123Graph_CPIC" localSheetId="16" hidden="1">#REF!</definedName>
    <definedName name="__123Graph_CPIC" localSheetId="17" hidden="1">#REF!</definedName>
    <definedName name="__123Graph_CPIC" localSheetId="18" hidden="1">#REF!</definedName>
    <definedName name="__123Graph_CPIC" localSheetId="20" hidden="1">#REF!</definedName>
    <definedName name="__123Graph_CPIC" localSheetId="21" hidden="1">#REF!</definedName>
    <definedName name="__123Graph_CPIC" localSheetId="22" hidden="1">#REF!</definedName>
    <definedName name="__123Graph_CPIC" localSheetId="7" hidden="1">#REF!</definedName>
    <definedName name="__123Graph_CPIC" localSheetId="8" hidden="1">#REF!</definedName>
    <definedName name="__123Graph_CPIC" hidden="1">#REF!</definedName>
    <definedName name="__123Graph_D" hidden="1">#REF!</definedName>
    <definedName name="__123Graph_DACT13BUD" localSheetId="12" hidden="1">#REF!</definedName>
    <definedName name="__123Graph_DACT13BUD" localSheetId="13" hidden="1">#REF!</definedName>
    <definedName name="__123Graph_DACT13BUD" localSheetId="16" hidden="1">#REF!</definedName>
    <definedName name="__123Graph_DACT13BUD" localSheetId="17" hidden="1">#REF!</definedName>
    <definedName name="__123Graph_DACT13BUD" localSheetId="18" hidden="1">#REF!</definedName>
    <definedName name="__123Graph_DACT13BUD" localSheetId="20" hidden="1">#REF!</definedName>
    <definedName name="__123Graph_DACT13BUD" localSheetId="21" hidden="1">#REF!</definedName>
    <definedName name="__123Graph_DACT13BUD" localSheetId="22" hidden="1">#REF!</definedName>
    <definedName name="__123Graph_DACT13BUD" localSheetId="8"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localSheetId="12" hidden="1">#REF!</definedName>
    <definedName name="__123Graph_DEFF" localSheetId="13" hidden="1">#REF!</definedName>
    <definedName name="__123Graph_DEFF" localSheetId="16" hidden="1">#REF!</definedName>
    <definedName name="__123Graph_DEFF" localSheetId="17" hidden="1">#REF!</definedName>
    <definedName name="__123Graph_DEFF" localSheetId="18" hidden="1">#REF!</definedName>
    <definedName name="__123Graph_DEFF" localSheetId="20" hidden="1">#REF!</definedName>
    <definedName name="__123Graph_DEFF" localSheetId="21" hidden="1">#REF!</definedName>
    <definedName name="__123Graph_DEFF" localSheetId="22" hidden="1">#REF!</definedName>
    <definedName name="__123Graph_DEFF" localSheetId="8" hidden="1">#REF!</definedName>
    <definedName name="__123Graph_DEFF" hidden="1">#REF!</definedName>
    <definedName name="__123Graph_DEFF2" hidden="1">#REF!</definedName>
    <definedName name="__123Graph_DGR14PBF1" localSheetId="16" hidden="1">#REF!</definedName>
    <definedName name="__123Graph_DGR14PBF1" localSheetId="18" hidden="1">#REF!</definedName>
    <definedName name="__123Graph_DGR14PBF1" localSheetId="21" hidden="1">#REF!</definedName>
    <definedName name="__123Graph_DGR14PBF1" localSheetId="22" hidden="1">#REF!</definedName>
    <definedName name="__123Graph_DGR14PBF1" hidden="1">#REF!</definedName>
    <definedName name="__123Graph_DLBF" localSheetId="12" hidden="1">#REF!</definedName>
    <definedName name="__123Graph_DLBF" localSheetId="13" hidden="1">#REF!</definedName>
    <definedName name="__123Graph_DLBF" localSheetId="16" hidden="1">#REF!</definedName>
    <definedName name="__123Graph_DLBF" localSheetId="17" hidden="1">#REF!</definedName>
    <definedName name="__123Graph_DLBF" localSheetId="18" hidden="1">#REF!</definedName>
    <definedName name="__123Graph_DLBF" localSheetId="20" hidden="1">#REF!</definedName>
    <definedName name="__123Graph_DLBF" localSheetId="21" hidden="1">#REF!</definedName>
    <definedName name="__123Graph_DLBF" localSheetId="22" hidden="1">#REF!</definedName>
    <definedName name="__123Graph_DLBF" localSheetId="7" hidden="1">#REF!</definedName>
    <definedName name="__123Graph_DLBF" localSheetId="8" hidden="1">#REF!</definedName>
    <definedName name="__123Graph_DLBF" hidden="1">#REF!</definedName>
    <definedName name="__123Graph_DPIC" localSheetId="12" hidden="1">#REF!</definedName>
    <definedName name="__123Graph_DPIC" localSheetId="13" hidden="1">#REF!</definedName>
    <definedName name="__123Graph_DPIC" localSheetId="16" hidden="1">#REF!</definedName>
    <definedName name="__123Graph_DPIC" localSheetId="17" hidden="1">#REF!</definedName>
    <definedName name="__123Graph_DPIC" localSheetId="18" hidden="1">#REF!</definedName>
    <definedName name="__123Graph_DPIC" localSheetId="20" hidden="1">#REF!</definedName>
    <definedName name="__123Graph_DPIC" localSheetId="21" hidden="1">#REF!</definedName>
    <definedName name="__123Graph_DPIC" localSheetId="22" hidden="1">#REF!</definedName>
    <definedName name="__123Graph_DPIC" localSheetId="7" hidden="1">#REF!</definedName>
    <definedName name="__123Graph_DPIC" localSheetId="8" hidden="1">#REF!</definedName>
    <definedName name="__123Graph_DPIC" hidden="1">#REF!</definedName>
    <definedName name="__123Graph_E" hidden="1">#REF!</definedName>
    <definedName name="__123Graph_EACT13BUD" localSheetId="12" hidden="1">#REF!</definedName>
    <definedName name="__123Graph_EACT13BUD" localSheetId="13" hidden="1">#REF!</definedName>
    <definedName name="__123Graph_EACT13BUD" localSheetId="16" hidden="1">#REF!</definedName>
    <definedName name="__123Graph_EACT13BUD" localSheetId="17" hidden="1">#REF!</definedName>
    <definedName name="__123Graph_EACT13BUD" localSheetId="18" hidden="1">#REF!</definedName>
    <definedName name="__123Graph_EACT13BUD" localSheetId="20" hidden="1">#REF!</definedName>
    <definedName name="__123Graph_EACT13BUD" localSheetId="21" hidden="1">#REF!</definedName>
    <definedName name="__123Graph_EACT13BUD" localSheetId="22" hidden="1">#REF!</definedName>
    <definedName name="__123Graph_EACT13BUD" localSheetId="8"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localSheetId="12" hidden="1">#REF!</definedName>
    <definedName name="__123Graph_EEFF" localSheetId="13" hidden="1">#REF!</definedName>
    <definedName name="__123Graph_EEFF" localSheetId="16" hidden="1">#REF!</definedName>
    <definedName name="__123Graph_EEFF" localSheetId="17" hidden="1">#REF!</definedName>
    <definedName name="__123Graph_EEFF" localSheetId="18" hidden="1">#REF!</definedName>
    <definedName name="__123Graph_EEFF" localSheetId="20" hidden="1">#REF!</definedName>
    <definedName name="__123Graph_EEFF" localSheetId="21" hidden="1">#REF!</definedName>
    <definedName name="__123Graph_EEFF" localSheetId="22" hidden="1">#REF!</definedName>
    <definedName name="__123Graph_EEFF" localSheetId="8" hidden="1">#REF!</definedName>
    <definedName name="__123Graph_EEFF" hidden="1">#REF!</definedName>
    <definedName name="__123Graph_EEFFHIC" localSheetId="12" hidden="1">#REF!</definedName>
    <definedName name="__123Graph_EEFFHIC" localSheetId="13" hidden="1">#REF!</definedName>
    <definedName name="__123Graph_EEFFHIC" localSheetId="16" hidden="1">#REF!</definedName>
    <definedName name="__123Graph_EEFFHIC" localSheetId="17" hidden="1">#REF!</definedName>
    <definedName name="__123Graph_EEFFHIC" localSheetId="18" hidden="1">#REF!</definedName>
    <definedName name="__123Graph_EEFFHIC" localSheetId="20" hidden="1">#REF!</definedName>
    <definedName name="__123Graph_EEFFHIC" localSheetId="21" hidden="1">#REF!</definedName>
    <definedName name="__123Graph_EEFFHIC" localSheetId="22" hidden="1">#REF!</definedName>
    <definedName name="__123Graph_EEFFHIC" hidden="1">#REF!</definedName>
    <definedName name="__123Graph_EGR14PBF1" localSheetId="16" hidden="1">#REF!</definedName>
    <definedName name="__123Graph_EGR14PBF1" localSheetId="18" hidden="1">#REF!</definedName>
    <definedName name="__123Graph_EGR14PBF1" localSheetId="21" hidden="1">#REF!</definedName>
    <definedName name="__123Graph_EGR14PBF1" localSheetId="22" hidden="1">#REF!</definedName>
    <definedName name="__123Graph_EGR14PBF1" hidden="1">#REF!</definedName>
    <definedName name="__123Graph_ELBF" localSheetId="12" hidden="1">#REF!</definedName>
    <definedName name="__123Graph_ELBF" localSheetId="13" hidden="1">#REF!</definedName>
    <definedName name="__123Graph_ELBF" localSheetId="16" hidden="1">#REF!</definedName>
    <definedName name="__123Graph_ELBF" localSheetId="17" hidden="1">#REF!</definedName>
    <definedName name="__123Graph_ELBF" localSheetId="18" hidden="1">#REF!</definedName>
    <definedName name="__123Graph_ELBF" localSheetId="20" hidden="1">#REF!</definedName>
    <definedName name="__123Graph_ELBF" localSheetId="21" hidden="1">#REF!</definedName>
    <definedName name="__123Graph_ELBF" localSheetId="22" hidden="1">#REF!</definedName>
    <definedName name="__123Graph_ELBF" localSheetId="7" hidden="1">#REF!</definedName>
    <definedName name="__123Graph_ELBF" localSheetId="8" hidden="1">#REF!</definedName>
    <definedName name="__123Graph_ELBF" hidden="1">#REF!</definedName>
    <definedName name="__123Graph_EPIC" localSheetId="12" hidden="1">#REF!</definedName>
    <definedName name="__123Graph_EPIC" localSheetId="13" hidden="1">#REF!</definedName>
    <definedName name="__123Graph_EPIC" localSheetId="16" hidden="1">#REF!</definedName>
    <definedName name="__123Graph_EPIC" localSheetId="17" hidden="1">#REF!</definedName>
    <definedName name="__123Graph_EPIC" localSheetId="18" hidden="1">#REF!</definedName>
    <definedName name="__123Graph_EPIC" localSheetId="20" hidden="1">#REF!</definedName>
    <definedName name="__123Graph_EPIC" localSheetId="21" hidden="1">#REF!</definedName>
    <definedName name="__123Graph_EPIC" localSheetId="22" hidden="1">#REF!</definedName>
    <definedName name="__123Graph_EPIC" localSheetId="7" hidden="1">#REF!</definedName>
    <definedName name="__123Graph_EPIC" localSheetId="8" hidden="1">#REF!</definedName>
    <definedName name="__123Graph_EPIC" hidden="1">#REF!</definedName>
    <definedName name="__123Graph_F" hidden="1">#REF!</definedName>
    <definedName name="__123Graph_FACT13BUD" localSheetId="12" hidden="1">#REF!</definedName>
    <definedName name="__123Graph_FACT13BUD" localSheetId="13" hidden="1">#REF!</definedName>
    <definedName name="__123Graph_FACT13BUD" localSheetId="16" hidden="1">#REF!</definedName>
    <definedName name="__123Graph_FACT13BUD" localSheetId="17" hidden="1">#REF!</definedName>
    <definedName name="__123Graph_FACT13BUD" localSheetId="18" hidden="1">#REF!</definedName>
    <definedName name="__123Graph_FACT13BUD" localSheetId="20" hidden="1">#REF!</definedName>
    <definedName name="__123Graph_FACT13BUD" localSheetId="21" hidden="1">#REF!</definedName>
    <definedName name="__123Graph_FACT13BUD" localSheetId="22" hidden="1">#REF!</definedName>
    <definedName name="__123Graph_FACT13BUD" localSheetId="8"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localSheetId="12" hidden="1">#REF!</definedName>
    <definedName name="__123Graph_FEFF" localSheetId="13" hidden="1">#REF!</definedName>
    <definedName name="__123Graph_FEFF" localSheetId="16" hidden="1">#REF!</definedName>
    <definedName name="__123Graph_FEFF" localSheetId="17" hidden="1">#REF!</definedName>
    <definedName name="__123Graph_FEFF" localSheetId="18" hidden="1">#REF!</definedName>
    <definedName name="__123Graph_FEFF" localSheetId="20" hidden="1">#REF!</definedName>
    <definedName name="__123Graph_FEFF" localSheetId="21" hidden="1">#REF!</definedName>
    <definedName name="__123Graph_FEFF" localSheetId="22" hidden="1">#REF!</definedName>
    <definedName name="__123Graph_FEFF" localSheetId="8" hidden="1">#REF!</definedName>
    <definedName name="__123Graph_FEFF" hidden="1">#REF!</definedName>
    <definedName name="__123Graph_FEFFHIC" localSheetId="12" hidden="1">#REF!</definedName>
    <definedName name="__123Graph_FEFFHIC" localSheetId="13" hidden="1">#REF!</definedName>
    <definedName name="__123Graph_FEFFHIC" localSheetId="16" hidden="1">#REF!</definedName>
    <definedName name="__123Graph_FEFFHIC" localSheetId="17" hidden="1">#REF!</definedName>
    <definedName name="__123Graph_FEFFHIC" localSheetId="18" hidden="1">#REF!</definedName>
    <definedName name="__123Graph_FEFFHIC" localSheetId="20" hidden="1">#REF!</definedName>
    <definedName name="__123Graph_FEFFHIC" localSheetId="21" hidden="1">#REF!</definedName>
    <definedName name="__123Graph_FEFFHIC" localSheetId="22" hidden="1">#REF!</definedName>
    <definedName name="__123Graph_FEFFHIC" hidden="1">#REF!</definedName>
    <definedName name="__123Graph_FGR14PBF1" localSheetId="16" hidden="1">#REF!</definedName>
    <definedName name="__123Graph_FGR14PBF1" localSheetId="18" hidden="1">#REF!</definedName>
    <definedName name="__123Graph_FGR14PBF1" localSheetId="21" hidden="1">#REF!</definedName>
    <definedName name="__123Graph_FGR14PBF1" localSheetId="22" hidden="1">#REF!</definedName>
    <definedName name="__123Graph_FGR14PBF1" hidden="1">#REF!</definedName>
    <definedName name="__123Graph_FLBF" localSheetId="12" hidden="1">#REF!</definedName>
    <definedName name="__123Graph_FLBF" localSheetId="13" hidden="1">#REF!</definedName>
    <definedName name="__123Graph_FLBF" localSheetId="16" hidden="1">#REF!</definedName>
    <definedName name="__123Graph_FLBF" localSheetId="17" hidden="1">#REF!</definedName>
    <definedName name="__123Graph_FLBF" localSheetId="18" hidden="1">#REF!</definedName>
    <definedName name="__123Graph_FLBF" localSheetId="20" hidden="1">#REF!</definedName>
    <definedName name="__123Graph_FLBF" localSheetId="21" hidden="1">#REF!</definedName>
    <definedName name="__123Graph_FLBF" localSheetId="22" hidden="1">#REF!</definedName>
    <definedName name="__123Graph_FLBF" localSheetId="7" hidden="1">#REF!</definedName>
    <definedName name="__123Graph_FLBF" localSheetId="8" hidden="1">#REF!</definedName>
    <definedName name="__123Graph_FLBF" hidden="1">#REF!</definedName>
    <definedName name="__123Graph_FPIC" localSheetId="12" hidden="1">#REF!</definedName>
    <definedName name="__123Graph_FPIC" localSheetId="13" hidden="1">#REF!</definedName>
    <definedName name="__123Graph_FPIC" localSheetId="16" hidden="1">#REF!</definedName>
    <definedName name="__123Graph_FPIC" localSheetId="17" hidden="1">#REF!</definedName>
    <definedName name="__123Graph_FPIC" localSheetId="18" hidden="1">#REF!</definedName>
    <definedName name="__123Graph_FPIC" localSheetId="20" hidden="1">#REF!</definedName>
    <definedName name="__123Graph_FPIC" localSheetId="21" hidden="1">#REF!</definedName>
    <definedName name="__123Graph_FPIC" localSheetId="22" hidden="1">#REF!</definedName>
    <definedName name="__123Graph_FPIC" localSheetId="7" hidden="1">#REF!</definedName>
    <definedName name="__123Graph_FPIC" localSheetId="8" hidden="1">#REF!</definedName>
    <definedName name="__123Graph_FPIC" hidden="1">#REF!</definedName>
    <definedName name="__123Graph_G" hidden="1">#REF!</definedName>
    <definedName name="__123Graph_LBL_ARESID" localSheetId="16" hidden="1">#REF!</definedName>
    <definedName name="__123Graph_LBL_ARESID" localSheetId="18" hidden="1">#REF!</definedName>
    <definedName name="__123Graph_LBL_ARESID" localSheetId="21" hidden="1">#REF!</definedName>
    <definedName name="__123Graph_LBL_ARESID" localSheetId="22" hidden="1">#REF!</definedName>
    <definedName name="__123Graph_LBL_ARESID" hidden="1">#REF!</definedName>
    <definedName name="__123Graph_LBL_BRESID" localSheetId="16" hidden="1">#REF!</definedName>
    <definedName name="__123Graph_LBL_BRESID" localSheetId="18" hidden="1">#REF!</definedName>
    <definedName name="__123Graph_LBL_BRESID" localSheetId="21" hidden="1">#REF!</definedName>
    <definedName name="__123Graph_LBL_BRESID" localSheetId="22" hidden="1">#REF!</definedName>
    <definedName name="__123Graph_LBL_BRESID" hidden="1">#REF!</definedName>
    <definedName name="__123Graph_X" hidden="1">#REF!</definedName>
    <definedName name="__123Graph_XACTHIC" localSheetId="12" hidden="1">#REF!</definedName>
    <definedName name="__123Graph_XACTHIC" localSheetId="13" hidden="1">#REF!</definedName>
    <definedName name="__123Graph_XACTHIC" localSheetId="16" hidden="1">#REF!</definedName>
    <definedName name="__123Graph_XACTHIC" localSheetId="17" hidden="1">#REF!</definedName>
    <definedName name="__123Graph_XACTHIC" localSheetId="18" hidden="1">#REF!</definedName>
    <definedName name="__123Graph_XACTHIC" localSheetId="20" hidden="1">#REF!</definedName>
    <definedName name="__123Graph_XACTHIC" localSheetId="21" hidden="1">#REF!</definedName>
    <definedName name="__123Graph_XACTHIC" localSheetId="22" hidden="1">#REF!</definedName>
    <definedName name="__123Graph_XACTHIC" localSheetId="7" hidden="1">#REF!</definedName>
    <definedName name="__123Graph_XACTHIC" localSheetId="8" hidden="1">#REF!</definedName>
    <definedName name="__123Graph_XACTHIC" hidden="1">#REF!</definedName>
    <definedName name="__123Graph_XALLTAX" hidden="1">#REF!</definedName>
    <definedName name="__123Graph_XChart1" hidden="1">#REF!</definedName>
    <definedName name="__123Graph_XCHGSPD1" localSheetId="16" hidden="1">#REF!</definedName>
    <definedName name="__123Graph_XCHGSPD1" localSheetId="18" hidden="1">#REF!</definedName>
    <definedName name="__123Graph_XCHGSPD1" localSheetId="21" hidden="1">#REF!</definedName>
    <definedName name="__123Graph_XCHGSPD1" localSheetId="22" hidden="1">#REF!</definedName>
    <definedName name="__123Graph_XCHGSPD1" hidden="1">#REF!</definedName>
    <definedName name="__123Graph_XCHGSPD2" localSheetId="16" hidden="1">#REF!</definedName>
    <definedName name="__123Graph_XCHGSPD2" localSheetId="18" hidden="1">#REF!</definedName>
    <definedName name="__123Graph_XCHGSPD2" localSheetId="21" hidden="1">#REF!</definedName>
    <definedName name="__123Graph_XCHGSPD2" localSheetId="22" hidden="1">#REF!</definedName>
    <definedName name="__123Graph_XCHGSPD2" hidden="1">#REF!</definedName>
    <definedName name="__123Graph_XCurrent" hidden="1">#REF!</definedName>
    <definedName name="__123Graph_XEFF" localSheetId="12" hidden="1">#REF!</definedName>
    <definedName name="__123Graph_XEFF" localSheetId="13" hidden="1">#REF!</definedName>
    <definedName name="__123Graph_XEFF" localSheetId="16" hidden="1">#REF!</definedName>
    <definedName name="__123Graph_XEFF" localSheetId="17" hidden="1">#REF!</definedName>
    <definedName name="__123Graph_XEFF" localSheetId="18" hidden="1">#REF!</definedName>
    <definedName name="__123Graph_XEFF" localSheetId="20" hidden="1">#REF!</definedName>
    <definedName name="__123Graph_XEFF" localSheetId="21" hidden="1">#REF!</definedName>
    <definedName name="__123Graph_XEFF" localSheetId="22" hidden="1">#REF!</definedName>
    <definedName name="__123Graph_XEFF" localSheetId="7" hidden="1">#REF!</definedName>
    <definedName name="__123Graph_XEFF" localSheetId="8" hidden="1">#REF!</definedName>
    <definedName name="__123Graph_XEFF" hidden="1">#REF!</definedName>
    <definedName name="__123Graph_XGR14PBF1" localSheetId="16" hidden="1">#REF!</definedName>
    <definedName name="__123Graph_XGR14PBF1" localSheetId="18" hidden="1">#REF!</definedName>
    <definedName name="__123Graph_XGR14PBF1" localSheetId="21" hidden="1">#REF!</definedName>
    <definedName name="__123Graph_XGR14PBF1" localSheetId="22" hidden="1">#REF!</definedName>
    <definedName name="__123Graph_XGR14PBF1" hidden="1">#REF!</definedName>
    <definedName name="__123Graph_XHOMEVAT" hidden="1">#REF!</definedName>
    <definedName name="__123Graph_XIMPORT" hidden="1">#REF!</definedName>
    <definedName name="__123Graph_XLBF" localSheetId="12" hidden="1">#REF!</definedName>
    <definedName name="__123Graph_XLBF" localSheetId="13" hidden="1">#REF!</definedName>
    <definedName name="__123Graph_XLBF" localSheetId="16" hidden="1">#REF!</definedName>
    <definedName name="__123Graph_XLBF" localSheetId="17" hidden="1">#REF!</definedName>
    <definedName name="__123Graph_XLBF" localSheetId="18" hidden="1">#REF!</definedName>
    <definedName name="__123Graph_XLBF" localSheetId="20" hidden="1">#REF!</definedName>
    <definedName name="__123Graph_XLBF" localSheetId="21" hidden="1">#REF!</definedName>
    <definedName name="__123Graph_XLBF" localSheetId="22" hidden="1">#REF!</definedName>
    <definedName name="__123Graph_XLBF" localSheetId="7" hidden="1">#REF!</definedName>
    <definedName name="__123Graph_XLBF" localSheetId="8" hidden="1">#REF!</definedName>
    <definedName name="__123Graph_XLBF" hidden="1">#REF!</definedName>
    <definedName name="__123Graph_XLBFFIN2" localSheetId="16" hidden="1">#REF!</definedName>
    <definedName name="__123Graph_XLBFFIN2" localSheetId="18" hidden="1">#REF!</definedName>
    <definedName name="__123Graph_XLBFFIN2" localSheetId="21" hidden="1">#REF!</definedName>
    <definedName name="__123Graph_XLBFFIN2" localSheetId="22" hidden="1">#REF!</definedName>
    <definedName name="__123Graph_XLBFFIN2" hidden="1">#REF!</definedName>
    <definedName name="__123Graph_XLBFHIC" localSheetId="16" hidden="1">#REF!</definedName>
    <definedName name="__123Graph_XLBFHIC" localSheetId="18" hidden="1">#REF!</definedName>
    <definedName name="__123Graph_XLBFHIC" localSheetId="21" hidden="1">#REF!</definedName>
    <definedName name="__123Graph_XLBFHIC" localSheetId="22" hidden="1">#REF!</definedName>
    <definedName name="__123Graph_XLBFHIC" hidden="1">#REF!</definedName>
    <definedName name="__123Graph_XLBFHIC2" localSheetId="16" hidden="1">#REF!</definedName>
    <definedName name="__123Graph_XLBFHIC2" localSheetId="18" hidden="1">#REF!</definedName>
    <definedName name="__123Graph_XLBFHIC2" localSheetId="21" hidden="1">#REF!</definedName>
    <definedName name="__123Graph_XLBFHIC2" localSheetId="22" hidden="1">#REF!</definedName>
    <definedName name="__123Graph_XLBFHIC2" hidden="1">#REF!</definedName>
    <definedName name="__123Graph_XLCB" localSheetId="16" hidden="1">#REF!</definedName>
    <definedName name="__123Graph_XLCB" localSheetId="18" hidden="1">#REF!</definedName>
    <definedName name="__123Graph_XLCB" localSheetId="21" hidden="1">#REF!</definedName>
    <definedName name="__123Graph_XLCB" localSheetId="22" hidden="1">#REF!</definedName>
    <definedName name="__123Graph_XLCB" hidden="1">#REF!</definedName>
    <definedName name="__123Graph_XNACFIN" localSheetId="16" hidden="1">#REF!</definedName>
    <definedName name="__123Graph_XNACFIN" localSheetId="18" hidden="1">#REF!</definedName>
    <definedName name="__123Graph_XNACFIN" localSheetId="21" hidden="1">#REF!</definedName>
    <definedName name="__123Graph_XNACFIN" localSheetId="22" hidden="1">#REF!</definedName>
    <definedName name="__123Graph_XNACFIN" hidden="1">#REF!</definedName>
    <definedName name="__123Graph_XNACHIC" localSheetId="16" hidden="1">#REF!</definedName>
    <definedName name="__123Graph_XNACHIC" localSheetId="18" hidden="1">#REF!</definedName>
    <definedName name="__123Graph_XNACHIC" localSheetId="21" hidden="1">#REF!</definedName>
    <definedName name="__123Graph_XNACHIC" localSheetId="22" hidden="1">#REF!</definedName>
    <definedName name="__123Graph_XNACHIC" hidden="1">#REF!</definedName>
    <definedName name="__123Graph_XPDNUMBERS" hidden="1">#REF!</definedName>
    <definedName name="__123Graph_XPDTRENDS" hidden="1">#REF!</definedName>
    <definedName name="__123Graph_XPIC" localSheetId="12" hidden="1">#REF!</definedName>
    <definedName name="__123Graph_XPIC" localSheetId="13" hidden="1">#REF!</definedName>
    <definedName name="__123Graph_XPIC" localSheetId="16" hidden="1">#REF!</definedName>
    <definedName name="__123Graph_XPIC" localSheetId="17" hidden="1">#REF!</definedName>
    <definedName name="__123Graph_XPIC" localSheetId="18" hidden="1">#REF!</definedName>
    <definedName name="__123Graph_XPIC" localSheetId="20" hidden="1">#REF!</definedName>
    <definedName name="__123Graph_XPIC" localSheetId="21" hidden="1">#REF!</definedName>
    <definedName name="__123Graph_XPIC" localSheetId="22" hidden="1">#REF!</definedName>
    <definedName name="__123Graph_XPIC" localSheetId="7" hidden="1">#REF!</definedName>
    <definedName name="__123Graph_XPIC" localSheetId="8"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tab3">!#REF!</definedName>
    <definedName name="__tab6">!#REF!</definedName>
    <definedName name="__tab8">!#REF!</definedName>
    <definedName name="_1_">#REF!</definedName>
    <definedName name="_1__123Graph_ACHART_15" hidden="1">#REF!</definedName>
    <definedName name="_1__123Graph_XTOB" hidden="1">#REF!</definedName>
    <definedName name="_1_0">#REF!</definedName>
    <definedName name="_10__123Graph_XCHART_15" hidden="1">#REF!</definedName>
    <definedName name="_123" hidden="1">#REF!</definedName>
    <definedName name="_123Graph_APIC" hidden="1">#REF!</definedName>
    <definedName name="_123Graph_FLBT" hidden="1">#REF!</definedName>
    <definedName name="_2__123Graph_BCHART_10" hidden="1">#REF!</definedName>
    <definedName name="_2__123Graph_XTOB" hidden="1">#REF!</definedName>
    <definedName name="_2_0">#REF!</definedName>
    <definedName name="_2012_13_Q1">#REF!</definedName>
    <definedName name="_2012_13_Q2">#REF!</definedName>
    <definedName name="_2ecm">#REF!</definedName>
    <definedName name="_3__123Graph_BCHART_13" hidden="1">#REF!</definedName>
    <definedName name="_3_0ecm">#REF!</definedName>
    <definedName name="_3ecw">#REF!</definedName>
    <definedName name="_4__123Graph_BCHART_15" hidden="1">#REF!</definedName>
    <definedName name="_4_0ecm">#REF!</definedName>
    <definedName name="_5__123Graph_CCHART_10" hidden="1">#REF!</definedName>
    <definedName name="_5_0ecw">#REF!</definedName>
    <definedName name="_586Home_" hidden="1">#REF!</definedName>
    <definedName name="_6__123Graph_CCHART_13" hidden="1">#REF!</definedName>
    <definedName name="_6_0ecw">#REF!</definedName>
    <definedName name="_7__123Graph_CCHART_15" hidden="1">#REF!</definedName>
    <definedName name="_8__123Graph_XCHART_10" hidden="1">#REF!</definedName>
    <definedName name="_9__123Graph_XCHART_13" hidden="1">#REF!</definedName>
    <definedName name="_AUG2">#REF!</definedName>
    <definedName name="_DEC2">#REF!</definedName>
    <definedName name="_FEB2">#REF!</definedName>
    <definedName name="_Fill" hidden="1">#REF!</definedName>
    <definedName name="_JAN2">#REF!</definedName>
    <definedName name="_Key1" hidden="1">#REF!</definedName>
    <definedName name="_MAY2">#REF!</definedName>
    <definedName name="_NOV2">#REF!</definedName>
    <definedName name="_OCT2">#REF!</definedName>
    <definedName name="_Order1" hidden="1">255</definedName>
    <definedName name="_Order2" hidden="1">255</definedName>
    <definedName name="_Regression_Out" localSheetId="12" hidden="1">#REF!</definedName>
    <definedName name="_Regression_Out" localSheetId="13" hidden="1">#REF!</definedName>
    <definedName name="_Regression_Out" localSheetId="16" hidden="1">#REF!</definedName>
    <definedName name="_Regression_Out" localSheetId="17" hidden="1">#REF!</definedName>
    <definedName name="_Regression_Out" localSheetId="18" hidden="1">#REF!</definedName>
    <definedName name="_Regression_Out" localSheetId="20" hidden="1">#REF!</definedName>
    <definedName name="_Regression_Out" localSheetId="21" hidden="1">#REF!</definedName>
    <definedName name="_Regression_Out" localSheetId="22" hidden="1">#REF!</definedName>
    <definedName name="_Regression_Out" localSheetId="7" hidden="1">#REF!</definedName>
    <definedName name="_Regression_Out" localSheetId="8" hidden="1">#REF!</definedName>
    <definedName name="_Regression_Out" hidden="1">#REF!</definedName>
    <definedName name="_Regression_X" localSheetId="12" hidden="1">#REF!</definedName>
    <definedName name="_Regression_X" localSheetId="13" hidden="1">#REF!</definedName>
    <definedName name="_Regression_X" localSheetId="16" hidden="1">#REF!</definedName>
    <definedName name="_Regression_X" localSheetId="17" hidden="1">#REF!</definedName>
    <definedName name="_Regression_X" localSheetId="18" hidden="1">#REF!</definedName>
    <definedName name="_Regression_X" localSheetId="20" hidden="1">#REF!</definedName>
    <definedName name="_Regression_X" localSheetId="21" hidden="1">#REF!</definedName>
    <definedName name="_Regression_X" localSheetId="22" hidden="1">#REF!</definedName>
    <definedName name="_Regression_X" localSheetId="7" hidden="1">#REF!</definedName>
    <definedName name="_Regression_X" localSheetId="8" hidden="1">#REF!</definedName>
    <definedName name="_Regression_X" hidden="1">#REF!</definedName>
    <definedName name="_Regression_Y" localSheetId="12" hidden="1">#REF!</definedName>
    <definedName name="_Regression_Y" localSheetId="13" hidden="1">#REF!</definedName>
    <definedName name="_Regression_Y" localSheetId="16" hidden="1">#REF!</definedName>
    <definedName name="_Regression_Y" localSheetId="17" hidden="1">#REF!</definedName>
    <definedName name="_Regression_Y" localSheetId="18" hidden="1">#REF!</definedName>
    <definedName name="_Regression_Y" localSheetId="20" hidden="1">#REF!</definedName>
    <definedName name="_Regression_Y" localSheetId="21" hidden="1">#REF!</definedName>
    <definedName name="_Regression_Y" localSheetId="22" hidden="1">#REF!</definedName>
    <definedName name="_Regression_Y" localSheetId="7" hidden="1">#REF!</definedName>
    <definedName name="_Regression_Y" localSheetId="8" hidden="1">#REF!</definedName>
    <definedName name="_Regression_Y" hidden="1">#REF!</definedName>
    <definedName name="_tab3">!#REF!</definedName>
    <definedName name="_tab6">!#REF!</definedName>
    <definedName name="_tab8">!#REF!</definedName>
    <definedName name="a">#REF!</definedName>
    <definedName name="Accommodation">#REF!</definedName>
    <definedName name="Action">#REF!</definedName>
    <definedName name="Air_Travel">#REF!</definedName>
    <definedName name="ALL_AGED_IND">!#REF!</definedName>
    <definedName name="allend">!#REF!</definedName>
    <definedName name="Allowances">!#REF!</definedName>
    <definedName name="AME">OFFSET(#REF!,0,0,MAX(#REF!),1)</definedName>
    <definedName name="APA_IND_NEW">#REF!</definedName>
    <definedName name="APR_2012">#REF!</definedName>
    <definedName name="APR_2013">#REF!</definedName>
    <definedName name="APRIL">#REF!</definedName>
    <definedName name="APRIL2">#REF!</definedName>
    <definedName name="asdas" localSheetId="2"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4"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1"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tartpg">#REF!</definedName>
    <definedName name="AUG">#REF!</definedName>
    <definedName name="AUG_2012">#REF!</definedName>
    <definedName name="AUG_2013">#REF!</definedName>
    <definedName name="Av_earn_min_ind">#REF!</definedName>
    <definedName name="av_earns">!#REF!</definedName>
    <definedName name="AVE_EARN_IND">#REF!</definedName>
    <definedName name="Ave_earn_min">#REF!</definedName>
    <definedName name="Ave_earn_min_ind">#REF!</definedName>
    <definedName name="Ave_earn_min_new">#REF!</definedName>
    <definedName name="AVE_EARN_NEW">#REF!</definedName>
    <definedName name="AVE_EARN_UPT">#REF!</definedName>
    <definedName name="b" hidden="1">{#N/A,#N/A,FALSE,"CGBR95C"}</definedName>
    <definedName name="blankkk" hidden="1">#REF!</definedName>
    <definedName name="blankold" hidden="1">#REF!</definedName>
    <definedName name="Block_Shift">!#REF!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reakdown">#REF!</definedName>
    <definedName name="BUDGET">#REF!</definedName>
    <definedName name="BULL">#REF!</definedName>
    <definedName name="C_">#REF!</definedName>
    <definedName name="Capall_Growth">!#REF!</definedName>
    <definedName name="Car_Hire">#REF!</definedName>
    <definedName name="Category">#REF!</definedName>
    <definedName name="CC">#REF!</definedName>
    <definedName name="CDEL">OFFSET(#REF!,0,0,MAX(#REF!),1)</definedName>
    <definedName name="Child_Benefit">!#REF!</definedName>
    <definedName name="CHILD1115">#REF!</definedName>
    <definedName name="CHILD1115_IND">#REF!</definedName>
    <definedName name="CHILD1115_NEW">#REF!</definedName>
    <definedName name="CISDATA">!#REF!</definedName>
    <definedName name="Class_1_NIC_Primary">!#REF!</definedName>
    <definedName name="Class_1_NIC_Secondary">!#REF!</definedName>
    <definedName name="Class_2_NIC">!#REF!</definedName>
    <definedName name="Class_4_NIC">!#REF!</definedName>
    <definedName name="Class1_LowerRate">!#REF!</definedName>
    <definedName name="CLASSIFICATION">#REF!</definedName>
    <definedName name="comparison">!#REF!</definedName>
    <definedName name="Constructed_tracker">#REF!</definedName>
    <definedName name="Control">#REF!</definedName>
    <definedName name="Controls">#REF!</definedName>
    <definedName name="Cost_element_name">#REF!</definedName>
    <definedName name="COVID">#REF!</definedName>
    <definedName name="CT" hidden="1">#REF!</definedName>
    <definedName name="CTC_max_ind">!#REF!</definedName>
    <definedName name="CTNABS" hidden="1">#REF!</definedName>
    <definedName name="CUMBUDGET">#REF!</definedName>
    <definedName name="CUMOUTTURN">#REF!</definedName>
    <definedName name="CUMPROFILE">#REF!</definedName>
    <definedName name="CUMTOTAL">#REF!</definedName>
    <definedName name="D">#REF!</definedName>
    <definedName name="D_growth">!#REF!</definedName>
    <definedName name="DASCFTAB">#REF!</definedName>
    <definedName name="data">#REF!</definedName>
    <definedName name="Data_col1">#REF!</definedName>
    <definedName name="Data_col3">#REF!</definedName>
    <definedName name="data2">#REF!</definedName>
    <definedName name="datazone">#REF!</definedName>
    <definedName name="Days">#REF!</definedName>
    <definedName name="ddd" hidden="1">{#N/A,#N/A,FALSE,"CGBR95C"}</definedName>
    <definedName name="dddd" hidden="1">{#N/A,#N/A,FALSE,"CGBR95C"}</definedName>
    <definedName name="ddddddd" hidden="1">{#N/A,#N/A,FALSE,"CGBR95C"}</definedName>
    <definedName name="dddddddddddd" hidden="1">{#N/A,#N/A,FALSE,"CGBR95C"}</definedName>
    <definedName name="DEC">#REF!</definedName>
    <definedName name="DEC_2012">#REF!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hidden="1">{#N/A,#N/A,FALSE,"CGBR95C"}</definedName>
    <definedName name="dfrgfdgs"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4"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1"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#REF!</definedName>
    <definedName name="directorate">#REF!</definedName>
    <definedName name="Directoratelive">#REF!</definedName>
    <definedName name="Distribution" localSheetId="12" hidden="1">#REF!</definedName>
    <definedName name="Distribution" localSheetId="13" hidden="1">#REF!</definedName>
    <definedName name="Distribution" localSheetId="16" hidden="1">#REF!</definedName>
    <definedName name="Distribution" localSheetId="17" hidden="1">#REF!</definedName>
    <definedName name="Distribution" localSheetId="18" hidden="1">#REF!</definedName>
    <definedName name="Distribution" localSheetId="20" hidden="1">#REF!</definedName>
    <definedName name="Distribution" localSheetId="21" hidden="1">#REF!</definedName>
    <definedName name="Distribution" localSheetId="22" hidden="1">#REF!</definedName>
    <definedName name="Distribution" localSheetId="7" hidden="1">#REF!</definedName>
    <definedName name="Distribution" localSheetId="8" hidden="1">#REF!</definedName>
    <definedName name="Distribution" hidden="1">#REF!</definedName>
    <definedName name="distribution1" hidden="1">#REF!</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DYNAMIC">#REF!</definedName>
    <definedName name="e">#REF!</definedName>
    <definedName name="ecscost">#REF!</definedName>
    <definedName name="eeapp">#REF!</definedName>
    <definedName name="eeeee">#REF!</definedName>
    <definedName name="EFO" hidden="1">#REF!</definedName>
    <definedName name="Ev">#REF!</definedName>
    <definedName name="Excess_fares">#REF!</definedName>
    <definedName name="ExtraProfiles" localSheetId="12" hidden="1">#REF!</definedName>
    <definedName name="ExtraProfiles" localSheetId="13" hidden="1">#REF!</definedName>
    <definedName name="ExtraProfiles" localSheetId="16" hidden="1">#REF!</definedName>
    <definedName name="ExtraProfiles" localSheetId="17" hidden="1">#REF!</definedName>
    <definedName name="ExtraProfiles" localSheetId="18" hidden="1">#REF!</definedName>
    <definedName name="ExtraProfiles" localSheetId="20" hidden="1">#REF!</definedName>
    <definedName name="ExtraProfiles" localSheetId="21" hidden="1">#REF!</definedName>
    <definedName name="ExtraProfiles" localSheetId="22" hidden="1">#REF!</definedName>
    <definedName name="ExtraProfiles" localSheetId="7" hidden="1">#REF!</definedName>
    <definedName name="ExtraProfiles" localSheetId="8" hidden="1">#REF!</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EB">#REF!</definedName>
    <definedName name="FEB_2012">#REF!</definedName>
    <definedName name="fend">!#REF!</definedName>
    <definedName name="fff">!#REF!</definedName>
    <definedName name="fffffffff" hidden="1">{#N/A,#N/A,FALSE,"CGBR95C"}</definedName>
    <definedName name="fg" localSheetId="2"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4"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1"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4"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rst_3C">#REF!</definedName>
    <definedName name="FirstYear">!#REF!</definedName>
    <definedName name="Fiscal_year_period">#REF!</definedName>
    <definedName name="fiscalevent">#REF!</definedName>
    <definedName name="fiscalevent2">#REF!</definedName>
    <definedName name="Fnc_Qtr">#REF!</definedName>
    <definedName name="Fnc_Year">#REF!</definedName>
    <definedName name="Forecast">#REF!</definedName>
    <definedName name="ForecastColumn">#REF!</definedName>
    <definedName name="ForecastRow">#REF!</definedName>
    <definedName name="Foreign_travel">#REF!</definedName>
    <definedName name="Fornote">#REF!</definedName>
    <definedName name="FP">#REF!</definedName>
    <definedName name="fyu" hidden="1">#REF!</definedName>
    <definedName name="General_CDEL">OFFSET(#REF!,0,0,MAX(#REF!)-1,1)</definedName>
    <definedName name="General_RDEL">OFFSET(#REF!,0,0,MAX(#REF!)-1,1)</definedName>
    <definedName name="ghj" localSheetId="2"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4"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ilts">!#REF!</definedName>
    <definedName name="GPS_Fees">#REF!</definedName>
    <definedName name="Grade">#REF!</definedName>
    <definedName name="GRAPH">#REF!</definedName>
    <definedName name="GRAPHS">#REF!</definedName>
    <definedName name="H" hidden="1">#REF!</definedName>
    <definedName name="hag">#REF!</definedName>
    <definedName name="hfrse4"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hhhhh" hidden="1">{#N/A,#N/A,FALSE,"CGBR95C"}</definedName>
    <definedName name="HoD">#REF!</definedName>
    <definedName name="Hor">#REF!</definedName>
    <definedName name="Horizontal">#REF!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DK" hidden="1">#REF!</definedName>
    <definedName name="ilgupPbr">#REF!</definedName>
    <definedName name="imf" hidden="1">#REF!</definedName>
    <definedName name="ImpProb">#REF!</definedName>
    <definedName name="INC_IND">#REF!</definedName>
    <definedName name="Indexation_factor_at_Sept_previous_year">!#REF!</definedName>
    <definedName name="INSIDEAEF">#REF!</definedName>
    <definedName name="Int_Growth">!#REF!</definedName>
    <definedName name="intid">#REF!</definedName>
    <definedName name="IntRat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#REF!</definedName>
    <definedName name="JAN_2012">#REF!</definedName>
    <definedName name="j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4"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4"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#REF!</definedName>
    <definedName name="JUL_2012">#REF!</definedName>
    <definedName name="JUL_2013">#REF!</definedName>
    <definedName name="JULY">#REF!</definedName>
    <definedName name="JULY2">#REF!</definedName>
    <definedName name="JUN_2012">#REF!</definedName>
    <definedName name="JUN_2013">#REF!</definedName>
    <definedName name="JUNE">#REF!</definedName>
    <definedName name="JUNE2">#REF!</definedName>
    <definedName name="jyuhj" hidden="1">{#N/A,#N/A,FALSE,"TMCOMP96";#N/A,#N/A,FALSE,"MAT96";#N/A,#N/A,FALSE,"FANDA96";#N/A,#N/A,FALSE,"INTRAN96";#N/A,#N/A,FALSE,"NAA9697";#N/A,#N/A,FALSE,"ECWEBB";#N/A,#N/A,FALSE,"MFT96";#N/A,#N/A,FALSE,"CTrecon"}</definedName>
    <definedName name="Key">#REF!</definedName>
    <definedName name="l" hidden="1">{#N/A,#N/A,FALSE,"TMCOMP96";#N/A,#N/A,FALSE,"MAT96";#N/A,#N/A,FALSE,"FANDA96";#N/A,#N/A,FALSE,"INTRAN96";#N/A,#N/A,FALSE,"NAA9697";#N/A,#N/A,FALSE,"ECWEBB";#N/A,#N/A,FALSE,"MFT96";#N/A,#N/A,FALSE,"CTrecon"}</definedName>
    <definedName name="LA_List">#REF!</definedName>
    <definedName name="Last_3C">#REF!</definedName>
    <definedName name="LastYear">!#REF!</definedName>
    <definedName name="Limits">!#REF!</definedName>
    <definedName name="Location">#REF!</definedName>
    <definedName name="Loss_Growth">!#REF!</definedName>
    <definedName name="MAR_2012">#REF!</definedName>
    <definedName name="MARCH">#REF!</definedName>
    <definedName name="MARCH2">#REF!</definedName>
    <definedName name="Matrix">#REF!</definedName>
    <definedName name="MAY">#REF!</definedName>
    <definedName name="MAY_2012">#REF!</definedName>
    <definedName name="MAY_2013">#REF!</definedName>
    <definedName name="MCA_due_ind">!#REF!</definedName>
    <definedName name="MCA_TAP_IND">!#REF!</definedName>
    <definedName name="mend">!#REF!</definedName>
    <definedName name="Mileage">#REF!</definedName>
    <definedName name="mine" hidden="1">{#N/A,#N/A,FALSE,"CGBR95C"}</definedName>
    <definedName name="Month">#REF!</definedName>
    <definedName name="Months">#REF!</definedName>
    <definedName name="MonthVL">#REF!</definedName>
    <definedName name="n" hidden="1">{#N/A,#N/A,FALSE,"TMCOMP96";#N/A,#N/A,FALSE,"MAT96";#N/A,#N/A,FALSE,"FANDA96";#N/A,#N/A,FALSE,"INTRAN96";#N/A,#N/A,FALSE,"NAA9697";#N/A,#N/A,FALSE,"ECWEBB";#N/A,#N/A,FALSE,"MFT96";#N/A,#N/A,FALSE,"CTrecon"}</definedName>
    <definedName name="Name">#REF!</definedName>
    <definedName name="NDIVHH">!#REF!</definedName>
    <definedName name="NEARNONCASH">#REF!</definedName>
    <definedName name="Netinc_ind">!#REF!</definedName>
    <definedName name="new" hidden="1">{#N/A,#N/A,FALSE,"TMCOMP96";#N/A,#N/A,FALSE,"MAT96";#N/A,#N/A,FALSE,"FANDA96";#N/A,#N/A,FALSE,"INTRAN96";#N/A,#N/A,FALSE,"NAA9697";#N/A,#N/A,FALSE,"ECWEBB";#N/A,#N/A,FALSE,"MFT96";#N/A,#N/A,FALSE,"CTrecon"}</definedName>
    <definedName name="NIC_ind">!#REF!</definedName>
    <definedName name="Nirp">!#REF!</definedName>
    <definedName name="NIRP_SRP">!#REF!</definedName>
    <definedName name="nlfo">#REF!</definedName>
    <definedName name="nlfout">#REF!</definedName>
    <definedName name="nlfp">#REF!</definedName>
    <definedName name="nlfpcout">#REF!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ofemployees">!#REF!</definedName>
    <definedName name="NOV">#REF!</definedName>
    <definedName name="NOV_2012">#REF!</definedName>
    <definedName name="NTC_Inc">#REF!</definedName>
    <definedName name="NTC_Inc_weekly">#REF!</definedName>
    <definedName name="Number">#REF!,#REF!,#REF!,#REF!,#REF!,#REF!,#REF!,#REF!,#REF!,#REF!,#REF!,#REF!</definedName>
    <definedName name="OCT">#REF!</definedName>
    <definedName name="OCT_2012">#REF!</definedName>
    <definedName name="OCT_2013">#REF!</definedName>
    <definedName name="Option2" localSheetId="2"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4"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#REF!</definedName>
    <definedName name="otout">#REF!</definedName>
    <definedName name="otp">#REF!</definedName>
    <definedName name="OUTSIDEAEF">#REF!</definedName>
    <definedName name="OUTTURN">#REF!</definedName>
    <definedName name="PA_due_ind">!#REF!</definedName>
    <definedName name="PA_END">#REF!</definedName>
    <definedName name="PA_END_IND">#REF!</definedName>
    <definedName name="PA_END_NEW">#REF!</definedName>
    <definedName name="PA_FRAC">#REF!</definedName>
    <definedName name="PA_FRAC_IND">#REF!</definedName>
    <definedName name="PA_FRAC_NEW">#REF!</definedName>
    <definedName name="PA_LIM">#REF!</definedName>
    <definedName name="PA_LIM_IND">#REF!</definedName>
    <definedName name="PA_LIM_NEW">#REF!</definedName>
    <definedName name="PACTCTAPER">#REF!</definedName>
    <definedName name="PACTCTaper_ind">!#REF!</definedName>
    <definedName name="PACTCTAPER_NEW">#REF!</definedName>
    <definedName name="PAT">#REF!</definedName>
    <definedName name="PATAPER">#REF!</definedName>
    <definedName name="PATaper_ind">!#REF!</definedName>
    <definedName name="PATAPER_NEW">#REF!</definedName>
    <definedName name="PER_CENT">#REF!</definedName>
    <definedName name="Philippa">#REF!</definedName>
    <definedName name="Pop" localSheetId="12" hidden="1">#REF!</definedName>
    <definedName name="Pop" localSheetId="13" hidden="1">#REF!</definedName>
    <definedName name="Pop" localSheetId="16" hidden="1">#REF!</definedName>
    <definedName name="Pop" localSheetId="17" hidden="1">#REF!</definedName>
    <definedName name="Pop" localSheetId="18" hidden="1">#REF!</definedName>
    <definedName name="Pop" localSheetId="20" hidden="1">#REF!</definedName>
    <definedName name="Pop" localSheetId="21" hidden="1">#REF!</definedName>
    <definedName name="Pop" localSheetId="22" hidden="1">#REF!</definedName>
    <definedName name="Pop" hidden="1">#REF!</definedName>
    <definedName name="Population" localSheetId="12" hidden="1">#REF!</definedName>
    <definedName name="Population" localSheetId="13" hidden="1">#REF!</definedName>
    <definedName name="Population" localSheetId="16" hidden="1">#REF!</definedName>
    <definedName name="Population" localSheetId="17" hidden="1">#REF!</definedName>
    <definedName name="Population" localSheetId="18" hidden="1">#REF!</definedName>
    <definedName name="Population" localSheetId="20" hidden="1">#REF!</definedName>
    <definedName name="Population" localSheetId="21" hidden="1">#REF!</definedName>
    <definedName name="Population" localSheetId="22" hidden="1">#REF!</definedName>
    <definedName name="Population" localSheetId="7" hidden="1">#REF!</definedName>
    <definedName name="Population" localSheetId="8" hidden="1">#REF!</definedName>
    <definedName name="Population" hidden="1">#REF!</definedName>
    <definedName name="potatoe" hidden="1">{#N/A,#N/A,FALSE,"Comp. of IMBEs all bens.  T8";#N/A,#N/A,FALSE,"Comp. of IMBE with provision.T4";#N/A,#N/A,FALSE,"Comp. IMBE with Sep PES.  T6"}</definedName>
    <definedName name="pp" hidden="1">#REF!</definedName>
    <definedName name="PPbyMonth">#REF!</definedName>
    <definedName name="Previous_figures">#REF!</definedName>
    <definedName name="Prince">#REF!</definedName>
    <definedName name="print">#REF!</definedName>
    <definedName name="_xlnm.Print_Area" localSheetId="2">'1.1'!$B$2:$S$160</definedName>
    <definedName name="_xlnm.Print_Area" localSheetId="11">'1.10'!#REF!</definedName>
    <definedName name="_xlnm.Print_Area" localSheetId="12">'1.11'!$B$2:$X$128</definedName>
    <definedName name="_xlnm.Print_Area" localSheetId="13">'1.11b'!$B$2:$I$116</definedName>
    <definedName name="_xlnm.Print_Area" localSheetId="14">'1.12'!$B$2:$I$123</definedName>
    <definedName name="_xlnm.Print_Area" localSheetId="15">'1.13'!$B$2:$J$7</definedName>
    <definedName name="_xlnm.Print_Area" localSheetId="16">'1.14'!$B$2:$C$323</definedName>
    <definedName name="_xlnm.Print_Area" localSheetId="17">'1.15'!$B$2:$T$93</definedName>
    <definedName name="_xlnm.Print_Area" localSheetId="18">'1.16'!$B$2:$J$148</definedName>
    <definedName name="_xlnm.Print_Area" localSheetId="19">'1.17'!#REF!</definedName>
    <definedName name="_xlnm.Print_Area" localSheetId="20">'1.18'!$B$2:$I$13</definedName>
    <definedName name="_xlnm.Print_Area" localSheetId="21">'1.19'!$B$2:$G$77</definedName>
    <definedName name="_xlnm.Print_Area" localSheetId="22">'1.19b'!$B$2:$G$15</definedName>
    <definedName name="_xlnm.Print_Area" localSheetId="3">'1.2'!$B$2:$P$158</definedName>
    <definedName name="_xlnm.Print_Area" localSheetId="4">'1.3'!$A$1:$I$163</definedName>
    <definedName name="_xlnm.Print_Area" localSheetId="5">'1.4'!$B$2:$F$136</definedName>
    <definedName name="_xlnm.Print_Area" localSheetId="6">'1.5'!$B$2:$K$151</definedName>
    <definedName name="_xlnm.Print_Area" localSheetId="7">'1.6'!$B$2:$Y$162</definedName>
    <definedName name="_xlnm.Print_Area" localSheetId="8">'1.7'!$B$2:$V$153</definedName>
    <definedName name="_xlnm.Print_Area" localSheetId="9">'1.8'!#REF!</definedName>
    <definedName name="_xlnm.Print_Area" localSheetId="10">'1.9'!$B$2:$L$155</definedName>
    <definedName name="_xlnm.Print_Area" localSheetId="0">Contents!$B$2:$B$24</definedName>
    <definedName name="PRINT20">#REF!</definedName>
    <definedName name="PRINTA">#REF!</definedName>
    <definedName name="PRINTC">#REF!</definedName>
    <definedName name="Prof_Growth">!#REF!</definedName>
    <definedName name="PROFILE">#REF!</definedName>
    <definedName name="Profiles" localSheetId="12" hidden="1">#REF!</definedName>
    <definedName name="Profiles" localSheetId="13" hidden="1">#REF!</definedName>
    <definedName name="Profiles" localSheetId="16" hidden="1">#REF!</definedName>
    <definedName name="Profiles" localSheetId="17" hidden="1">#REF!</definedName>
    <definedName name="Profiles" localSheetId="18" hidden="1">#REF!</definedName>
    <definedName name="Profiles" localSheetId="20" hidden="1">#REF!</definedName>
    <definedName name="Profiles" localSheetId="21" hidden="1">#REF!</definedName>
    <definedName name="Profiles" localSheetId="22" hidden="1">#REF!</definedName>
    <definedName name="Profiles" localSheetId="7" hidden="1">#REF!</definedName>
    <definedName name="Profiles" localSheetId="8" hidden="1">#REF!</definedName>
    <definedName name="Profiles" hidden="1">#REF!</definedName>
    <definedName name="Projections" localSheetId="12" hidden="1">#REF!</definedName>
    <definedName name="Projections" localSheetId="13" hidden="1">#REF!</definedName>
    <definedName name="Projections" localSheetId="16" hidden="1">#REF!</definedName>
    <definedName name="Projections" localSheetId="17" hidden="1">#REF!</definedName>
    <definedName name="Projections" localSheetId="18" hidden="1">#REF!</definedName>
    <definedName name="Projections" localSheetId="20" hidden="1">#REF!</definedName>
    <definedName name="Projections" localSheetId="21" hidden="1">#REF!</definedName>
    <definedName name="Projections" localSheetId="22" hidden="1">#REF!</definedName>
    <definedName name="Projections" localSheetId="7" hidden="1">#REF!</definedName>
    <definedName name="Projections" localSheetId="8" hidden="1">#REF!</definedName>
    <definedName name="Projections" hidden="1">#REF!</definedName>
    <definedName name="PSF4CY">#REF!</definedName>
    <definedName name="QtrlyData">#REF!</definedName>
    <definedName name="QUARTER">#REF!</definedName>
    <definedName name="Quarters">#REF!</definedName>
    <definedName name="Rail_Travel">#REF!</definedName>
    <definedName name="Rates_and_Bands">!#REF!</definedName>
    <definedName name="ratio">#REF!</definedName>
    <definedName name="RDEL">OFFSET(#REF!,0,0,MAX(#REF!),1)</definedName>
    <definedName name="Receipts">OFFSET(#REF!,0,0,MAX(#REF!),1)</definedName>
    <definedName name="ReceiptsRow">#REF!</definedName>
    <definedName name="ReductionTargets">#REF!</definedName>
    <definedName name="Region">#REF!</definedName>
    <definedName name="REP">#REF!</definedName>
    <definedName name="Rescaling_factor">#REF!</definedName>
    <definedName name="Results" hidden="1">#REF!</definedName>
    <definedName name="RGDATA">#REF!</definedName>
    <definedName name="RiskMatrix">#REF!</definedName>
    <definedName name="Rounding_amount">!#REF!</definedName>
    <definedName name="Row_A">#REF!</definedName>
    <definedName name="Row_B">#REF!</definedName>
    <definedName name="Row_F">#REF!</definedName>
    <definedName name="Row_G">#REF!</definedName>
    <definedName name="RPI">!#REF!</definedName>
    <definedName name="RPI_qtr1">#REF!</definedName>
    <definedName name="RPI_qtr3">#REF!</definedName>
    <definedName name="rter">#REF!</definedName>
    <definedName name="S" hidden="1">#REF!</definedName>
    <definedName name="S20_">#REF!</definedName>
    <definedName name="SAPBEXdnldView" hidden="1">"461Z8W8GZ2NCOWL40KSCH2RT2"</definedName>
    <definedName name="SAPBEXsysID" hidden="1">"BWP"</definedName>
    <definedName name="Score">#REF!</definedName>
    <definedName name="sdf" localSheetId="2"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4"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1"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4"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EP_2012">#REF!</definedName>
    <definedName name="SEP_2013">#REF!</definedName>
    <definedName name="SEPT">#REF!</definedName>
    <definedName name="SEPT2">#REF!</definedName>
    <definedName name="sfad" localSheetId="2"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4"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pecialism">#REF!</definedName>
    <definedName name="Subsistence">#REF!</definedName>
    <definedName name="Sumif_count">#REF!</definedName>
    <definedName name="Supplementary_tables">#REF!</definedName>
    <definedName name="Symbol_3C_1">#REF!</definedName>
    <definedName name="Symbol_3C_2">#REF!</definedName>
    <definedName name="Symbol_3C_3">#REF!</definedName>
    <definedName name="Symbol_3C_4">#REF!</definedName>
    <definedName name="T_S_Other">#REF!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#REF!</definedName>
    <definedName name="TABB2">#REF!</definedName>
    <definedName name="Table_GDP">#REF!</definedName>
    <definedName name="TABLEA">#REF!</definedName>
    <definedName name="TABLEB1">#REF!</definedName>
    <definedName name="TABLEF1">#REF!</definedName>
    <definedName name="TAX_CTC">#REF!</definedName>
    <definedName name="Tax_CTC_ind">!#REF!</definedName>
    <definedName name="TAX_INC_CTC">#REF!</definedName>
    <definedName name="TAX_INC_IND">!#REF!</definedName>
    <definedName name="Tax_ind">!#REF!</definedName>
    <definedName name="Team_names">#REF!</definedName>
    <definedName name="testname" hidden="1">#REF!</definedName>
    <definedName name="TITLES">#REF!</definedName>
    <definedName name="toolong">#REF!</definedName>
    <definedName name="TOTAL">#REF!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endEmp">#REF!</definedName>
    <definedName name="trggh" localSheetId="2"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4"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ttttttttttttttttt" hidden="1">{#N/A,#N/A,FALSE,"CGBR95C"}</definedName>
    <definedName name="ujyhv" hidden="1">{#N/A,#N/A,FALSE,"TMCOMP96";#N/A,#N/A,FALSE,"MAT96";#N/A,#N/A,FALSE,"FANDA96";#N/A,#N/A,FALSE,"INTRAN96";#N/A,#N/A,FALSE,"NAA9697";#N/A,#N/A,FALSE,"ECWEBB";#N/A,#N/A,FALSE,"MFT96";#N/A,#N/A,FALSE,"CTrecon"}</definedName>
    <definedName name="UK_travel">#REF!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ValidScores">#REF!</definedName>
    <definedName name="Value">#REF!</definedName>
    <definedName name="Ver">#REF!</definedName>
    <definedName name="Vertical">#REF!</definedName>
    <definedName name="w" hidden="1">{#N/A,#N/A,FALSE,"CGBR95C"}</definedName>
    <definedName name="WagesandSalaries">!#REF!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TC">!#REF!</definedName>
    <definedName name="WFTC_ind">!#REF!</definedName>
    <definedName name="Where_from">#REF!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hidden="1">{"Debt interest",#N/A,FALSE,"DINT96"}</definedName>
    <definedName name="wrn.Expenditure._.Report." hidden="1">{#N/A,#N/A,FALSE,"June99 (3)BEN";#N/A,#N/A,FALSE,"June99 (3) IOP";#N/A,#N/A,FALSE,"June99 (3) COM";#N/A,#N/A,FALSE,"June 99 (3) SMBEN"}</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hidden="1">{"Debt interest",#N/A,FALSE,"DINT 2000"}</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localSheetId="2"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4"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XMCA_ALL_AGED_IND">!#REF!</definedName>
    <definedName name="Years">#REF!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62" l="1"/>
  <c r="F69" i="162"/>
  <c r="C57" i="162"/>
  <c r="C63" i="162"/>
  <c r="G55" i="162"/>
  <c r="G58" i="162"/>
  <c r="G56" i="162"/>
  <c r="F75" i="162"/>
  <c r="C61" i="162"/>
  <c r="F76" i="162"/>
  <c r="G60" i="162"/>
  <c r="F73" i="162"/>
  <c r="G65" i="162"/>
  <c r="F71" i="162"/>
  <c r="F58" i="162"/>
  <c r="F56" i="162"/>
  <c r="F62" i="162"/>
  <c r="F60" i="162"/>
  <c r="E71" i="162"/>
  <c r="F65" i="162"/>
  <c r="E69" i="162"/>
  <c r="E75" i="162"/>
  <c r="D75" i="162"/>
  <c r="F55" i="162"/>
  <c r="E73" i="162"/>
  <c r="C58" i="162"/>
  <c r="G57" i="162"/>
  <c r="F68" i="162"/>
  <c r="G63" i="162"/>
  <c r="C62" i="162"/>
  <c r="G61" i="162"/>
  <c r="F72" i="162"/>
  <c r="C60" i="162"/>
  <c r="F77" i="162"/>
  <c r="C65" i="162"/>
  <c r="G64" i="162"/>
  <c r="D69" i="162"/>
  <c r="E60" i="162"/>
  <c r="F67" i="162"/>
  <c r="C55" i="162"/>
  <c r="G59" i="162"/>
  <c r="F70" i="162"/>
  <c r="C56" i="162"/>
  <c r="F74" i="162"/>
  <c r="E67" i="162"/>
  <c r="F59" i="162"/>
  <c r="E70" i="162"/>
  <c r="F57" i="162"/>
  <c r="E68" i="162"/>
  <c r="F63" i="162"/>
  <c r="E74" i="162"/>
  <c r="F61" i="162"/>
  <c r="E72" i="162"/>
  <c r="E77" i="162"/>
  <c r="F64" i="162"/>
  <c r="E58" i="162"/>
  <c r="E56" i="162"/>
  <c r="E62" i="162"/>
  <c r="D67" i="162"/>
  <c r="E59" i="162"/>
  <c r="D70" i="162"/>
  <c r="E57" i="162"/>
  <c r="D68" i="162"/>
  <c r="E63" i="162"/>
  <c r="D74" i="162"/>
  <c r="E61" i="162"/>
  <c r="D72" i="162"/>
  <c r="D77" i="162"/>
  <c r="E64" i="162"/>
  <c r="E55" i="162"/>
  <c r="D73" i="162"/>
  <c r="C67" i="162"/>
  <c r="D59" i="162"/>
  <c r="C70" i="162"/>
  <c r="G69" i="162"/>
  <c r="D57" i="162"/>
  <c r="C68" i="162"/>
  <c r="G75" i="162"/>
  <c r="D63" i="162"/>
  <c r="C74" i="162"/>
  <c r="G73" i="162"/>
  <c r="D61" i="162"/>
  <c r="C72" i="162"/>
  <c r="G71" i="162"/>
  <c r="C77" i="162"/>
  <c r="G76" i="162"/>
  <c r="D64" i="162"/>
  <c r="G62" i="162"/>
  <c r="C64" i="162"/>
  <c r="E76" i="162"/>
  <c r="D76" i="162"/>
  <c r="D71" i="162"/>
  <c r="E65" i="162"/>
  <c r="G67" i="162"/>
  <c r="D55" i="162"/>
  <c r="C66" i="162"/>
  <c r="G70" i="162"/>
  <c r="D58" i="162"/>
  <c r="C69" i="162"/>
  <c r="G68" i="162"/>
  <c r="D56" i="162"/>
  <c r="C75" i="162"/>
  <c r="G74" i="162"/>
  <c r="D62" i="162"/>
  <c r="C73" i="162"/>
  <c r="G72" i="162"/>
  <c r="D60" i="162"/>
  <c r="C71" i="162"/>
  <c r="G77" i="162"/>
  <c r="D65" i="162"/>
  <c r="C76" i="162"/>
  <c r="C99" i="164"/>
  <c r="C97" i="164"/>
  <c r="C95" i="164"/>
  <c r="C93" i="164"/>
  <c r="C91" i="164"/>
  <c r="C89" i="164"/>
  <c r="C87" i="164"/>
  <c r="C85" i="164"/>
  <c r="C83" i="164"/>
  <c r="C98" i="164"/>
  <c r="C96" i="164"/>
  <c r="C94" i="164"/>
  <c r="C92" i="164"/>
  <c r="C90" i="164"/>
  <c r="C88" i="164"/>
  <c r="C86" i="164"/>
  <c r="C84" i="164"/>
  <c r="C82" i="164"/>
  <c r="D120" i="149"/>
  <c r="D98" i="149"/>
  <c r="D121" i="149"/>
  <c r="D100" i="149"/>
  <c r="D123" i="149"/>
  <c r="D102" i="149"/>
  <c r="D125" i="149"/>
  <c r="D103" i="149"/>
  <c r="D126" i="149"/>
  <c r="D104" i="149"/>
  <c r="D127" i="149"/>
  <c r="D106" i="149"/>
  <c r="D129" i="149"/>
  <c r="D108" i="149"/>
  <c r="D131" i="149"/>
  <c r="D110" i="149"/>
  <c r="D133" i="149"/>
  <c r="D111" i="149"/>
  <c r="D134" i="149"/>
  <c r="D112" i="149"/>
  <c r="D135" i="149"/>
  <c r="D114" i="149"/>
  <c r="D137" i="149"/>
  <c r="D116" i="149"/>
  <c r="D139" i="149"/>
  <c r="D118" i="149"/>
  <c r="D141" i="149"/>
  <c r="D119" i="149"/>
  <c r="D142" i="149"/>
  <c r="C120" i="149"/>
  <c r="C121" i="149"/>
  <c r="C122" i="149"/>
  <c r="C123" i="149"/>
  <c r="C124" i="149"/>
  <c r="C125" i="149"/>
  <c r="C126" i="149"/>
  <c r="C127" i="149"/>
  <c r="C128" i="149"/>
  <c r="C129" i="149"/>
  <c r="C130" i="149"/>
  <c r="C131" i="149"/>
  <c r="C132" i="149"/>
  <c r="C133" i="149"/>
  <c r="C134" i="149"/>
  <c r="C135" i="149"/>
  <c r="C136" i="149"/>
  <c r="C137" i="149"/>
  <c r="C138" i="149"/>
  <c r="C139" i="149"/>
  <c r="C140" i="149"/>
  <c r="C118" i="149"/>
  <c r="C141" i="149"/>
  <c r="C119" i="149"/>
  <c r="C142" i="149"/>
  <c r="E90" i="149" l="1"/>
  <c r="E82" i="149"/>
  <c r="E74" i="149"/>
  <c r="E66" i="149"/>
  <c r="E58" i="149"/>
  <c r="E50" i="149"/>
  <c r="E42" i="149"/>
  <c r="E34" i="149"/>
  <c r="E26" i="149"/>
  <c r="J92" i="155"/>
  <c r="E18" i="149"/>
  <c r="E93" i="149"/>
  <c r="E85" i="149"/>
  <c r="E77" i="149"/>
  <c r="E69" i="149"/>
  <c r="E61" i="149"/>
  <c r="E53" i="149"/>
  <c r="E45" i="149"/>
  <c r="E37" i="149"/>
  <c r="E29" i="149"/>
  <c r="E21" i="149"/>
  <c r="E13" i="149"/>
  <c r="E5" i="149"/>
  <c r="E89" i="149"/>
  <c r="E81" i="149"/>
  <c r="E73" i="149"/>
  <c r="E65" i="149"/>
  <c r="E57" i="149"/>
  <c r="E49" i="149"/>
  <c r="E41" i="149"/>
  <c r="E33" i="149"/>
  <c r="E25" i="149"/>
  <c r="E10" i="149"/>
  <c r="E17" i="149"/>
  <c r="J141" i="155"/>
  <c r="E9" i="149"/>
  <c r="J142" i="155"/>
  <c r="J121" i="155"/>
  <c r="J122" i="155"/>
  <c r="J95" i="155"/>
  <c r="J94" i="155"/>
  <c r="J119" i="155"/>
  <c r="E94" i="149"/>
  <c r="E86" i="149"/>
  <c r="E78" i="149"/>
  <c r="E70" i="149"/>
  <c r="E62" i="149"/>
  <c r="E54" i="149"/>
  <c r="E46" i="149"/>
  <c r="E38" i="149"/>
  <c r="E30" i="149"/>
  <c r="E22" i="149"/>
  <c r="E14" i="149"/>
  <c r="E6" i="149"/>
  <c r="E83" i="149"/>
  <c r="E75" i="149"/>
  <c r="E67" i="149"/>
  <c r="E59" i="149"/>
  <c r="E51" i="149"/>
  <c r="E43" i="149"/>
  <c r="E35" i="149"/>
  <c r="E27" i="149"/>
  <c r="E19" i="149"/>
  <c r="E11" i="149"/>
  <c r="E87" i="149"/>
  <c r="E79" i="149"/>
  <c r="E71" i="149"/>
  <c r="E55" i="149"/>
  <c r="E47" i="149"/>
  <c r="E39" i="149"/>
  <c r="E23" i="149"/>
  <c r="E15" i="149"/>
  <c r="E7" i="149"/>
  <c r="J118" i="155"/>
  <c r="D99" i="149"/>
  <c r="D115" i="149"/>
  <c r="J120" i="155"/>
  <c r="J93" i="155"/>
  <c r="E88" i="149"/>
  <c r="E80" i="149"/>
  <c r="E72" i="149"/>
  <c r="E56" i="149"/>
  <c r="E48" i="149"/>
  <c r="E40" i="149"/>
  <c r="E24" i="149"/>
  <c r="E16" i="149"/>
  <c r="D107" i="149"/>
  <c r="J96" i="155"/>
  <c r="E137" i="149"/>
  <c r="D140" i="149"/>
  <c r="E140" i="149" s="1"/>
  <c r="D132" i="149"/>
  <c r="E132" i="149" s="1"/>
  <c r="D124" i="149"/>
  <c r="E124" i="149" s="1"/>
  <c r="E92" i="149"/>
  <c r="E84" i="149"/>
  <c r="E76" i="149"/>
  <c r="E68" i="149"/>
  <c r="E60" i="149"/>
  <c r="E52" i="149"/>
  <c r="E44" i="149"/>
  <c r="E36" i="149"/>
  <c r="E28" i="149"/>
  <c r="E20" i="149"/>
  <c r="E12" i="149"/>
  <c r="D117" i="149"/>
  <c r="D109" i="149"/>
  <c r="D101" i="149"/>
  <c r="E91" i="149"/>
  <c r="D138" i="149"/>
  <c r="E138" i="149" s="1"/>
  <c r="D130" i="149"/>
  <c r="E130" i="149" s="1"/>
  <c r="D122" i="149"/>
  <c r="E122" i="149" s="1"/>
  <c r="D136" i="149"/>
  <c r="E136" i="149" s="1"/>
  <c r="D128" i="149"/>
  <c r="E128" i="149" s="1"/>
  <c r="E96" i="149"/>
  <c r="E64" i="149"/>
  <c r="E32" i="149"/>
  <c r="E8" i="149"/>
  <c r="D113" i="149"/>
  <c r="D105" i="149"/>
  <c r="E95" i="149"/>
  <c r="E63" i="149"/>
  <c r="E31" i="149"/>
  <c r="E129" i="149"/>
  <c r="E142" i="149"/>
  <c r="E121" i="149"/>
  <c r="E141" i="149"/>
  <c r="E135" i="149"/>
  <c r="E133" i="149"/>
  <c r="E127" i="149"/>
  <c r="E125" i="149"/>
  <c r="E139" i="149"/>
  <c r="E120" i="149"/>
  <c r="E118" i="149"/>
  <c r="E131" i="149"/>
  <c r="E123" i="149"/>
  <c r="E126" i="149"/>
  <c r="E119" i="149"/>
  <c r="E134" i="149"/>
  <c r="I117" i="147" l="1"/>
  <c r="I118" i="147"/>
  <c r="I119" i="147"/>
  <c r="I99" i="147"/>
  <c r="I100" i="147"/>
  <c r="C118" i="160"/>
  <c r="D118" i="160"/>
  <c r="E118" i="160"/>
  <c r="F118" i="160"/>
  <c r="G118" i="160"/>
  <c r="H118" i="160"/>
  <c r="C100" i="160"/>
  <c r="D100" i="160"/>
  <c r="E100" i="160"/>
  <c r="F100" i="160"/>
  <c r="G100" i="160"/>
  <c r="H100" i="160"/>
  <c r="C119" i="160"/>
  <c r="D119" i="160"/>
  <c r="E119" i="160"/>
  <c r="F119" i="160"/>
  <c r="G119" i="160"/>
  <c r="H119" i="160"/>
  <c r="C118" i="147"/>
  <c r="D118" i="147"/>
  <c r="E118" i="147"/>
  <c r="F118" i="147"/>
  <c r="G118" i="147"/>
  <c r="H118" i="147"/>
  <c r="J118" i="147"/>
  <c r="K118" i="147"/>
  <c r="L118" i="147"/>
  <c r="M118" i="147"/>
  <c r="N118" i="147"/>
  <c r="P118" i="147"/>
  <c r="Q118" i="147"/>
  <c r="R118" i="147"/>
  <c r="T118" i="147"/>
  <c r="U118" i="147"/>
  <c r="W118" i="147"/>
  <c r="X118" i="147"/>
  <c r="C100" i="147"/>
  <c r="D100" i="147"/>
  <c r="E100" i="147"/>
  <c r="F100" i="147"/>
  <c r="G100" i="147"/>
  <c r="H100" i="147"/>
  <c r="J100" i="147"/>
  <c r="K100" i="147"/>
  <c r="L100" i="147"/>
  <c r="M100" i="147"/>
  <c r="N100" i="147"/>
  <c r="P100" i="147"/>
  <c r="Q100" i="147"/>
  <c r="R100" i="147"/>
  <c r="T100" i="147"/>
  <c r="U100" i="147"/>
  <c r="W100" i="147"/>
  <c r="X100" i="147"/>
  <c r="C119" i="147"/>
  <c r="D119" i="147"/>
  <c r="E119" i="147"/>
  <c r="F119" i="147"/>
  <c r="G119" i="147"/>
  <c r="H119" i="147"/>
  <c r="J119" i="147"/>
  <c r="K119" i="147"/>
  <c r="L119" i="147"/>
  <c r="M119" i="147"/>
  <c r="N119" i="147"/>
  <c r="P119" i="147"/>
  <c r="Q119" i="147"/>
  <c r="R119" i="147"/>
  <c r="T119" i="147"/>
  <c r="U119" i="147"/>
  <c r="W119" i="147"/>
  <c r="X119" i="147"/>
  <c r="L96" i="146" l="1"/>
  <c r="L95" i="146"/>
  <c r="G120" i="146"/>
  <c r="G95" i="146"/>
  <c r="G94" i="146"/>
  <c r="L94" i="146"/>
  <c r="L120" i="146"/>
  <c r="G97" i="146"/>
  <c r="L93" i="146"/>
  <c r="L119" i="146"/>
  <c r="L143" i="146"/>
  <c r="L142" i="146"/>
  <c r="L97" i="146"/>
  <c r="G96" i="146"/>
  <c r="L122" i="146"/>
  <c r="L121" i="146"/>
  <c r="G93" i="146"/>
  <c r="G119" i="146"/>
  <c r="G122" i="146"/>
  <c r="G121" i="146"/>
  <c r="G143" i="146"/>
  <c r="G142" i="146"/>
  <c r="M93" i="152" l="1"/>
  <c r="M96" i="152"/>
  <c r="S118" i="147"/>
  <c r="S119" i="147"/>
  <c r="S99" i="147"/>
  <c r="S100" i="147"/>
  <c r="I116" i="147"/>
  <c r="I115" i="147"/>
  <c r="I114" i="147"/>
  <c r="I113" i="147"/>
  <c r="I112" i="147"/>
  <c r="I111" i="147"/>
  <c r="I110" i="147"/>
  <c r="I109" i="147"/>
  <c r="I108" i="147"/>
  <c r="I107" i="147"/>
  <c r="I106" i="147"/>
  <c r="I105" i="147"/>
  <c r="I104" i="147"/>
  <c r="I103" i="147"/>
  <c r="I102" i="147"/>
  <c r="I101" i="147"/>
  <c r="I98" i="147"/>
  <c r="I97" i="147"/>
  <c r="I96" i="147"/>
  <c r="I95" i="147"/>
  <c r="I94" i="147"/>
  <c r="I93" i="147"/>
  <c r="I92" i="147"/>
  <c r="I91" i="147"/>
  <c r="I90" i="147"/>
  <c r="I89" i="147"/>
  <c r="I88" i="147"/>
  <c r="I87" i="147"/>
  <c r="I86" i="147"/>
  <c r="I85" i="147"/>
  <c r="I84" i="147"/>
  <c r="I83" i="147"/>
  <c r="I82" i="147"/>
  <c r="C81" i="164"/>
  <c r="H99" i="160"/>
  <c r="G99" i="160"/>
  <c r="F99" i="160"/>
  <c r="E99" i="160"/>
  <c r="D99" i="160"/>
  <c r="C99" i="160"/>
  <c r="X99" i="147"/>
  <c r="W99" i="147"/>
  <c r="U99" i="147"/>
  <c r="T99" i="147"/>
  <c r="R99" i="147"/>
  <c r="Q99" i="147"/>
  <c r="P99" i="147"/>
  <c r="N99" i="147"/>
  <c r="M99" i="147"/>
  <c r="L99" i="147"/>
  <c r="K99" i="147"/>
  <c r="J99" i="147"/>
  <c r="H99" i="147"/>
  <c r="G99" i="147"/>
  <c r="F99" i="147"/>
  <c r="E99" i="147"/>
  <c r="D99" i="147"/>
  <c r="C99" i="147"/>
  <c r="S117" i="147"/>
  <c r="S116" i="147"/>
  <c r="S115" i="147"/>
  <c r="S114" i="147"/>
  <c r="S113" i="147"/>
  <c r="S112" i="147"/>
  <c r="S111" i="147"/>
  <c r="S110" i="147"/>
  <c r="S109" i="147"/>
  <c r="S108" i="147"/>
  <c r="S107" i="147"/>
  <c r="S106" i="147"/>
  <c r="S105" i="147"/>
  <c r="S104" i="147"/>
  <c r="S103" i="147"/>
  <c r="S102" i="147"/>
  <c r="S101" i="147"/>
  <c r="S98" i="147"/>
  <c r="S97" i="147"/>
  <c r="S96" i="147"/>
  <c r="S95" i="147"/>
  <c r="S94" i="147"/>
  <c r="S93" i="147"/>
  <c r="S92" i="147"/>
  <c r="S91" i="147"/>
  <c r="S90" i="147"/>
  <c r="S89" i="147"/>
  <c r="S88" i="147"/>
  <c r="S87" i="147"/>
  <c r="S86" i="147"/>
  <c r="S85" i="147"/>
  <c r="S84" i="147"/>
  <c r="S83" i="147"/>
  <c r="S82" i="147"/>
  <c r="J4" i="155" l="1"/>
  <c r="M119" i="152"/>
  <c r="C121" i="145"/>
  <c r="C137" i="145"/>
  <c r="C139" i="145"/>
  <c r="C141" i="145"/>
  <c r="M94" i="152"/>
  <c r="C142" i="145"/>
  <c r="E96" i="144"/>
  <c r="E92" i="144"/>
  <c r="M118" i="152"/>
  <c r="E94" i="144"/>
  <c r="E118" i="144"/>
  <c r="C136" i="145"/>
  <c r="C138" i="145"/>
  <c r="C140" i="145"/>
  <c r="M141" i="152"/>
  <c r="M95" i="152"/>
  <c r="M142" i="152"/>
  <c r="E119" i="144"/>
  <c r="M92" i="152"/>
  <c r="E95" i="144"/>
  <c r="E93" i="144"/>
  <c r="E142" i="144"/>
  <c r="E141" i="144"/>
  <c r="K121" i="139"/>
  <c r="K122" i="139"/>
  <c r="K120" i="139"/>
  <c r="K98" i="139"/>
  <c r="K99" i="139"/>
  <c r="K100" i="139"/>
  <c r="K97" i="139"/>
  <c r="E120" i="144" l="1"/>
  <c r="C54" i="162" l="1"/>
  <c r="K123" i="139"/>
  <c r="E4" i="144" l="1"/>
  <c r="J97" i="155"/>
  <c r="J7" i="155"/>
  <c r="C101" i="147" l="1"/>
  <c r="C97" i="149"/>
  <c r="C117" i="149"/>
  <c r="E117" i="149" s="1"/>
  <c r="C116" i="149"/>
  <c r="E116" i="149" s="1"/>
  <c r="C115" i="149"/>
  <c r="E115" i="149" s="1"/>
  <c r="C114" i="149"/>
  <c r="E114" i="149" s="1"/>
  <c r="C113" i="149"/>
  <c r="E113" i="149" s="1"/>
  <c r="C112" i="149"/>
  <c r="E112" i="149" s="1"/>
  <c r="C111" i="149"/>
  <c r="E111" i="149" s="1"/>
  <c r="C110" i="149"/>
  <c r="E110" i="149" s="1"/>
  <c r="C109" i="149"/>
  <c r="E109" i="149" s="1"/>
  <c r="C108" i="149"/>
  <c r="E108" i="149" s="1"/>
  <c r="C107" i="149"/>
  <c r="E107" i="149" s="1"/>
  <c r="C106" i="149"/>
  <c r="E106" i="149" s="1"/>
  <c r="C105" i="149"/>
  <c r="E105" i="149" s="1"/>
  <c r="C104" i="149"/>
  <c r="E104" i="149" s="1"/>
  <c r="C103" i="149"/>
  <c r="E103" i="149" s="1"/>
  <c r="C102" i="149"/>
  <c r="E102" i="149" s="1"/>
  <c r="C101" i="149"/>
  <c r="E101" i="149" s="1"/>
  <c r="C100" i="149"/>
  <c r="E100" i="149" s="1"/>
  <c r="C99" i="149"/>
  <c r="E99" i="149" s="1"/>
  <c r="C98" i="149"/>
  <c r="E98" i="149" s="1"/>
  <c r="D97" i="149"/>
  <c r="E97" i="149" l="1"/>
  <c r="C117" i="160"/>
  <c r="D117" i="160"/>
  <c r="E117" i="160"/>
  <c r="F117" i="160"/>
  <c r="G117" i="160"/>
  <c r="H117" i="160"/>
  <c r="G98" i="160"/>
  <c r="G97" i="160"/>
  <c r="E97" i="160"/>
  <c r="E96" i="160"/>
  <c r="C96" i="160"/>
  <c r="C95" i="160"/>
  <c r="G94" i="160"/>
  <c r="G93" i="160"/>
  <c r="E93" i="160"/>
  <c r="E92" i="160"/>
  <c r="C92" i="160"/>
  <c r="C91" i="160"/>
  <c r="G90" i="160"/>
  <c r="G89" i="160"/>
  <c r="F89" i="160"/>
  <c r="E89" i="160"/>
  <c r="E88" i="160"/>
  <c r="D88" i="160"/>
  <c r="C88" i="160"/>
  <c r="C87" i="160"/>
  <c r="G86" i="160"/>
  <c r="G85" i="160"/>
  <c r="F85" i="160"/>
  <c r="E85" i="160"/>
  <c r="E84" i="160"/>
  <c r="D84" i="160"/>
  <c r="C84" i="160"/>
  <c r="C83" i="160"/>
  <c r="D83" i="160"/>
  <c r="E83" i="160"/>
  <c r="F83" i="160"/>
  <c r="G83" i="160"/>
  <c r="H83" i="160"/>
  <c r="F84" i="160"/>
  <c r="G84" i="160"/>
  <c r="H84" i="160"/>
  <c r="C85" i="160"/>
  <c r="D85" i="160"/>
  <c r="H85" i="160"/>
  <c r="C86" i="160"/>
  <c r="D86" i="160"/>
  <c r="E86" i="160"/>
  <c r="F86" i="160"/>
  <c r="H86" i="160"/>
  <c r="D87" i="160"/>
  <c r="E87" i="160"/>
  <c r="F87" i="160"/>
  <c r="G87" i="160"/>
  <c r="H87" i="160"/>
  <c r="F88" i="160"/>
  <c r="G88" i="160"/>
  <c r="H88" i="160"/>
  <c r="C89" i="160"/>
  <c r="D89" i="160"/>
  <c r="H89" i="160"/>
  <c r="C90" i="160"/>
  <c r="D90" i="160"/>
  <c r="E90" i="160"/>
  <c r="F90" i="160"/>
  <c r="H90" i="160"/>
  <c r="D91" i="160"/>
  <c r="E91" i="160"/>
  <c r="F91" i="160"/>
  <c r="G91" i="160"/>
  <c r="H91" i="160"/>
  <c r="D92" i="160"/>
  <c r="F92" i="160"/>
  <c r="G92" i="160"/>
  <c r="H92" i="160"/>
  <c r="C93" i="160"/>
  <c r="D93" i="160"/>
  <c r="F93" i="160"/>
  <c r="H93" i="160"/>
  <c r="C94" i="160"/>
  <c r="D94" i="160"/>
  <c r="E94" i="160"/>
  <c r="F94" i="160"/>
  <c r="H94" i="160"/>
  <c r="D95" i="160"/>
  <c r="E95" i="160"/>
  <c r="F95" i="160"/>
  <c r="G95" i="160"/>
  <c r="H95" i="160"/>
  <c r="D96" i="160"/>
  <c r="F96" i="160"/>
  <c r="G96" i="160"/>
  <c r="H96" i="160"/>
  <c r="C97" i="160"/>
  <c r="D97" i="160"/>
  <c r="F97" i="160"/>
  <c r="H97" i="160"/>
  <c r="C98" i="160"/>
  <c r="D98" i="160"/>
  <c r="E98" i="160"/>
  <c r="F98" i="160"/>
  <c r="H98" i="160"/>
  <c r="C82" i="147"/>
  <c r="C83" i="147"/>
  <c r="X117" i="147"/>
  <c r="W117" i="147"/>
  <c r="U117" i="147"/>
  <c r="T117" i="147"/>
  <c r="R117" i="147"/>
  <c r="Q117" i="147"/>
  <c r="P117" i="147"/>
  <c r="N117" i="147"/>
  <c r="M117" i="147"/>
  <c r="L117" i="147"/>
  <c r="K117" i="147"/>
  <c r="J117" i="147"/>
  <c r="H117" i="147"/>
  <c r="G117" i="147"/>
  <c r="F117" i="147"/>
  <c r="E117" i="147"/>
  <c r="D117" i="147"/>
  <c r="C117" i="147"/>
  <c r="X116" i="147"/>
  <c r="W116" i="147"/>
  <c r="U116" i="147"/>
  <c r="T116" i="147"/>
  <c r="R116" i="147"/>
  <c r="Q116" i="147"/>
  <c r="P116" i="147"/>
  <c r="N116" i="147"/>
  <c r="M116" i="147"/>
  <c r="L116" i="147"/>
  <c r="K116" i="147"/>
  <c r="J116" i="147"/>
  <c r="H116" i="147"/>
  <c r="G116" i="147"/>
  <c r="F116" i="147"/>
  <c r="E116" i="147"/>
  <c r="D116" i="147"/>
  <c r="C116" i="147"/>
  <c r="X115" i="147"/>
  <c r="W115" i="147"/>
  <c r="U115" i="147"/>
  <c r="T115" i="147"/>
  <c r="R115" i="147"/>
  <c r="Q115" i="147"/>
  <c r="P115" i="147"/>
  <c r="N115" i="147"/>
  <c r="M115" i="147"/>
  <c r="L115" i="147"/>
  <c r="K115" i="147"/>
  <c r="J115" i="147"/>
  <c r="H115" i="147"/>
  <c r="G115" i="147"/>
  <c r="F115" i="147"/>
  <c r="E115" i="147"/>
  <c r="D115" i="147"/>
  <c r="C115" i="147"/>
  <c r="X114" i="147"/>
  <c r="W114" i="147"/>
  <c r="U114" i="147"/>
  <c r="T114" i="147"/>
  <c r="R114" i="147"/>
  <c r="Q114" i="147"/>
  <c r="P114" i="147"/>
  <c r="N114" i="147"/>
  <c r="M114" i="147"/>
  <c r="L114" i="147"/>
  <c r="K114" i="147"/>
  <c r="J114" i="147"/>
  <c r="H114" i="147"/>
  <c r="G114" i="147"/>
  <c r="F114" i="147"/>
  <c r="E114" i="147"/>
  <c r="D114" i="147"/>
  <c r="C114" i="147"/>
  <c r="X113" i="147"/>
  <c r="W113" i="147"/>
  <c r="U113" i="147"/>
  <c r="T113" i="147"/>
  <c r="R113" i="147"/>
  <c r="Q113" i="147"/>
  <c r="P113" i="147"/>
  <c r="N113" i="147"/>
  <c r="M113" i="147"/>
  <c r="L113" i="147"/>
  <c r="K113" i="147"/>
  <c r="J113" i="147"/>
  <c r="H113" i="147"/>
  <c r="G113" i="147"/>
  <c r="F113" i="147"/>
  <c r="E113" i="147"/>
  <c r="D113" i="147"/>
  <c r="C113" i="147"/>
  <c r="X112" i="147"/>
  <c r="W112" i="147"/>
  <c r="U112" i="147"/>
  <c r="T112" i="147"/>
  <c r="R112" i="147"/>
  <c r="Q112" i="147"/>
  <c r="P112" i="147"/>
  <c r="N112" i="147"/>
  <c r="M112" i="147"/>
  <c r="L112" i="147"/>
  <c r="K112" i="147"/>
  <c r="J112" i="147"/>
  <c r="H112" i="147"/>
  <c r="G112" i="147"/>
  <c r="F112" i="147"/>
  <c r="E112" i="147"/>
  <c r="D112" i="147"/>
  <c r="C112" i="147"/>
  <c r="X111" i="147"/>
  <c r="W111" i="147"/>
  <c r="U111" i="147"/>
  <c r="T111" i="147"/>
  <c r="R111" i="147"/>
  <c r="Q111" i="147"/>
  <c r="P111" i="147"/>
  <c r="N111" i="147"/>
  <c r="M111" i="147"/>
  <c r="L111" i="147"/>
  <c r="K111" i="147"/>
  <c r="J111" i="147"/>
  <c r="H111" i="147"/>
  <c r="G111" i="147"/>
  <c r="F111" i="147"/>
  <c r="E111" i="147"/>
  <c r="D111" i="147"/>
  <c r="C111" i="147"/>
  <c r="X110" i="147"/>
  <c r="W110" i="147"/>
  <c r="U110" i="147"/>
  <c r="T110" i="147"/>
  <c r="R110" i="147"/>
  <c r="Q110" i="147"/>
  <c r="P110" i="147"/>
  <c r="N110" i="147"/>
  <c r="M110" i="147"/>
  <c r="L110" i="147"/>
  <c r="K110" i="147"/>
  <c r="J110" i="147"/>
  <c r="H110" i="147"/>
  <c r="G110" i="147"/>
  <c r="F110" i="147"/>
  <c r="E110" i="147"/>
  <c r="D110" i="147"/>
  <c r="C110" i="147"/>
  <c r="X109" i="147"/>
  <c r="W109" i="147"/>
  <c r="U109" i="147"/>
  <c r="T109" i="147"/>
  <c r="R109" i="147"/>
  <c r="Q109" i="147"/>
  <c r="P109" i="147"/>
  <c r="N109" i="147"/>
  <c r="M109" i="147"/>
  <c r="L109" i="147"/>
  <c r="K109" i="147"/>
  <c r="J109" i="147"/>
  <c r="H109" i="147"/>
  <c r="G109" i="147"/>
  <c r="F109" i="147"/>
  <c r="E109" i="147"/>
  <c r="D109" i="147"/>
  <c r="C109" i="147"/>
  <c r="X108" i="147"/>
  <c r="W108" i="147"/>
  <c r="U108" i="147"/>
  <c r="T108" i="147"/>
  <c r="R108" i="147"/>
  <c r="Q108" i="147"/>
  <c r="P108" i="147"/>
  <c r="N108" i="147"/>
  <c r="M108" i="147"/>
  <c r="L108" i="147"/>
  <c r="K108" i="147"/>
  <c r="J108" i="147"/>
  <c r="H108" i="147"/>
  <c r="G108" i="147"/>
  <c r="F108" i="147"/>
  <c r="E108" i="147"/>
  <c r="D108" i="147"/>
  <c r="C108" i="147"/>
  <c r="X107" i="147"/>
  <c r="W107" i="147"/>
  <c r="U107" i="147"/>
  <c r="T107" i="147"/>
  <c r="R107" i="147"/>
  <c r="Q107" i="147"/>
  <c r="P107" i="147"/>
  <c r="N107" i="147"/>
  <c r="M107" i="147"/>
  <c r="L107" i="147"/>
  <c r="K107" i="147"/>
  <c r="J107" i="147"/>
  <c r="H107" i="147"/>
  <c r="G107" i="147"/>
  <c r="F107" i="147"/>
  <c r="E107" i="147"/>
  <c r="D107" i="147"/>
  <c r="C107" i="147"/>
  <c r="X106" i="147"/>
  <c r="W106" i="147"/>
  <c r="U106" i="147"/>
  <c r="T106" i="147"/>
  <c r="R106" i="147"/>
  <c r="Q106" i="147"/>
  <c r="P106" i="147"/>
  <c r="N106" i="147"/>
  <c r="M106" i="147"/>
  <c r="L106" i="147"/>
  <c r="K106" i="147"/>
  <c r="J106" i="147"/>
  <c r="H106" i="147"/>
  <c r="G106" i="147"/>
  <c r="F106" i="147"/>
  <c r="E106" i="147"/>
  <c r="D106" i="147"/>
  <c r="C106" i="147"/>
  <c r="X105" i="147"/>
  <c r="W105" i="147"/>
  <c r="U105" i="147"/>
  <c r="T105" i="147"/>
  <c r="R105" i="147"/>
  <c r="Q105" i="147"/>
  <c r="P105" i="147"/>
  <c r="N105" i="147"/>
  <c r="M105" i="147"/>
  <c r="L105" i="147"/>
  <c r="K105" i="147"/>
  <c r="J105" i="147"/>
  <c r="H105" i="147"/>
  <c r="G105" i="147"/>
  <c r="F105" i="147"/>
  <c r="E105" i="147"/>
  <c r="D105" i="147"/>
  <c r="C105" i="147"/>
  <c r="X104" i="147"/>
  <c r="W104" i="147"/>
  <c r="U104" i="147"/>
  <c r="T104" i="147"/>
  <c r="R104" i="147"/>
  <c r="Q104" i="147"/>
  <c r="P104" i="147"/>
  <c r="N104" i="147"/>
  <c r="M104" i="147"/>
  <c r="L104" i="147"/>
  <c r="K104" i="147"/>
  <c r="J104" i="147"/>
  <c r="H104" i="147"/>
  <c r="G104" i="147"/>
  <c r="F104" i="147"/>
  <c r="E104" i="147"/>
  <c r="D104" i="147"/>
  <c r="C104" i="147"/>
  <c r="X103" i="147"/>
  <c r="W103" i="147"/>
  <c r="U103" i="147"/>
  <c r="T103" i="147"/>
  <c r="R103" i="147"/>
  <c r="Q103" i="147"/>
  <c r="P103" i="147"/>
  <c r="N103" i="147"/>
  <c r="M103" i="147"/>
  <c r="L103" i="147"/>
  <c r="K103" i="147"/>
  <c r="J103" i="147"/>
  <c r="H103" i="147"/>
  <c r="G103" i="147"/>
  <c r="F103" i="147"/>
  <c r="E103" i="147"/>
  <c r="D103" i="147"/>
  <c r="C103" i="147"/>
  <c r="X102" i="147"/>
  <c r="W102" i="147"/>
  <c r="U102" i="147"/>
  <c r="T102" i="147"/>
  <c r="R102" i="147"/>
  <c r="Q102" i="147"/>
  <c r="P102" i="147"/>
  <c r="N102" i="147"/>
  <c r="M102" i="147"/>
  <c r="L102" i="147"/>
  <c r="K102" i="147"/>
  <c r="J102" i="147"/>
  <c r="H102" i="147"/>
  <c r="G102" i="147"/>
  <c r="F102" i="147"/>
  <c r="E102" i="147"/>
  <c r="D102" i="147"/>
  <c r="C102" i="147"/>
  <c r="X98" i="147"/>
  <c r="W98" i="147"/>
  <c r="U98" i="147"/>
  <c r="T98" i="147"/>
  <c r="R98" i="147"/>
  <c r="Q98" i="147"/>
  <c r="P98" i="147"/>
  <c r="N98" i="147"/>
  <c r="M98" i="147"/>
  <c r="L98" i="147"/>
  <c r="K98" i="147"/>
  <c r="J98" i="147"/>
  <c r="H98" i="147"/>
  <c r="G98" i="147"/>
  <c r="F98" i="147"/>
  <c r="E98" i="147"/>
  <c r="D98" i="147"/>
  <c r="C98" i="147"/>
  <c r="X97" i="147"/>
  <c r="W97" i="147"/>
  <c r="U97" i="147"/>
  <c r="T97" i="147"/>
  <c r="R97" i="147"/>
  <c r="Q97" i="147"/>
  <c r="P97" i="147"/>
  <c r="N97" i="147"/>
  <c r="M97" i="147"/>
  <c r="L97" i="147"/>
  <c r="K97" i="147"/>
  <c r="J97" i="147"/>
  <c r="H97" i="147"/>
  <c r="G97" i="147"/>
  <c r="F97" i="147"/>
  <c r="E97" i="147"/>
  <c r="D97" i="147"/>
  <c r="C97" i="147"/>
  <c r="X96" i="147"/>
  <c r="W96" i="147"/>
  <c r="U96" i="147"/>
  <c r="T96" i="147"/>
  <c r="R96" i="147"/>
  <c r="Q96" i="147"/>
  <c r="P96" i="147"/>
  <c r="N96" i="147"/>
  <c r="M96" i="147"/>
  <c r="L96" i="147"/>
  <c r="K96" i="147"/>
  <c r="J96" i="147"/>
  <c r="H96" i="147"/>
  <c r="G96" i="147"/>
  <c r="F96" i="147"/>
  <c r="E96" i="147"/>
  <c r="D96" i="147"/>
  <c r="C96" i="147"/>
  <c r="X95" i="147"/>
  <c r="W95" i="147"/>
  <c r="U95" i="147"/>
  <c r="T95" i="147"/>
  <c r="R95" i="147"/>
  <c r="Q95" i="147"/>
  <c r="P95" i="147"/>
  <c r="N95" i="147"/>
  <c r="M95" i="147"/>
  <c r="L95" i="147"/>
  <c r="K95" i="147"/>
  <c r="J95" i="147"/>
  <c r="H95" i="147"/>
  <c r="G95" i="147"/>
  <c r="F95" i="147"/>
  <c r="E95" i="147"/>
  <c r="D95" i="147"/>
  <c r="C95" i="147"/>
  <c r="X94" i="147"/>
  <c r="W94" i="147"/>
  <c r="U94" i="147"/>
  <c r="T94" i="147"/>
  <c r="R94" i="147"/>
  <c r="Q94" i="147"/>
  <c r="P94" i="147"/>
  <c r="N94" i="147"/>
  <c r="M94" i="147"/>
  <c r="L94" i="147"/>
  <c r="K94" i="147"/>
  <c r="J94" i="147"/>
  <c r="H94" i="147"/>
  <c r="G94" i="147"/>
  <c r="F94" i="147"/>
  <c r="E94" i="147"/>
  <c r="D94" i="147"/>
  <c r="C94" i="147"/>
  <c r="X93" i="147"/>
  <c r="W93" i="147"/>
  <c r="U93" i="147"/>
  <c r="T93" i="147"/>
  <c r="R93" i="147"/>
  <c r="Q93" i="147"/>
  <c r="P93" i="147"/>
  <c r="N93" i="147"/>
  <c r="M93" i="147"/>
  <c r="L93" i="147"/>
  <c r="K93" i="147"/>
  <c r="J93" i="147"/>
  <c r="H93" i="147"/>
  <c r="G93" i="147"/>
  <c r="F93" i="147"/>
  <c r="E93" i="147"/>
  <c r="D93" i="147"/>
  <c r="C93" i="147"/>
  <c r="X92" i="147"/>
  <c r="W92" i="147"/>
  <c r="U92" i="147"/>
  <c r="T92" i="147"/>
  <c r="R92" i="147"/>
  <c r="Q92" i="147"/>
  <c r="P92" i="147"/>
  <c r="N92" i="147"/>
  <c r="M92" i="147"/>
  <c r="L92" i="147"/>
  <c r="K92" i="147"/>
  <c r="J92" i="147"/>
  <c r="H92" i="147"/>
  <c r="G92" i="147"/>
  <c r="F92" i="147"/>
  <c r="E92" i="147"/>
  <c r="D92" i="147"/>
  <c r="C92" i="147"/>
  <c r="X91" i="147"/>
  <c r="W91" i="147"/>
  <c r="U91" i="147"/>
  <c r="T91" i="147"/>
  <c r="R91" i="147"/>
  <c r="Q91" i="147"/>
  <c r="P91" i="147"/>
  <c r="N91" i="147"/>
  <c r="M91" i="147"/>
  <c r="L91" i="147"/>
  <c r="K91" i="147"/>
  <c r="J91" i="147"/>
  <c r="H91" i="147"/>
  <c r="G91" i="147"/>
  <c r="F91" i="147"/>
  <c r="E91" i="147"/>
  <c r="D91" i="147"/>
  <c r="C91" i="147"/>
  <c r="X90" i="147"/>
  <c r="W90" i="147"/>
  <c r="U90" i="147"/>
  <c r="T90" i="147"/>
  <c r="R90" i="147"/>
  <c r="Q90" i="147"/>
  <c r="P90" i="147"/>
  <c r="N90" i="147"/>
  <c r="M90" i="147"/>
  <c r="L90" i="147"/>
  <c r="K90" i="147"/>
  <c r="J90" i="147"/>
  <c r="H90" i="147"/>
  <c r="G90" i="147"/>
  <c r="F90" i="147"/>
  <c r="E90" i="147"/>
  <c r="D90" i="147"/>
  <c r="C90" i="147"/>
  <c r="X89" i="147"/>
  <c r="W89" i="147"/>
  <c r="U89" i="147"/>
  <c r="T89" i="147"/>
  <c r="R89" i="147"/>
  <c r="Q89" i="147"/>
  <c r="P89" i="147"/>
  <c r="N89" i="147"/>
  <c r="M89" i="147"/>
  <c r="L89" i="147"/>
  <c r="K89" i="147"/>
  <c r="J89" i="147"/>
  <c r="H89" i="147"/>
  <c r="G89" i="147"/>
  <c r="F89" i="147"/>
  <c r="E89" i="147"/>
  <c r="D89" i="147"/>
  <c r="C89" i="147"/>
  <c r="X88" i="147"/>
  <c r="W88" i="147"/>
  <c r="U88" i="147"/>
  <c r="T88" i="147"/>
  <c r="R88" i="147"/>
  <c r="Q88" i="147"/>
  <c r="P88" i="147"/>
  <c r="N88" i="147"/>
  <c r="M88" i="147"/>
  <c r="L88" i="147"/>
  <c r="K88" i="147"/>
  <c r="J88" i="147"/>
  <c r="H88" i="147"/>
  <c r="G88" i="147"/>
  <c r="F88" i="147"/>
  <c r="E88" i="147"/>
  <c r="D88" i="147"/>
  <c r="C88" i="147"/>
  <c r="X87" i="147"/>
  <c r="W87" i="147"/>
  <c r="U87" i="147"/>
  <c r="T87" i="147"/>
  <c r="R87" i="147"/>
  <c r="Q87" i="147"/>
  <c r="P87" i="147"/>
  <c r="N87" i="147"/>
  <c r="M87" i="147"/>
  <c r="L87" i="147"/>
  <c r="K87" i="147"/>
  <c r="J87" i="147"/>
  <c r="H87" i="147"/>
  <c r="G87" i="147"/>
  <c r="F87" i="147"/>
  <c r="E87" i="147"/>
  <c r="D87" i="147"/>
  <c r="C87" i="147"/>
  <c r="X86" i="147"/>
  <c r="W86" i="147"/>
  <c r="U86" i="147"/>
  <c r="T86" i="147"/>
  <c r="R86" i="147"/>
  <c r="Q86" i="147"/>
  <c r="P86" i="147"/>
  <c r="N86" i="147"/>
  <c r="M86" i="147"/>
  <c r="L86" i="147"/>
  <c r="K86" i="147"/>
  <c r="J86" i="147"/>
  <c r="H86" i="147"/>
  <c r="G86" i="147"/>
  <c r="F86" i="147"/>
  <c r="E86" i="147"/>
  <c r="D86" i="147"/>
  <c r="C86" i="147"/>
  <c r="X85" i="147"/>
  <c r="W85" i="147"/>
  <c r="U85" i="147"/>
  <c r="T85" i="147"/>
  <c r="R85" i="147"/>
  <c r="Q85" i="147"/>
  <c r="P85" i="147"/>
  <c r="N85" i="147"/>
  <c r="M85" i="147"/>
  <c r="L85" i="147"/>
  <c r="K85" i="147"/>
  <c r="J85" i="147"/>
  <c r="H85" i="147"/>
  <c r="G85" i="147"/>
  <c r="F85" i="147"/>
  <c r="E85" i="147"/>
  <c r="D85" i="147"/>
  <c r="C85" i="147"/>
  <c r="X84" i="147"/>
  <c r="W84" i="147"/>
  <c r="U84" i="147"/>
  <c r="T84" i="147"/>
  <c r="R84" i="147"/>
  <c r="Q84" i="147"/>
  <c r="P84" i="147"/>
  <c r="N84" i="147"/>
  <c r="M84" i="147"/>
  <c r="L84" i="147"/>
  <c r="K84" i="147"/>
  <c r="J84" i="147"/>
  <c r="H84" i="147"/>
  <c r="G84" i="147"/>
  <c r="F84" i="147"/>
  <c r="E84" i="147"/>
  <c r="D84" i="147"/>
  <c r="C84" i="147"/>
  <c r="X83" i="147"/>
  <c r="W83" i="147"/>
  <c r="U83" i="147"/>
  <c r="T83" i="147"/>
  <c r="R83" i="147"/>
  <c r="Q83" i="147"/>
  <c r="P83" i="147"/>
  <c r="N83" i="147"/>
  <c r="M83" i="147"/>
  <c r="L83" i="147"/>
  <c r="K83" i="147"/>
  <c r="J83" i="147"/>
  <c r="H83" i="147"/>
  <c r="G83" i="147"/>
  <c r="F83" i="147"/>
  <c r="E83" i="147"/>
  <c r="D83" i="147"/>
  <c r="D82" i="147"/>
  <c r="E82" i="147"/>
  <c r="F82" i="147"/>
  <c r="G82" i="147"/>
  <c r="H82" i="147"/>
  <c r="J82" i="147"/>
  <c r="K82" i="147"/>
  <c r="L82" i="147"/>
  <c r="M82" i="147"/>
  <c r="N82" i="147"/>
  <c r="P82" i="147"/>
  <c r="Q82" i="147"/>
  <c r="R82" i="147"/>
  <c r="T82" i="147"/>
  <c r="U82" i="147"/>
  <c r="W82" i="147"/>
  <c r="X82" i="147"/>
  <c r="M121" i="152" l="1"/>
  <c r="E137" i="144" l="1"/>
  <c r="E135" i="144"/>
  <c r="G139" i="146"/>
  <c r="G134" i="146"/>
  <c r="G133" i="146"/>
  <c r="G131" i="146"/>
  <c r="J139" i="155"/>
  <c r="J134" i="155"/>
  <c r="J124" i="155"/>
  <c r="J123" i="155"/>
  <c r="G116" i="146"/>
  <c r="G112" i="146"/>
  <c r="G111" i="146"/>
  <c r="G110" i="146"/>
  <c r="G108" i="146"/>
  <c r="G104" i="146"/>
  <c r="G103" i="146"/>
  <c r="G102" i="146"/>
  <c r="G100" i="146"/>
  <c r="G99" i="146"/>
  <c r="J113" i="155"/>
  <c r="J112" i="155"/>
  <c r="J110" i="155"/>
  <c r="J105" i="155"/>
  <c r="J104" i="155"/>
  <c r="J102" i="155"/>
  <c r="M113" i="152"/>
  <c r="M99" i="152"/>
  <c r="G28" i="146"/>
  <c r="L26" i="146"/>
  <c r="L25" i="146"/>
  <c r="J91" i="155"/>
  <c r="J83" i="155"/>
  <c r="J82" i="155"/>
  <c r="J75" i="155"/>
  <c r="J74" i="155"/>
  <c r="J67" i="155"/>
  <c r="J66" i="155"/>
  <c r="J59" i="155"/>
  <c r="J51" i="155"/>
  <c r="J43" i="155"/>
  <c r="J35" i="155"/>
  <c r="J29" i="155"/>
  <c r="J27" i="155"/>
  <c r="J21" i="155"/>
  <c r="J19" i="155"/>
  <c r="J15" i="155"/>
  <c r="J13" i="155"/>
  <c r="J11" i="155"/>
  <c r="J5" i="155"/>
  <c r="M82" i="152"/>
  <c r="M66" i="152"/>
  <c r="M50" i="152"/>
  <c r="M42" i="152"/>
  <c r="M34" i="152"/>
  <c r="M32" i="152" l="1"/>
  <c r="L28" i="146"/>
  <c r="L32" i="146"/>
  <c r="L37" i="146"/>
  <c r="L48" i="146"/>
  <c r="L84" i="146"/>
  <c r="L124" i="146"/>
  <c r="E7" i="144"/>
  <c r="E23" i="144"/>
  <c r="E39" i="144"/>
  <c r="E43" i="144"/>
  <c r="E47" i="144"/>
  <c r="E55" i="144"/>
  <c r="E59" i="144"/>
  <c r="J129" i="155"/>
  <c r="M10" i="152"/>
  <c r="J23" i="155"/>
  <c r="M135" i="152"/>
  <c r="E122" i="144"/>
  <c r="J98" i="155"/>
  <c r="J106" i="155"/>
  <c r="J114" i="155"/>
  <c r="L99" i="146"/>
  <c r="L108" i="146"/>
  <c r="L111" i="146"/>
  <c r="L117" i="146"/>
  <c r="M35" i="152"/>
  <c r="M43" i="152"/>
  <c r="M51" i="152"/>
  <c r="M59" i="152"/>
  <c r="M67" i="152"/>
  <c r="M75" i="152"/>
  <c r="G60" i="146"/>
  <c r="G84" i="146"/>
  <c r="C123" i="145"/>
  <c r="C125" i="145"/>
  <c r="C127" i="145"/>
  <c r="C129" i="145"/>
  <c r="C131" i="145"/>
  <c r="C133" i="145"/>
  <c r="C135" i="145"/>
  <c r="M103" i="152"/>
  <c r="J126" i="155"/>
  <c r="J135" i="155"/>
  <c r="G123" i="146"/>
  <c r="L58" i="146"/>
  <c r="L59" i="146"/>
  <c r="L82" i="146"/>
  <c r="L83" i="146"/>
  <c r="G132" i="146"/>
  <c r="G138" i="146"/>
  <c r="G129" i="146"/>
  <c r="M26" i="152"/>
  <c r="M123" i="152"/>
  <c r="M128" i="152"/>
  <c r="J125" i="155"/>
  <c r="J131" i="155"/>
  <c r="G7" i="146"/>
  <c r="G15" i="146"/>
  <c r="G19" i="146"/>
  <c r="G23" i="146"/>
  <c r="G27" i="146"/>
  <c r="G52" i="146"/>
  <c r="M101" i="152"/>
  <c r="L113" i="146"/>
  <c r="L114" i="146"/>
  <c r="M133" i="152"/>
  <c r="J128" i="155"/>
  <c r="J132" i="155"/>
  <c r="L132" i="146"/>
  <c r="L133" i="146"/>
  <c r="L140" i="146"/>
  <c r="M109" i="152"/>
  <c r="M105" i="152"/>
  <c r="M28" i="152"/>
  <c r="M44" i="152"/>
  <c r="M112" i="152"/>
  <c r="M139" i="152"/>
  <c r="C122" i="145"/>
  <c r="C124" i="145"/>
  <c r="C126" i="145"/>
  <c r="C128" i="145"/>
  <c r="C130" i="145"/>
  <c r="C132" i="145"/>
  <c r="C134" i="145"/>
  <c r="E109" i="144"/>
  <c r="E125" i="144"/>
  <c r="E101" i="144"/>
  <c r="E124" i="144"/>
  <c r="E52" i="144"/>
  <c r="E60" i="144"/>
  <c r="E84" i="144"/>
  <c r="E132" i="144"/>
  <c r="E139" i="144"/>
  <c r="E127" i="144"/>
  <c r="E128" i="144"/>
  <c r="E111" i="144"/>
  <c r="E133" i="144"/>
  <c r="E134" i="144"/>
  <c r="M100" i="152"/>
  <c r="M108" i="152"/>
  <c r="M114" i="152"/>
  <c r="M31" i="152"/>
  <c r="M116" i="152"/>
  <c r="M138" i="152"/>
  <c r="M25" i="152"/>
  <c r="M107" i="152"/>
  <c r="M30" i="152"/>
  <c r="M98" i="152"/>
  <c r="M5" i="152"/>
  <c r="M129" i="152"/>
  <c r="M24" i="152"/>
  <c r="M126" i="152"/>
  <c r="M131" i="152"/>
  <c r="M122" i="152"/>
  <c r="M125" i="152"/>
  <c r="M20" i="152"/>
  <c r="M58" i="152"/>
  <c r="M74" i="152"/>
  <c r="M106" i="152"/>
  <c r="M132" i="152"/>
  <c r="M17" i="152"/>
  <c r="M111" i="152"/>
  <c r="M117" i="152"/>
  <c r="M137" i="152"/>
  <c r="M14" i="152"/>
  <c r="M19" i="152"/>
  <c r="M27" i="152"/>
  <c r="M38" i="152"/>
  <c r="M46" i="152"/>
  <c r="M83" i="152"/>
  <c r="M13" i="152"/>
  <c r="M21" i="152"/>
  <c r="M29" i="152"/>
  <c r="M40" i="152"/>
  <c r="M80" i="152"/>
  <c r="M7" i="152"/>
  <c r="M18" i="152"/>
  <c r="M37" i="152"/>
  <c r="M45" i="152"/>
  <c r="M127" i="152"/>
  <c r="M41" i="152"/>
  <c r="M57" i="152"/>
  <c r="M65" i="152"/>
  <c r="M73" i="152"/>
  <c r="M81" i="152"/>
  <c r="M89" i="152"/>
  <c r="L7" i="146"/>
  <c r="L11" i="146"/>
  <c r="L20" i="146"/>
  <c r="L23" i="146"/>
  <c r="L29" i="146"/>
  <c r="L30" i="146"/>
  <c r="L31" i="146"/>
  <c r="L50" i="146"/>
  <c r="L51" i="146"/>
  <c r="L112" i="146"/>
  <c r="L115" i="146"/>
  <c r="L118" i="146"/>
  <c r="E99" i="144"/>
  <c r="E107" i="144"/>
  <c r="E115" i="144"/>
  <c r="M136" i="152"/>
  <c r="G124" i="146"/>
  <c r="G125" i="146"/>
  <c r="G126" i="146"/>
  <c r="G127" i="146"/>
  <c r="G128" i="146"/>
  <c r="L138" i="146"/>
  <c r="L139" i="146"/>
  <c r="E138" i="144"/>
  <c r="L16" i="146"/>
  <c r="E63" i="144"/>
  <c r="E87" i="144"/>
  <c r="M110" i="152"/>
  <c r="J103" i="155"/>
  <c r="J111" i="155"/>
  <c r="G106" i="146"/>
  <c r="G107" i="146"/>
  <c r="L116" i="146"/>
  <c r="M134" i="152"/>
  <c r="J130" i="155"/>
  <c r="G130" i="146"/>
  <c r="E131" i="144"/>
  <c r="M54" i="152"/>
  <c r="M62" i="152"/>
  <c r="M70" i="152"/>
  <c r="M78" i="152"/>
  <c r="J8" i="155"/>
  <c r="J16" i="155"/>
  <c r="J24" i="155"/>
  <c r="J32" i="155"/>
  <c r="J40" i="155"/>
  <c r="J48" i="155"/>
  <c r="J56" i="155"/>
  <c r="J72" i="155"/>
  <c r="J80" i="155"/>
  <c r="L61" i="146"/>
  <c r="L76" i="146"/>
  <c r="L77" i="146"/>
  <c r="E33" i="144"/>
  <c r="E37" i="144"/>
  <c r="G101" i="146"/>
  <c r="E102" i="144"/>
  <c r="E104" i="144"/>
  <c r="E105" i="144"/>
  <c r="E110" i="144"/>
  <c r="E112" i="144"/>
  <c r="E117" i="144"/>
  <c r="J133" i="155"/>
  <c r="G135" i="146"/>
  <c r="G136" i="146"/>
  <c r="E126" i="144"/>
  <c r="E140" i="144"/>
  <c r="M48" i="152"/>
  <c r="M56" i="152"/>
  <c r="M64" i="152"/>
  <c r="M72" i="152"/>
  <c r="M88" i="152"/>
  <c r="J31" i="155"/>
  <c r="J39" i="155"/>
  <c r="J47" i="155"/>
  <c r="J55" i="155"/>
  <c r="G10" i="146"/>
  <c r="G12" i="146"/>
  <c r="G16" i="146"/>
  <c r="G17" i="146"/>
  <c r="G20" i="146"/>
  <c r="G24" i="146"/>
  <c r="J101" i="155"/>
  <c r="J109" i="155"/>
  <c r="J117" i="155"/>
  <c r="G105" i="146"/>
  <c r="G114" i="146"/>
  <c r="G115" i="146"/>
  <c r="M130" i="152"/>
  <c r="J127" i="155"/>
  <c r="J138" i="155"/>
  <c r="E130" i="144"/>
  <c r="E136" i="144"/>
  <c r="J6" i="155"/>
  <c r="J14" i="155"/>
  <c r="J22" i="155"/>
  <c r="J30" i="155"/>
  <c r="J38" i="155"/>
  <c r="J46" i="155"/>
  <c r="J54" i="155"/>
  <c r="J62" i="155"/>
  <c r="J70" i="155"/>
  <c r="J78" i="155"/>
  <c r="J86" i="155"/>
  <c r="G32" i="146"/>
  <c r="G36" i="146"/>
  <c r="G38" i="146"/>
  <c r="G39" i="146"/>
  <c r="G40" i="146"/>
  <c r="G41" i="146"/>
  <c r="G44" i="146"/>
  <c r="G48" i="146"/>
  <c r="M102" i="152"/>
  <c r="M115" i="152"/>
  <c r="J100" i="155"/>
  <c r="J108" i="155"/>
  <c r="J116" i="155"/>
  <c r="L101" i="146"/>
  <c r="G109" i="146"/>
  <c r="G118" i="146"/>
  <c r="J137" i="155"/>
  <c r="L123" i="146"/>
  <c r="L126" i="146"/>
  <c r="L127" i="146"/>
  <c r="L128" i="146"/>
  <c r="L129" i="146"/>
  <c r="G137" i="146"/>
  <c r="G140" i="146"/>
  <c r="J37" i="155"/>
  <c r="J45" i="155"/>
  <c r="J53" i="155"/>
  <c r="J61" i="155"/>
  <c r="J69" i="155"/>
  <c r="J77" i="155"/>
  <c r="J85" i="155"/>
  <c r="G47" i="146"/>
  <c r="G51" i="146"/>
  <c r="G66" i="146"/>
  <c r="G68" i="146"/>
  <c r="G73" i="146"/>
  <c r="G74" i="146"/>
  <c r="G75" i="146"/>
  <c r="G76" i="146"/>
  <c r="G78" i="146"/>
  <c r="G79" i="146"/>
  <c r="G80" i="146"/>
  <c r="G82" i="146"/>
  <c r="E15" i="144"/>
  <c r="E19" i="144"/>
  <c r="E56" i="144"/>
  <c r="J99" i="155"/>
  <c r="J107" i="155"/>
  <c r="J115" i="155"/>
  <c r="L100" i="146"/>
  <c r="L103" i="146"/>
  <c r="L105" i="146"/>
  <c r="G113" i="146"/>
  <c r="J136" i="155"/>
  <c r="J140" i="155"/>
  <c r="L125" i="146"/>
  <c r="E129" i="144"/>
  <c r="M33" i="152"/>
  <c r="M36" i="152"/>
  <c r="M39" i="152"/>
  <c r="M47" i="152"/>
  <c r="M55" i="152"/>
  <c r="M63" i="152"/>
  <c r="M71" i="152"/>
  <c r="M79" i="152"/>
  <c r="M87" i="152"/>
  <c r="J36" i="155"/>
  <c r="J44" i="155"/>
  <c r="J60" i="155"/>
  <c r="J68" i="155"/>
  <c r="J76" i="155"/>
  <c r="J84" i="155"/>
  <c r="G56" i="146"/>
  <c r="G72" i="146"/>
  <c r="G88" i="146"/>
  <c r="E5" i="144"/>
  <c r="M104" i="152"/>
  <c r="L104" i="146"/>
  <c r="L107" i="146"/>
  <c r="L109" i="146"/>
  <c r="L110" i="146"/>
  <c r="G117" i="146"/>
  <c r="M124" i="152"/>
  <c r="L130" i="146"/>
  <c r="L131" i="146"/>
  <c r="L134" i="146"/>
  <c r="L135" i="146"/>
  <c r="L136" i="146"/>
  <c r="L137" i="146"/>
  <c r="E123" i="144"/>
  <c r="E65" i="144"/>
  <c r="E73" i="144"/>
  <c r="E77" i="144"/>
  <c r="E81" i="144"/>
  <c r="E89" i="144"/>
  <c r="E113" i="144"/>
  <c r="M140" i="152"/>
  <c r="E100" i="144"/>
  <c r="L141" i="146"/>
  <c r="J90" i="155"/>
  <c r="G89" i="146"/>
  <c r="G92" i="146"/>
  <c r="E79" i="144"/>
  <c r="E108" i="144"/>
  <c r="E12" i="144"/>
  <c r="E57" i="144"/>
  <c r="E103" i="144"/>
  <c r="E106" i="144"/>
  <c r="E116" i="144"/>
  <c r="M91" i="152"/>
  <c r="J88" i="155"/>
  <c r="L89" i="146"/>
  <c r="L90" i="146"/>
  <c r="L91" i="146"/>
  <c r="E36" i="144"/>
  <c r="E86" i="144"/>
  <c r="E114" i="144"/>
  <c r="G141" i="146"/>
  <c r="G64" i="146"/>
  <c r="E98" i="144"/>
  <c r="E31" i="144"/>
  <c r="E71" i="144"/>
  <c r="E25" i="144"/>
  <c r="L102" i="146"/>
  <c r="G8" i="146"/>
  <c r="L106" i="146"/>
  <c r="M6" i="152"/>
  <c r="M86" i="152"/>
  <c r="G11" i="146"/>
  <c r="G13" i="146"/>
  <c r="G14" i="146"/>
  <c r="L24" i="146"/>
  <c r="L27" i="146"/>
  <c r="G42" i="146"/>
  <c r="G43" i="146"/>
  <c r="L49" i="146"/>
  <c r="L53" i="146"/>
  <c r="L54" i="146"/>
  <c r="G63" i="146"/>
  <c r="G69" i="146"/>
  <c r="G70" i="146"/>
  <c r="G71" i="146"/>
  <c r="L80" i="146"/>
  <c r="L81" i="146"/>
  <c r="L85" i="146"/>
  <c r="L86" i="146"/>
  <c r="E10" i="144"/>
  <c r="E13" i="144"/>
  <c r="E22" i="144"/>
  <c r="E32" i="144"/>
  <c r="E41" i="144"/>
  <c r="E44" i="144"/>
  <c r="E62" i="144"/>
  <c r="E72" i="144"/>
  <c r="M8" i="152"/>
  <c r="M11" i="152"/>
  <c r="M22" i="152"/>
  <c r="J12" i="155"/>
  <c r="J20" i="155"/>
  <c r="J28" i="155"/>
  <c r="J52" i="155"/>
  <c r="G18" i="146"/>
  <c r="G45" i="146"/>
  <c r="G46" i="146"/>
  <c r="G67" i="146"/>
  <c r="E18" i="144"/>
  <c r="E27" i="144"/>
  <c r="E49" i="144"/>
  <c r="E53" i="144"/>
  <c r="E58" i="144"/>
  <c r="E67" i="144"/>
  <c r="E68" i="144"/>
  <c r="E70" i="144"/>
  <c r="E85" i="144"/>
  <c r="E90" i="144"/>
  <c r="G22" i="146"/>
  <c r="L57" i="146"/>
  <c r="L88" i="146"/>
  <c r="E9" i="144"/>
  <c r="E30" i="144"/>
  <c r="E40" i="144"/>
  <c r="E80" i="144"/>
  <c r="M16" i="152"/>
  <c r="M53" i="152"/>
  <c r="M61" i="152"/>
  <c r="M69" i="152"/>
  <c r="M77" i="152"/>
  <c r="M85" i="152"/>
  <c r="J10" i="155"/>
  <c r="J18" i="155"/>
  <c r="J26" i="155"/>
  <c r="J34" i="155"/>
  <c r="J42" i="155"/>
  <c r="J50" i="155"/>
  <c r="J58" i="155"/>
  <c r="L9" i="146"/>
  <c r="L10" i="146"/>
  <c r="G26" i="146"/>
  <c r="L33" i="146"/>
  <c r="L36" i="146"/>
  <c r="L38" i="146"/>
  <c r="G50" i="146"/>
  <c r="L52" i="146"/>
  <c r="L66" i="146"/>
  <c r="G83" i="146"/>
  <c r="L92" i="146"/>
  <c r="E17" i="144"/>
  <c r="E20" i="144"/>
  <c r="E35" i="144"/>
  <c r="E48" i="144"/>
  <c r="E75" i="144"/>
  <c r="E76" i="144"/>
  <c r="J9" i="155"/>
  <c r="J17" i="155"/>
  <c r="J25" i="155"/>
  <c r="J33" i="155"/>
  <c r="J41" i="155"/>
  <c r="J49" i="155"/>
  <c r="J57" i="155"/>
  <c r="J65" i="155"/>
  <c r="J73" i="155"/>
  <c r="J81" i="155"/>
  <c r="J89" i="155"/>
  <c r="L13" i="146"/>
  <c r="L40" i="146"/>
  <c r="G53" i="146"/>
  <c r="G54" i="146"/>
  <c r="L56" i="146"/>
  <c r="L65" i="146"/>
  <c r="G86" i="146"/>
  <c r="G87" i="146"/>
  <c r="E8" i="144"/>
  <c r="E11" i="144"/>
  <c r="E38" i="144"/>
  <c r="E42" i="144"/>
  <c r="E88" i="144"/>
  <c r="M90" i="152"/>
  <c r="J64" i="155"/>
  <c r="L8" i="146"/>
  <c r="L12" i="146"/>
  <c r="L15" i="146"/>
  <c r="L17" i="146"/>
  <c r="L18" i="146"/>
  <c r="G30" i="146"/>
  <c r="G31" i="146"/>
  <c r="L41" i="146"/>
  <c r="L44" i="146"/>
  <c r="L46" i="146"/>
  <c r="L47" i="146"/>
  <c r="G55" i="146"/>
  <c r="G58" i="146"/>
  <c r="L60" i="146"/>
  <c r="L68" i="146"/>
  <c r="L69" i="146"/>
  <c r="L74" i="146"/>
  <c r="L75" i="146"/>
  <c r="G90" i="146"/>
  <c r="G91" i="146"/>
  <c r="E6" i="144"/>
  <c r="E16" i="144"/>
  <c r="E28" i="144"/>
  <c r="E29" i="144"/>
  <c r="E51" i="144"/>
  <c r="E69" i="144"/>
  <c r="E83" i="144"/>
  <c r="M9" i="152"/>
  <c r="M12" i="152"/>
  <c r="M15" i="152"/>
  <c r="M23" i="152"/>
  <c r="M49" i="152"/>
  <c r="M52" i="152"/>
  <c r="M60" i="152"/>
  <c r="M68" i="152"/>
  <c r="M76" i="152"/>
  <c r="M84" i="152"/>
  <c r="J63" i="155"/>
  <c r="J71" i="155"/>
  <c r="J79" i="155"/>
  <c r="J87" i="155"/>
  <c r="G6" i="146"/>
  <c r="L19" i="146"/>
  <c r="L21" i="146"/>
  <c r="G34" i="146"/>
  <c r="G35" i="146"/>
  <c r="L45" i="146"/>
  <c r="G59" i="146"/>
  <c r="G62" i="146"/>
  <c r="L64" i="146"/>
  <c r="L72" i="146"/>
  <c r="L73" i="146"/>
  <c r="G85" i="146"/>
  <c r="E24" i="144"/>
  <c r="E54" i="144"/>
  <c r="E64" i="144"/>
  <c r="E91" i="144"/>
  <c r="L6" i="146"/>
  <c r="G21" i="146"/>
  <c r="L34" i="146"/>
  <c r="L35" i="146"/>
  <c r="L62" i="146"/>
  <c r="L63" i="146"/>
  <c r="G77" i="146"/>
  <c r="G25" i="146"/>
  <c r="L39" i="146"/>
  <c r="G49" i="146"/>
  <c r="L67" i="146"/>
  <c r="G81" i="146"/>
  <c r="E21" i="144"/>
  <c r="E26" i="144"/>
  <c r="E61" i="144"/>
  <c r="E66" i="144"/>
  <c r="E78" i="144"/>
  <c r="L14" i="146"/>
  <c r="L42" i="146"/>
  <c r="L43" i="146"/>
  <c r="L70" i="146"/>
  <c r="L71" i="146"/>
  <c r="E46" i="144"/>
  <c r="G29" i="146"/>
  <c r="G57" i="146"/>
  <c r="E34" i="144"/>
  <c r="E74" i="144"/>
  <c r="L22" i="146"/>
  <c r="G33" i="146"/>
  <c r="G61" i="146"/>
  <c r="L78" i="146"/>
  <c r="L79" i="146"/>
  <c r="G9" i="146"/>
  <c r="G37" i="146"/>
  <c r="G65" i="146"/>
  <c r="E50" i="144"/>
  <c r="E82" i="144"/>
  <c r="L55" i="146"/>
  <c r="L87" i="146"/>
  <c r="E14" i="144"/>
  <c r="E45" i="144"/>
  <c r="B6" i="163"/>
  <c r="B7" i="163" s="1"/>
  <c r="B8" i="163" s="1"/>
  <c r="B56" i="162"/>
  <c r="B57" i="162" s="1"/>
  <c r="B58" i="162" s="1"/>
  <c r="E54" i="162"/>
  <c r="G66" i="162" l="1"/>
  <c r="F66" i="162"/>
  <c r="D54" i="162"/>
  <c r="D66" i="162"/>
  <c r="F54" i="162"/>
  <c r="G54" i="162"/>
  <c r="E66" i="162"/>
  <c r="E121" i="144" l="1"/>
  <c r="E97" i="144"/>
  <c r="L5" i="146" l="1"/>
  <c r="H116" i="160" l="1"/>
  <c r="D116" i="160"/>
  <c r="C116" i="160"/>
  <c r="C115" i="160"/>
  <c r="D114" i="160"/>
  <c r="C114" i="160"/>
  <c r="G113" i="160"/>
  <c r="D113" i="160"/>
  <c r="C113" i="160"/>
  <c r="G112" i="160"/>
  <c r="D112" i="160"/>
  <c r="C112" i="160"/>
  <c r="G111" i="160"/>
  <c r="D111" i="160"/>
  <c r="C111" i="160"/>
  <c r="G110" i="160"/>
  <c r="D110" i="160"/>
  <c r="C110" i="160"/>
  <c r="D109" i="160"/>
  <c r="C109" i="160"/>
  <c r="G108" i="160"/>
  <c r="D108" i="160"/>
  <c r="C108" i="160"/>
  <c r="D107" i="160"/>
  <c r="C107" i="160"/>
  <c r="D106" i="160"/>
  <c r="C106" i="160"/>
  <c r="D105" i="160"/>
  <c r="C105" i="160"/>
  <c r="D104" i="160"/>
  <c r="C104" i="160"/>
  <c r="G103" i="160"/>
  <c r="D103" i="160"/>
  <c r="C103" i="160"/>
  <c r="G102" i="160"/>
  <c r="D102" i="160"/>
  <c r="C102" i="160"/>
  <c r="G101" i="160"/>
  <c r="D101" i="160"/>
  <c r="C101" i="160"/>
  <c r="G82" i="160"/>
  <c r="E82" i="160"/>
  <c r="C82" i="160"/>
  <c r="G116" i="160"/>
  <c r="G104" i="160"/>
  <c r="F116" i="160"/>
  <c r="E116" i="160"/>
  <c r="H115" i="160"/>
  <c r="G115" i="160"/>
  <c r="F115" i="160"/>
  <c r="E115" i="160"/>
  <c r="D115" i="160"/>
  <c r="H114" i="160"/>
  <c r="G114" i="160"/>
  <c r="F114" i="160"/>
  <c r="E114" i="160"/>
  <c r="H113" i="160"/>
  <c r="F113" i="160"/>
  <c r="E113" i="160"/>
  <c r="H112" i="160"/>
  <c r="F112" i="160"/>
  <c r="E112" i="160"/>
  <c r="H111" i="160"/>
  <c r="F111" i="160"/>
  <c r="E111" i="160"/>
  <c r="H110" i="160"/>
  <c r="F110" i="160"/>
  <c r="E110" i="160"/>
  <c r="H109" i="160"/>
  <c r="G109" i="160"/>
  <c r="F109" i="160"/>
  <c r="E109" i="160"/>
  <c r="H108" i="160"/>
  <c r="F108" i="160"/>
  <c r="E108" i="160"/>
  <c r="H107" i="160"/>
  <c r="G107" i="160"/>
  <c r="F107" i="160"/>
  <c r="E107" i="160"/>
  <c r="H106" i="160"/>
  <c r="G106" i="160"/>
  <c r="F106" i="160"/>
  <c r="E106" i="160"/>
  <c r="H105" i="160"/>
  <c r="G105" i="160"/>
  <c r="F105" i="160"/>
  <c r="E105" i="160"/>
  <c r="H104" i="160"/>
  <c r="F104" i="160"/>
  <c r="E104" i="160"/>
  <c r="H103" i="160"/>
  <c r="F103" i="160"/>
  <c r="E103" i="160"/>
  <c r="H102" i="160"/>
  <c r="F102" i="160"/>
  <c r="E102" i="160"/>
  <c r="H101" i="160"/>
  <c r="F101" i="160"/>
  <c r="E101" i="160"/>
  <c r="H82" i="160"/>
  <c r="F82" i="160"/>
  <c r="D82" i="160"/>
  <c r="F101" i="147" l="1"/>
  <c r="D101" i="147"/>
  <c r="E101" i="147"/>
  <c r="G101" i="147"/>
  <c r="H101" i="147"/>
  <c r="J101" i="147"/>
  <c r="L98" i="146" l="1"/>
  <c r="G5" i="146"/>
  <c r="G98" i="146"/>
  <c r="M120" i="152" l="1"/>
  <c r="M97" i="152"/>
  <c r="M4" i="152" l="1"/>
  <c r="X101" i="147" l="1"/>
  <c r="W101" i="147"/>
  <c r="U101" i="147"/>
  <c r="T101" i="147"/>
  <c r="R101" i="147"/>
  <c r="Q101" i="147"/>
  <c r="P101" i="147"/>
  <c r="N101" i="147"/>
  <c r="M101" i="147"/>
  <c r="L101" i="147"/>
  <c r="K101" i="147"/>
  <c r="E4" i="149" l="1"/>
</calcChain>
</file>

<file path=xl/sharedStrings.xml><?xml version="1.0" encoding="utf-8"?>
<sst xmlns="http://schemas.openxmlformats.org/spreadsheetml/2006/main" count="2619" uniqueCount="657">
  <si>
    <t>Table 1.1: GDP Expenditure Components (Chain-Linked Volumes)</t>
  </si>
  <si>
    <t>Table 1.2: GDP Expenditure Components (Current Prices)</t>
  </si>
  <si>
    <t>Table 1.3: GDP Income Components</t>
  </si>
  <si>
    <t>Table 1.4: Nominal GDP (non-seasonally adjusted)</t>
  </si>
  <si>
    <t>Table 1.5: Per capita (age +16)</t>
  </si>
  <si>
    <t>Table 1.6: Labour Market</t>
  </si>
  <si>
    <t>Table 1.7: Inflation</t>
  </si>
  <si>
    <t>Table 1.8: Balance of Payments</t>
  </si>
  <si>
    <t>Table 1.9: Market-derived assumptions</t>
  </si>
  <si>
    <t>Table 1.10: Financial Balances by Sector</t>
  </si>
  <si>
    <t>Table 1.11: Balance Sheets and Lending</t>
  </si>
  <si>
    <t>Table 1.11b: Household balance sheet - unsecured household debt</t>
  </si>
  <si>
    <t>Table 1.12: Household Disposable Income</t>
  </si>
  <si>
    <t>Table 1.13: National Minimum Wage and National Living Wage</t>
  </si>
  <si>
    <t>Table 1.14: OBR central estimate of the output gap</t>
  </si>
  <si>
    <t>Table 1.15: Potential output forecast</t>
  </si>
  <si>
    <t>Table 1.16: Housing market</t>
  </si>
  <si>
    <t>Table 1.17: Household debt servicing costs</t>
  </si>
  <si>
    <t>Table 1.18: Eligible rent growth assumptions</t>
  </si>
  <si>
    <t>Table 1.19: CPI category inflation</t>
  </si>
  <si>
    <t>Table 1.19b: CPI category weights</t>
  </si>
  <si>
    <t xml:space="preserve">Table 1.20 Electricity price forecast </t>
  </si>
  <si>
    <t>Back to contents</t>
  </si>
  <si>
    <t>1.1 GDP expenditure components (£ billion chain-linked volumes, seasonally adjusted)</t>
  </si>
  <si>
    <t xml:space="preserve"> </t>
  </si>
  <si>
    <t>Private consumption</t>
  </si>
  <si>
    <t>Government consumption</t>
  </si>
  <si>
    <t>Fixed investment</t>
  </si>
  <si>
    <t>Net acquisition of valuables</t>
  </si>
  <si>
    <t>Final domestic demand</t>
  </si>
  <si>
    <t>Change in inventories</t>
  </si>
  <si>
    <t>Total domestic demand</t>
  </si>
  <si>
    <t>Exports</t>
  </si>
  <si>
    <t>Total final expenditure</t>
  </si>
  <si>
    <t>Imports</t>
  </si>
  <si>
    <t>Statistical discrepancy</t>
  </si>
  <si>
    <t>Real GDP</t>
  </si>
  <si>
    <t>Non-oil GVA</t>
  </si>
  <si>
    <t>of which:</t>
  </si>
  <si>
    <t>Business investment</t>
  </si>
  <si>
    <t>Private dwellings</t>
  </si>
  <si>
    <t>General government</t>
  </si>
  <si>
    <t>Public corps dwellings</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</si>
  <si>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</si>
  <si>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</si>
  <si>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</si>
  <si>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</si>
  <si>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</si>
  <si>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</si>
  <si>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</si>
  <si>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</si>
  <si>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</si>
  <si>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</si>
  <si>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</si>
  <si>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</si>
  <si>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</si>
  <si>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</si>
  <si>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</si>
  <si>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</si>
  <si>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</si>
  <si>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</si>
  <si>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</si>
  <si>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</si>
  <si>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</si>
  <si>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</si>
  <si>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</si>
  <si>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</si>
  <si>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</si>
  <si>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</si>
  <si>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</si>
  <si>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</si>
  <si>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</si>
  <si>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</si>
  <si>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</si>
  <si>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</si>
  <si>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</si>
  <si>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</si>
  <si>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</si>
  <si>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</si>
  <si>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</si>
  <si>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</si>
  <si>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</si>
  <si>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</si>
  <si>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</si>
  <si>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</si>
  <si>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</si>
  <si>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</si>
  <si>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</si>
  <si>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</si>
  <si>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</si>
  <si>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</si>
  <si>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</si>
  <si>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</si>
  <si>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</si>
  <si>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</si>
  <si>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</si>
  <si>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</si>
  <si>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</si>
  <si>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</si>
  <si>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</si>
  <si>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</si>
  <si>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</si>
  <si>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</si>
  <si>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</si>
  <si>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</si>
  <si>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</si>
  <si>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</si>
  <si>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</si>
  <si>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</si>
  <si>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</si>
  <si>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</si>
  <si>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</si>
  <si>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</si>
  <si>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</si>
  <si>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</si>
  <si>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</si>
  <si>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</si>
  <si>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</si>
  <si>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</si>
  <si>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</si>
  <si>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</si>
  <si>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</si>
  <si>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</si>
  <si>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</si>
  <si>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2028Q2</t>
  </si>
  <si>
    <t>2028Q3</t>
  </si>
  <si>
    <t>2028Q4</t>
  </si>
  <si>
    <t>2029Q1</t>
  </si>
  <si>
    <t>2029Q2</t>
  </si>
  <si>
    <t>2029Q3</t>
  </si>
  <si>
    <t>2029Q4</t>
  </si>
  <si>
    <t>2030Q1</t>
  </si>
  <si>
    <t>2030Q2</t>
  </si>
  <si>
    <t>2030Q3</t>
  </si>
  <si>
    <t>2030Q4</t>
  </si>
  <si>
    <t>2031Q1</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</si>
  <si>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</si>
  <si>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</si>
  <si>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</si>
  <si>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</si>
  <si>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</si>
  <si>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</si>
  <si>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</si>
  <si>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</si>
  <si>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</si>
  <si>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</si>
  <si>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</si>
  <si>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</si>
  <si>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</si>
  <si>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</si>
  <si>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</si>
  <si>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</si>
  <si>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</si>
  <si>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</si>
  <si>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</si>
  <si>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</si>
  <si>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</si>
  <si>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</si>
  <si>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</si>
  <si>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Definitions: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</si>
  <si>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</si>
  <si>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</si>
  <si>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</si>
  <si>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</si>
  <si>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</si>
  <si>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</si>
  <si>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</si>
  <si>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</si>
  <si>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</si>
  <si>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</si>
  <si>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</si>
  <si>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</si>
  <si>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</si>
  <si>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</si>
  <si>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</si>
  <si>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</si>
  <si>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1.2 GDP expenditure components (£ billion current prices, seasonally adjusted)</t>
  </si>
  <si>
    <t>GDP at market prices</t>
  </si>
  <si>
    <t>Gross national income</t>
  </si>
  <si>
    <t>Household and non-profit institutions serving households final consumption expenditure (ONS Economic Accounts Table 1.1.2, identifier: ABJQ + HAYE)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</si>
  <si>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</si>
  <si>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</si>
  <si>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</si>
  <si>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</si>
  <si>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</si>
  <si>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</si>
  <si>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</si>
  <si>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</si>
  <si>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</si>
  <si>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</si>
  <si>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</si>
  <si>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1.3 GDP income components (£ billion current prices, seasonally adjusted)</t>
  </si>
  <si>
    <t>Labour income</t>
  </si>
  <si>
    <t>Non-oil PNFC profits</t>
  </si>
  <si>
    <t>Other income</t>
  </si>
  <si>
    <t>Gross value added at factor cost</t>
  </si>
  <si>
    <t>Taxes on products and production less subsidies</t>
  </si>
  <si>
    <t>Statistical discrepancy (income)</t>
  </si>
  <si>
    <t>Labour incomce = Wages &amp; Salaries + Mixed Income  (ONS Economic Accounts, identifier: DTWM-ROYK+RNKX)</t>
  </si>
  <si>
    <t>Gross trading profits of non-oil private sector non-financial corporations (ONS Economic Accounts, identifier: CAED)</t>
  </si>
  <si>
    <t>Other income = employer social contribution + operating surplus of households + operating surplus of general government + operating surplus of public corporations - non-oil PNFC profits (ONS Economic Accounts, identifier: ABNG-CAED+ROYK)</t>
  </si>
  <si>
    <t>Gross value added at factor cost (ONS Economic Accounts, identifier: CGCB)</t>
  </si>
  <si>
    <t>Taxes on products and production less subsidies (ONS Economic Accounts, identifier: CMVL)</t>
  </si>
  <si>
    <t>Statistical discrepancy (ONS Economic Accounts, identifier: GIXQ)</t>
  </si>
  <si>
    <t>GDP at market prices (ONS Economic Accounts, identifier: YBHA)</t>
  </si>
  <si>
    <t>1.4 Nominal GDP (£ billion, non-seasonally adjusted)</t>
  </si>
  <si>
    <t>Calendar Year</t>
  </si>
  <si>
    <t>Centred end-March</t>
  </si>
  <si>
    <t>Nominal GDP NSA, billions (ONS identifier: BKTL)</t>
  </si>
  <si>
    <t>1.5 Per person</t>
  </si>
  <si>
    <t>By total population</t>
  </si>
  <si>
    <t>Ages 16+</t>
  </si>
  <si>
    <t>Index: 2008Q1=100</t>
  </si>
  <si>
    <t>£ thousands 
(2023 prices)</t>
  </si>
  <si>
    <t>LFS employment</t>
  </si>
  <si>
    <t>Real household disposable income</t>
  </si>
  <si>
    <t>Real consumption</t>
  </si>
  <si>
    <t>Index: 2008=100</t>
  </si>
  <si>
    <t>Index: 2008/2009 =100</t>
  </si>
  <si>
    <t>Per person LFS employment = LFS employment, all aged 16 and over (ONS identifier: MGRZ) divided by total population (ONS identifier: EBAQ)</t>
  </si>
  <si>
    <t>Per person LFS employment = LFS employment, all aged 16 and over (ONS identifier: MGRZ) divided by LFS population, all aged 16 and over (ONS identifier: MGSL)</t>
  </si>
  <si>
    <t>Per person real household disposable income = Real household disposable income (chained volume measure, identifier: NRJR) divided by total population (ONS identifier: EBAQ)</t>
  </si>
  <si>
    <t>Per person real household disposable income = Real household disposable income (chained volume measure, identifier: NRJR) divided by LFS population, all aged 16 and over (ONS identifier: MGSL)</t>
  </si>
  <si>
    <t>Per person real consumption = Household and non-profit institutions serving households final consumption expenditure (chained volume measure, identifier: ABJR+HAYO) divided by total population (ONS identifier: EBAQ)</t>
  </si>
  <si>
    <t>Per person real consumption = Household and non-profit institutions serving households final consumption expenditure (chained volume measure, identifier: ABJR+HAYO) divided by LFS population, all aged 16 and over (ONS identifier: MGSL)</t>
  </si>
  <si>
    <t>Per person real GDP = Gross domestic product at market prices (chained volume measure, identifier: ABMI) divided by total population (ONS identifier: EBAQ)</t>
  </si>
  <si>
    <t>Per person real GDP = Gross domestic product at market prices (chained volume measure, identifier: ABMI) divided by LFS population, all aged 16 and over (ONS identifier: MGSL)</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</si>
  <si>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</si>
  <si>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</si>
  <si>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</si>
  <si>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</si>
  <si>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</si>
  <si>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</si>
  <si>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</si>
  <si>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</si>
  <si>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</si>
  <si>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income share (per cent)</t>
  </si>
  <si>
    <t>Labour compensation share (per cent)</t>
  </si>
  <si>
    <t>Compensation of employees (£ billion) (a)</t>
  </si>
  <si>
    <t>Wages and salaries 
(£ billion) (a-b)</t>
  </si>
  <si>
    <t>Employers social contributions (£ billion) (b)</t>
  </si>
  <si>
    <t>Mixed income (£ billion)</t>
  </si>
  <si>
    <t>Average weekly earnings growth (per cent)</t>
  </si>
  <si>
    <t>Average weekly earnings index (2008Q1=100)</t>
  </si>
  <si>
    <t>Average hourly earnings index (2008Q1=100)</t>
  </si>
  <si>
    <t>Productivity per hour index (2008Q1 =100)</t>
  </si>
  <si>
    <t>Productivity per worker index 
(2008Q1 =100)</t>
  </si>
  <si>
    <t>Real product wage 
(2008Q1 =100)</t>
  </si>
  <si>
    <t>Real consumption wage 
(2008Q1 =100)</t>
  </si>
  <si>
    <t>Real weekly earnings index (2008Q1=100)</t>
  </si>
  <si>
    <t>Real hourly earnings index (2008Q1=100)</t>
  </si>
  <si>
    <t>`</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</si>
  <si>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</si>
  <si>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</si>
  <si>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</si>
  <si>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</si>
  <si>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</si>
  <si>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</si>
  <si>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</si>
  <si>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 Estimates before 2019Q1 calculated from LFS average actual weekly hours worked (ONS identifier: YBUV) multiplied by LFS employment (ONS identifier: MGRZ)</t>
  </si>
  <si>
    <t>Labour income share: wages and salaries (ONS identifier: DTWM) and mixed income (ONS identifier: ROYH) as a share of nominal Gross Domestic Product (ONS identifier: YBHA).</t>
  </si>
  <si>
    <t>Labour compensation share: wages and salaries (ONS identifier: DTWM), employers social contributions (ONS identifier: ROYK) and mixed income (ONS identifier: ROYH) as a share of nominal Gross Domestic Product (ONS identifier: YBHA).</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</si>
  <si>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</si>
  <si>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</si>
  <si>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</si>
  <si>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weekly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</si>
  <si>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 xml:space="preserve">Average hourly earnings index: average weekly earnings divided by average hours worked  (ONS identifier: YBUV) </t>
  </si>
  <si>
    <t>Productivity per hour: real GDP (ONS identifier: ABMI) divided by total weekly hours worked (ONS identifier: YBUS)</t>
  </si>
  <si>
    <t>Productivity per worker index: real GDP (ONS identifier: ABMI)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</si>
  <si>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</si>
  <si>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</si>
  <si>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Real weekly earnings index: average weekly earnings divided by consumer price index (ONS identifier: D7BT )</t>
  </si>
  <si>
    <t>Real hourly earnings index: average hourly earnings divided by consumer price index (ONS identifier: D7BT )</t>
  </si>
  <si>
    <t>1.7 Inflation</t>
  </si>
  <si>
    <t>Jan 1987=100</t>
  </si>
  <si>
    <t>2015=100</t>
  </si>
  <si>
    <t>2015 = 100</t>
  </si>
  <si>
    <t>2016 = 100</t>
  </si>
  <si>
    <t>2023=100</t>
  </si>
  <si>
    <t>RPI</t>
  </si>
  <si>
    <t>RPIX</t>
  </si>
  <si>
    <t>CPI</t>
  </si>
  <si>
    <t>CPIH</t>
  </si>
  <si>
    <t>OOH</t>
  </si>
  <si>
    <t>Mortgage interest payments</t>
  </si>
  <si>
    <t>Actual rents for housing</t>
  </si>
  <si>
    <t>Private rentals for housing</t>
  </si>
  <si>
    <t>Consumer expenditure deflator</t>
  </si>
  <si>
    <t>GDP deflator</t>
  </si>
  <si>
    <t>Notes:</t>
  </si>
  <si>
    <t>RPI, RPIX, CPI and CPIH inflation are based on outturn data up to and including August 2025.</t>
  </si>
  <si>
    <t xml:space="preserve">Actual rents for housing’ component of CPI. This series is constructed using forecasts of social housing rents and private rents. </t>
  </si>
  <si>
    <t>All items Retail Prices Index (RPI), all items Retail Prices Index excluding mortgage interest payments (RPIX) (percentage change over 12 months) (ONS Consumer Prices Index Bulletin, identifier: CZBH and CDKQ respectively)</t>
  </si>
  <si>
    <t>All items Consumer Prices Index (CPI), All items Consumer Prices Index including owner occupiers' housing costs (CPIH), Owner occupiers' housing costs (OOH) (percentage change over 12 months) (ONS Consumer Prices Index Bulletin, identifier: D7G7, L55O, and L5P7 respectively)</t>
  </si>
  <si>
    <t>Mortgage Interest Payments (ONS Consumer Prices Index Statistical Bulletin, identifier: CZCR)</t>
  </si>
  <si>
    <t>Actual rents for housing (ONS Consumer Prices Index Bulletin, identifier: D7GQ)</t>
  </si>
  <si>
    <t>Private rentals for housing (ONS Consumer Prices Index Bulletin, identifier: KYHJ)</t>
  </si>
  <si>
    <t>Consumer expenditure deflator: Households final consumption expenditure at current market prices (ABJQ) plus non-profit institutions (HAYE) divided by Households final consumption expenditure, chained volume measure (ABJR) plus non-profit institutions (HAYO)</t>
  </si>
  <si>
    <t>1.8 Balance of payments (£ billion, current prices)</t>
  </si>
  <si>
    <t>Trade balance</t>
  </si>
  <si>
    <t>Trade balance (% GDP)</t>
  </si>
  <si>
    <t>Investment income balance</t>
  </si>
  <si>
    <t>Employee income balance</t>
  </si>
  <si>
    <t>Transfers balance</t>
  </si>
  <si>
    <t>Current account balance</t>
  </si>
  <si>
    <t>Current account balance 
(% GDP)</t>
  </si>
  <si>
    <t>Balance of trade in goods &amp; services (ONS UK Trade release, identifier: IKBJ)</t>
  </si>
  <si>
    <t>Investment income balance (ONS identifier: HBOM+MT5X)</t>
  </si>
  <si>
    <t>Employee income balance (ONS identifiers: IJAH-IJAI)</t>
  </si>
  <si>
    <t>Transfers balance (ONS identifier: IKBP)</t>
  </si>
  <si>
    <t>Current balance (ONS Balance of Payments identifier: HBOP)</t>
  </si>
  <si>
    <t>Current balance (% of GDP) (ONS identifier: AA6H)</t>
  </si>
  <si>
    <t>1.9 Market-derived assumptions</t>
  </si>
  <si>
    <t>Bank Rate</t>
  </si>
  <si>
    <t>Long-term interest rates (20-year gilts)</t>
  </si>
  <si>
    <t>Average mortgage rate</t>
  </si>
  <si>
    <t>Deposit rate</t>
  </si>
  <si>
    <t>Trade-weighted sterling effective exchange rate</t>
  </si>
  <si>
    <t>US$/£ exchange rate</t>
  </si>
  <si>
    <t>€/£ exchange rate</t>
  </si>
  <si>
    <t>Oil prices ($)</t>
  </si>
  <si>
    <t>Gas prices (£)</t>
  </si>
  <si>
    <t>Equity prices</t>
  </si>
  <si>
    <t>Official Bank Rate (Bank of England, Bankstats, identifier: IUQABEDR)</t>
  </si>
  <si>
    <t>20-year government gilt yields (Bank of England, Bankstats, identifier: IUQALNPY)</t>
  </si>
  <si>
    <t>Average mortgage rate (Bank of England, Bankstats, identifier: CFMHSDE)</t>
  </si>
  <si>
    <t>Sterling effective exchange rate (index) (Bank of England, Bankstats, identifier: XUQABK67)</t>
  </si>
  <si>
    <t>US$/£ exchange rate (Bank of England, Bankstats, identifier: XUQAUSS)</t>
  </si>
  <si>
    <t>Euro/£ exchange rate (Bank of England, Bankstats, identifier: XUQAERS)</t>
  </si>
  <si>
    <t>US dollar Brent Forties Oseberg Crude oil prices front-month future expectations is used as outturn, ICE brent crude futures are used for the economy forecast window (LSEG Workspace).</t>
  </si>
  <si>
    <t>UK natural gas 1M Fwd (Thomson Reuters Eikon) - Gas price expectations averaged over our economy forecast window, day-ahead future expectations for each month used as outturn (Ofgem and LSEG Workspace).</t>
  </si>
  <si>
    <t>FTSE All-Share Index (LSEG Workspace)</t>
  </si>
  <si>
    <t>% GDP</t>
  </si>
  <si>
    <t>£ billion</t>
  </si>
  <si>
    <t>Household</t>
  </si>
  <si>
    <t>Corporate</t>
  </si>
  <si>
    <t>Public</t>
  </si>
  <si>
    <t>Rest of world</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</si>
  <si>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</si>
  <si>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</si>
  <si>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net lending (ONS Economic Accounts, identifier: RPZT), includes non-profit institutions serving households</t>
  </si>
  <si>
    <t>Corporate net lending (ONS Economic Accounts, identifier: RPYN+RQBV)</t>
  </si>
  <si>
    <t>Public sector net lending (ONS Economic Accounts, identifiers: RQBN+RPZD)</t>
  </si>
  <si>
    <t>Rest of the world net lending (ONS Economic Accounts, identifier: RQCH)</t>
  </si>
  <si>
    <t>1.11 Household balance sheet, PNFC balance sheet, and bank lending</t>
  </si>
  <si>
    <t>Households</t>
  </si>
  <si>
    <r>
      <t>Private non-financial companies</t>
    </r>
    <r>
      <rPr>
        <vertAlign val="superscript"/>
        <sz val="12"/>
        <color indexed="8"/>
        <rFont val="Calibri"/>
        <family val="2"/>
      </rPr>
      <t>2</t>
    </r>
  </si>
  <si>
    <t>Lending</t>
  </si>
  <si>
    <t>Physical assets (£bn)</t>
  </si>
  <si>
    <t>Financial assets (£bn)</t>
  </si>
  <si>
    <t>Liabilities (£bn)</t>
  </si>
  <si>
    <t>Secured liabilities (£bn)</t>
  </si>
  <si>
    <t>Other liabilities (£bn)</t>
  </si>
  <si>
    <t>Total net worth (£bn)</t>
  </si>
  <si>
    <t>Disposable income (£bn)</t>
  </si>
  <si>
    <r>
      <t>Assets to income ratio</t>
    </r>
    <r>
      <rPr>
        <vertAlign val="superscript"/>
        <sz val="12"/>
        <color indexed="8"/>
        <rFont val="Calibri"/>
        <family val="2"/>
      </rPr>
      <t>1</t>
    </r>
    <r>
      <rPr>
        <sz val="12"/>
        <color indexed="8"/>
        <rFont val="Calibri"/>
        <family val="2"/>
      </rPr>
      <t xml:space="preserve"> (per cent)</t>
    </r>
  </si>
  <si>
    <r>
      <t>Liabilities to income ratio</t>
    </r>
    <r>
      <rPr>
        <vertAlign val="superscript"/>
        <sz val="12"/>
        <color indexed="8"/>
        <rFont val="Calibri"/>
        <family val="2"/>
      </rPr>
      <t>1</t>
    </r>
    <r>
      <rPr>
        <sz val="12"/>
        <color indexed="8"/>
        <rFont val="Calibri"/>
        <family val="2"/>
      </rPr>
      <t xml:space="preserve"> (per cent)</t>
    </r>
  </si>
  <si>
    <r>
      <t>Secured liabilities to income ratio</t>
    </r>
    <r>
      <rPr>
        <vertAlign val="superscript"/>
        <sz val="12"/>
        <color indexed="8"/>
        <rFont val="Calibri"/>
        <family val="2"/>
      </rPr>
      <t>1</t>
    </r>
    <r>
      <rPr>
        <sz val="12"/>
        <color indexed="8"/>
        <rFont val="Calibri"/>
        <family val="2"/>
      </rPr>
      <t xml:space="preserve"> (per cent)</t>
    </r>
  </si>
  <si>
    <r>
      <t>Other liabilities to income ratio</t>
    </r>
    <r>
      <rPr>
        <vertAlign val="superscript"/>
        <sz val="12"/>
        <color indexed="8"/>
        <rFont val="Calibri"/>
        <family val="2"/>
      </rPr>
      <t>1</t>
    </r>
    <r>
      <rPr>
        <sz val="12"/>
        <color indexed="8"/>
        <rFont val="Calibri"/>
        <family val="2"/>
      </rPr>
      <t xml:space="preserve"> (per cent)</t>
    </r>
  </si>
  <si>
    <r>
      <t>Total net worth to income ratio</t>
    </r>
    <r>
      <rPr>
        <vertAlign val="superscript"/>
        <sz val="12"/>
        <color indexed="8"/>
        <rFont val="Calibri"/>
        <family val="2"/>
      </rPr>
      <t>1</t>
    </r>
    <r>
      <rPr>
        <sz val="12"/>
        <color indexed="8"/>
        <rFont val="Calibri"/>
        <family val="2"/>
      </rPr>
      <t xml:space="preserve"> (per cent)</t>
    </r>
  </si>
  <si>
    <t>UK sterling bank loans (£bn)</t>
  </si>
  <si>
    <t>Other financial liabilities (£bn)</t>
  </si>
  <si>
    <t>Profits (non-oil) (£bn)</t>
  </si>
  <si>
    <r>
      <t>Financial asset to profits ratio</t>
    </r>
    <r>
      <rPr>
        <vertAlign val="superscript"/>
        <sz val="12"/>
        <color indexed="8"/>
        <rFont val="Calibri"/>
        <family val="2"/>
      </rPr>
      <t>1</t>
    </r>
    <r>
      <rPr>
        <sz val="12"/>
        <color indexed="8"/>
        <rFont val="Calibri"/>
        <family val="2"/>
      </rPr>
      <t xml:space="preserve"> (per cent)</t>
    </r>
  </si>
  <si>
    <r>
      <t>Financial liability to profits ratio</t>
    </r>
    <r>
      <rPr>
        <vertAlign val="superscript"/>
        <sz val="12"/>
        <color indexed="8"/>
        <rFont val="Calibri"/>
        <family val="2"/>
      </rPr>
      <t>1</t>
    </r>
    <r>
      <rPr>
        <sz val="12"/>
        <color indexed="8"/>
        <rFont val="Calibri"/>
        <family val="2"/>
      </rPr>
      <t xml:space="preserve"> (per cent)</t>
    </r>
  </si>
  <si>
    <t>UK bank sterling-denominated lending to firms and households (£bn)</t>
  </si>
  <si>
    <r>
      <t>UK bank sterling-denominated lending to firms and households to GDP ratio</t>
    </r>
    <r>
      <rPr>
        <vertAlign val="superscript"/>
        <sz val="12"/>
        <color indexed="8"/>
        <rFont val="Calibri"/>
        <family val="2"/>
      </rPr>
      <t>1</t>
    </r>
    <r>
      <rPr>
        <sz val="12"/>
        <color indexed="8"/>
        <rFont val="Calibri"/>
        <family val="2"/>
      </rPr>
      <t xml:space="preserve"> (per cent)</t>
    </r>
  </si>
  <si>
    <t>Household financial assets (ONS Economic Accounts, identifier: NNML)</t>
  </si>
  <si>
    <t>Corporate financial assets (ONS Economic Accounts, identifier: NKWX)</t>
  </si>
  <si>
    <r>
      <t xml:space="preserve">UK bank sterling-denominated lending to firms and households (ONS Economic Accounts, identifier: NLBE-NLBG+NNPP)
</t>
    </r>
    <r>
      <rPr>
        <vertAlign val="superscript"/>
        <sz val="8"/>
        <color rgb="FF000000"/>
        <rFont val="Calibri"/>
        <family val="2"/>
      </rPr>
      <t>1</t>
    </r>
    <r>
      <rPr>
        <sz val="8"/>
        <color indexed="8"/>
        <rFont val="Calibri"/>
        <family val="2"/>
      </rPr>
      <t xml:space="preserve"> Ratios are calculated as stock relative to sum of flows over the preceding four quarters.</t>
    </r>
  </si>
  <si>
    <t>Household physical assets (OBR interpolation of annual ONS data. Blue Book, identifiers: E42X+NG45-MU8A-MHT3+CGRO)</t>
  </si>
  <si>
    <t>Corporate financial liabilities (ONS Economic Accounts, identifier: NLBB)</t>
  </si>
  <si>
    <t>Household financial liabilities (ONS Economic Accounts, identifier: NNPP)</t>
  </si>
  <si>
    <t>Non-oil PNFC profits (ONS Economic Accounts identifier: CAED, adjusted in Q1, Q2 and Q3 2020 for the revised alignment adjustment DMUQ)</t>
  </si>
  <si>
    <t>Household secured liabilities (ONS Economic Accounts, identifier: NNRP)</t>
  </si>
  <si>
    <t>Household other liabilities (ONS Economic Accounts, identifier: NNPP-NNRP)</t>
  </si>
  <si>
    <r>
      <rPr>
        <vertAlign val="superscript"/>
        <sz val="8"/>
        <color rgb="FF000000"/>
        <rFont val="Calibri"/>
        <family val="2"/>
      </rPr>
      <t>1</t>
    </r>
    <r>
      <rPr>
        <sz val="8"/>
        <color indexed="8"/>
        <rFont val="Calibri"/>
        <family val="2"/>
      </rPr>
      <t xml:space="preserve"> Ratios are calculated as stock relative to sum of flows over the preceding four quarters.</t>
    </r>
  </si>
  <si>
    <t>Household total net worth (ONS Economic Accounts and Blue Book, identifier: NZEA+E42X+NG45-MU8A-MHT3+CGRO)</t>
  </si>
  <si>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</si>
  <si>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t>Disposable income (ONS Economic Accounts, identifier: RPHQ)</t>
  </si>
  <si>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</si>
  <si>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1.11b Household balance sheet - unsecured household debt</t>
  </si>
  <si>
    <t>Student debt (£bn)</t>
  </si>
  <si>
    <t>Other unsecured liabilities (£bn)</t>
  </si>
  <si>
    <t>Total unsecured liabilities (£bn)</t>
  </si>
  <si>
    <r>
      <t>Student debt to income ratio</t>
    </r>
    <r>
      <rPr>
        <vertAlign val="superscript"/>
        <sz val="12"/>
        <color indexed="8"/>
        <rFont val="Calibri"/>
        <family val="2"/>
      </rPr>
      <t>1</t>
    </r>
    <r>
      <rPr>
        <sz val="12"/>
        <color indexed="8"/>
        <rFont val="Calibri"/>
        <family val="2"/>
      </rPr>
      <t xml:space="preserve"> (per cent)</t>
    </r>
  </si>
  <si>
    <r>
      <t>Other unsecured liabilities to income ratio</t>
    </r>
    <r>
      <rPr>
        <vertAlign val="superscript"/>
        <sz val="12"/>
        <color indexed="8"/>
        <rFont val="Calibri"/>
        <family val="2"/>
      </rPr>
      <t>1</t>
    </r>
    <r>
      <rPr>
        <sz val="12"/>
        <color indexed="8"/>
        <rFont val="Calibri"/>
        <family val="2"/>
      </rPr>
      <t xml:space="preserve"> (per cent)</t>
    </r>
  </si>
  <si>
    <r>
      <t>Total unsecured liabilities to income ratio</t>
    </r>
    <r>
      <rPr>
        <vertAlign val="superscript"/>
        <sz val="12"/>
        <color indexed="8"/>
        <rFont val="Calibri"/>
        <family val="2"/>
      </rPr>
      <t>1</t>
    </r>
    <r>
      <rPr>
        <sz val="12"/>
        <color indexed="8"/>
        <rFont val="Calibri"/>
        <family val="2"/>
      </rPr>
      <t xml:space="preserve"> (per cent)</t>
    </r>
  </si>
  <si>
    <t>Student debt (ONS Economic Accounts, identifier: CT9E)</t>
  </si>
  <si>
    <t>Household other unsecured liabilities (ONS Economic Accounts, identifier: NNPP-NNRP-CT9E)</t>
  </si>
  <si>
    <t>Household total unsecured liabilities (ONS Economic Accounts, identifier: NNPP-NNRP)</t>
  </si>
  <si>
    <t>1.12 Household disposable income (£ billion current prices, seasonally adjusted)</t>
  </si>
  <si>
    <t>Labour Income 
(a + b - c)</t>
  </si>
  <si>
    <t>Employee compensation (a)</t>
  </si>
  <si>
    <t>Mixed Income (b)</t>
  </si>
  <si>
    <t>Employer social contributions (c)</t>
  </si>
  <si>
    <t>Non-labour income</t>
  </si>
  <si>
    <t>Household disposable income</t>
  </si>
  <si>
    <t>Labour income = Employee compensation (including net compensation from abroad) + mixed income (largely self-employment income) - employer social contributions. (ONS Economic Accounts, identifier: DTWM+ROYH-ROYK+IJAH-IJAI)</t>
  </si>
  <si>
    <t xml:space="preserve">Non-labour income = Operating surplus of households + net property income + imputed social contributions - social benefits (use) + net miscellaneous transfers. (ONS Economic Accounts identifier: CAEN+ROYL-ROYT+L8RF-QWMZ+RPHO-RPID - (L8PE+L8Q2+L8LQ) - (CX3X+FJBH)). </t>
  </si>
  <si>
    <t xml:space="preserve">Net benefits and taxes = Social benefits (resource) - taxation on income and wealth - employees' social contributions (excluding employee contributions to funded pension schemes). (ONS Economic Accounts, identifier: RPHL-RPHS-RPHT-L8PS-L8Q8-L8LU + (L8PE+L8Q2+L8LQ) + (CX3X+FJBH)). </t>
  </si>
  <si>
    <t>Household disposable income (ONS Economic Accounts, identifier: RPHQ)</t>
  </si>
  <si>
    <t xml:space="preserve">1.13 National Living Wage </t>
  </si>
  <si>
    <t xml:space="preserve">£ per hour </t>
  </si>
  <si>
    <t>National Living Wage (NLW)</t>
  </si>
  <si>
    <t>1.14 OBR central estimate of the output gap</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</si>
  <si>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</si>
  <si>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</si>
  <si>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</si>
  <si>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</si>
  <si>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</si>
  <si>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</si>
  <si>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</si>
  <si>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</si>
  <si>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</si>
  <si>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</si>
  <si>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</si>
  <si>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</si>
  <si>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</si>
  <si>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</si>
  <si>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</si>
  <si>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</si>
  <si>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</si>
  <si>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</si>
  <si>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</si>
  <si>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</si>
  <si>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</si>
  <si>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</si>
  <si>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</si>
  <si>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</si>
  <si>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</si>
  <si>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</si>
  <si>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</si>
  <si>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</si>
  <si>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</si>
  <si>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</si>
  <si>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</si>
  <si>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</si>
  <si>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</si>
  <si>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</si>
  <si>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</si>
  <si>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</si>
  <si>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</si>
  <si>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</si>
  <si>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</si>
  <si>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</si>
  <si>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</si>
  <si>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</si>
  <si>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</si>
  <si>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</si>
  <si>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</si>
  <si>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</si>
  <si>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</si>
  <si>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</si>
  <si>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</si>
  <si>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</si>
  <si>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</si>
  <si>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</si>
  <si>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</si>
  <si>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</si>
  <si>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</si>
  <si>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</si>
  <si>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</si>
  <si>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</si>
  <si>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</si>
  <si>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</si>
  <si>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</si>
  <si>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</si>
  <si>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</si>
  <si>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</si>
  <si>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</si>
  <si>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</si>
  <si>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</si>
  <si>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</si>
  <si>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</si>
  <si>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</si>
  <si>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</si>
  <si>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</si>
  <si>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</si>
  <si>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</si>
  <si>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</si>
  <si>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</si>
  <si>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</si>
  <si>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</si>
  <si>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</si>
  <si>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</si>
  <si>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</si>
  <si>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</si>
  <si>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</si>
  <si>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</si>
  <si>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</si>
  <si>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</si>
  <si>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</si>
  <si>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</si>
  <si>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</si>
  <si>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</si>
  <si>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</si>
  <si>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</si>
  <si>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</si>
  <si>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</si>
  <si>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</si>
  <si>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</si>
  <si>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</si>
  <si>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</si>
  <si>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</si>
  <si>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</si>
  <si>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</si>
  <si>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</si>
  <si>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</si>
  <si>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</si>
  <si>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</si>
  <si>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</si>
  <si>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</si>
  <si>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</si>
  <si>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</si>
  <si>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</si>
  <si>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</si>
  <si>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</si>
  <si>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</si>
  <si>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</si>
  <si>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</si>
  <si>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</si>
  <si>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</si>
  <si>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</si>
  <si>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</si>
  <si>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</si>
  <si>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</si>
  <si>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</si>
  <si>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</si>
  <si>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</si>
  <si>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</si>
  <si>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</si>
  <si>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</si>
  <si>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</si>
  <si>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</si>
  <si>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</si>
  <si>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</si>
  <si>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</si>
  <si>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</si>
  <si>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</si>
  <si>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</si>
  <si>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</si>
  <si>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</si>
  <si>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</si>
  <si>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</si>
  <si>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</si>
  <si>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</si>
  <si>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</si>
  <si>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</si>
  <si>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</si>
  <si>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 xml:space="preserve">2020Q3 </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</si>
  <si>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</si>
  <si>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</si>
  <si>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</si>
  <si>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</si>
  <si>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</si>
  <si>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</si>
  <si>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</si>
  <si>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</si>
  <si>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</si>
  <si>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</si>
  <si>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</si>
  <si>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</si>
  <si>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</si>
  <si>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</si>
  <si>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</si>
  <si>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</si>
  <si>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</si>
  <si>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</si>
  <si>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</si>
  <si>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</si>
  <si>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</si>
  <si>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</si>
  <si>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</si>
  <si>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</si>
  <si>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</si>
  <si>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</si>
  <si>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</si>
  <si>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</si>
  <si>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</si>
  <si>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</si>
  <si>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</si>
  <si>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</si>
  <si>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</si>
  <si>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</si>
  <si>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</si>
  <si>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</si>
  <si>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Note: Estimates of the output gap between 1994 and 2025 are based on our suite of output gap models. Estimates prior to 1994 are based on our 'principle component analysis'. These estimates should be treated with extra caution prior to 1994 as only a limited number of the data sources used in this method are available for this period. For more details, see Pybus (2011): OBR Working Paper No.1: Estimating the UK’s historical output gap.</t>
  </si>
  <si>
    <t>1.15 Potential output forecast</t>
  </si>
  <si>
    <t>Levels</t>
  </si>
  <si>
    <t>Growth rates</t>
  </si>
  <si>
    <r>
      <t>Potential output</t>
    </r>
    <r>
      <rPr>
        <vertAlign val="superscript"/>
        <sz val="12"/>
        <color indexed="8"/>
        <rFont val="Calibri"/>
        <family val="2"/>
      </rPr>
      <t xml:space="preserve">1 </t>
    </r>
    <r>
      <rPr>
        <sz val="12"/>
        <color indexed="8"/>
        <rFont val="Calibri"/>
        <family val="2"/>
      </rPr>
      <t>(£m)</t>
    </r>
  </si>
  <si>
    <t>Population (16+)</t>
  </si>
  <si>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</si>
  <si>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</si>
  <si>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</si>
  <si>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</si>
  <si>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</si>
  <si>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r>
      <t>Potential output</t>
    </r>
    <r>
      <rPr>
        <vertAlign val="superscript"/>
        <sz val="12"/>
        <color indexed="8"/>
        <rFont val="Calibri"/>
        <family val="2"/>
      </rPr>
      <t xml:space="preserve">3 </t>
    </r>
  </si>
  <si>
    <t xml:space="preserve">Potential employment rate </t>
  </si>
  <si>
    <t xml:space="preserve">OBR estimate of potential population, based on LFS household population, all aged 16 and over (ONS identifier: MGSL) and is based on the ‘migration category variant’ of the latest ONS population projections (published in January 2025) for net migration and natural change. </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</si>
  <si>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</si>
  <si>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</si>
  <si>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</si>
  <si>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</si>
  <si>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t>OBR estimate of potential output per hour, on the same basis as GDP (ONS identifier: ABMI) divided by total weekly hours worked (ONS identifier: YBUS)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</si>
  <si>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</si>
  <si>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</si>
  <si>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</si>
  <si>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1.16 Housing market</t>
  </si>
  <si>
    <t>House price index 
(Jan 2023 = 100)</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</si>
  <si>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</si>
  <si>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</si>
  <si>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</si>
  <si>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</si>
  <si>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</si>
  <si>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</si>
  <si>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</si>
  <si>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Seasonally adjusted ONS House Price Index (House Price Index Statistical Bulletin)</t>
  </si>
  <si>
    <t>Number of residential property transaction completions with value £40,000 or above, seasonally adjusted (HMRC UK Property Transaction Statistics)</t>
  </si>
  <si>
    <t>Number of private enterprise housing starts and completions, seasonally adjusted OBR estimates based on ONS, House building, UK: permanent dwellings started and completed by country.</t>
  </si>
  <si>
    <t>Net additions are changes in the UK housing stock which are OBR estimates based on housing stock data from DLUHC, StatsWales, Scottish Government and Northern Ireland Department for communities. Annual net additions are calculated as the change in the average size of the stock between adjacent years.</t>
  </si>
  <si>
    <t>Turnover rate is calculated as the number of residential property transactions divided by the stock of dwellings.</t>
  </si>
  <si>
    <t>1.17 Household debt servicing costs</t>
  </si>
  <si>
    <t>Household debt servicing costs 
(rolling four quarter sum, £bn)</t>
  </si>
  <si>
    <t>Household disposable income 
(rolling four quarter sum, £bn)</t>
  </si>
  <si>
    <t>Household debt servicing costs 
(per cent of household disposable income, rolling four quarter sum)</t>
  </si>
  <si>
    <t>Rolling four-quarter sum of total household interest payments excluding FISIM (ONS Economic Accounts, identifier: J4X3).</t>
  </si>
  <si>
    <t>Rolling four-quarter sum of household disposable income (ONS Economic Accounts, identifier: RPHQ).</t>
  </si>
  <si>
    <t>1.18 Eligible rent growth assumptions</t>
  </si>
  <si>
    <t>Private sector</t>
  </si>
  <si>
    <t>Local Housing Allowance</t>
  </si>
  <si>
    <t>Non-LHA Regulated</t>
  </si>
  <si>
    <t>Non-LHA Deregulated</t>
  </si>
  <si>
    <t>Social sector</t>
  </si>
  <si>
    <t>Local Authorities</t>
  </si>
  <si>
    <t>Registered Social Landlords</t>
  </si>
  <si>
    <t>The assumptions provided in this table cover only growth in the element of rent eligible for Housing Benefit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</si>
  <si>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1.19 CPI category inflation</t>
  </si>
  <si>
    <t>Year-on-year growth</t>
  </si>
  <si>
    <t>Food, beverages and tobacco</t>
  </si>
  <si>
    <t>Utilities</t>
  </si>
  <si>
    <t>Fuels</t>
  </si>
  <si>
    <t>Other tradables</t>
  </si>
  <si>
    <t>Other non-tradables</t>
  </si>
  <si>
    <t>1.19b CPI category weights</t>
  </si>
  <si>
    <t>CPI weights are denoted in parts per thousand and rounded to the nearest tenth.</t>
  </si>
  <si>
    <t>1.20 Electricity price forecast</t>
  </si>
  <si>
    <t>Pence per MWh</t>
  </si>
  <si>
    <t>Note: UK Base Electricity Future 1M fwd (LSEG Workspace). Electricity price expectations averaged over our determinant window for first three years of forecast, grown in line with global inflation thereafter, average monthly spot prices used as outturn.</t>
  </si>
  <si>
    <t>Net benefits and taxes</t>
  </si>
  <si>
    <t>1.10 Financial balances by sector</t>
  </si>
  <si>
    <t>2023-30</t>
  </si>
  <si>
    <t xml:space="preserve">Note: The NLW has been set by the Government up until 2026 following recommendations from the Low Pay Commission (LPC) in accordance with its remit, and the state of the labour market and economy. This was in order to maintain the target of having the 'bite' of the NLW be at least two thirds of median earnings, with coverage to those 21 and over. Figures beyond 2026 are OBR estimates consistent with the rest of our economy forecast and the 'bite' of the NLW staying constant. </t>
  </si>
  <si>
    <t>November 2025 Economic and fiscal outlook – detailed forecast tables: economy</t>
  </si>
  <si>
    <t>These figures now include compositional shifts, including the Move to UC and the increase in use of affordable tenancies.</t>
  </si>
  <si>
    <t xml:space="preserve">Note: Historical data from the ONS Labour Force Survey include the latest reweighted estimates published on 3 December 2024. This creates a discontinuity in the series between Q4 2018 and Q1 2019, with the exception of UK total employment, unemployment, inactivity, and participation.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</si>
</sst>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
    <numFmt numFmtId="180" formatCode="0.000000"/>
    <numFmt numFmtId="181" formatCode="0.00000000"/>
    <numFmt numFmtId="182" formatCode="0.00000E+00"/>
    <numFmt numFmtId="183" formatCode="0.0000%"/>
    <numFmt numFmtId="184" formatCode="#,##0.000"/>
    <numFmt numFmtId="185" formatCode="0.00000"/>
    <numFmt numFmtId="186" formatCode="_-* #,##0.0000_-;\-* #,##0.0000_-;_-* &quot;-&quot;??_-;_-@_-"/>
  </numFmts>
  <fonts count="117"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14"/>
      <color indexed="8"/>
      <name val="Calibri"/>
      <family val="2"/>
    </font>
    <font>
      <sz val="12"/>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sz val="13"/>
      <color rgb="FF477391"/>
      <name val="Calibri"/>
      <family val="2"/>
    </font>
    <font>
      <i/>
      <sz val="12"/>
      <name val="Calibri"/>
      <family val="2"/>
    </font>
    <font>
      <sz val="12"/>
      <color rgb="FF000000"/>
      <name val="Calibri"/>
      <family val="2"/>
    </font>
    <font>
      <sz val="10"/>
      <color theme="1"/>
      <name val="Arial"/>
      <family val="2"/>
    </font>
    <font>
      <vertAlign val="superscript"/>
      <sz val="12"/>
      <color indexed="8"/>
      <name val="Futura Bk BT"/>
      <family val="2"/>
    </font>
    <font>
      <vertAlign val="superscript"/>
      <sz val="12"/>
      <color indexed="8"/>
      <name val="Calibri"/>
      <family val="2"/>
    </font>
    <font>
      <i/>
      <sz val="12"/>
      <color indexed="8"/>
      <name val="Calibri"/>
      <family val="2"/>
    </font>
    <font>
      <vertAlign val="superscript"/>
      <sz val="8"/>
      <name val="Calibri"/>
      <family val="2"/>
    </font>
    <font>
      <sz val="12"/>
      <name val="Futura Bk BT"/>
      <family val="2"/>
    </font>
    <font>
      <sz val="8"/>
      <color rgb="FFFF0000"/>
      <name val="Calibri"/>
      <family val="2"/>
    </font>
    <font>
      <sz val="8"/>
      <name val="Futura Bk BT"/>
      <family val="2"/>
      <scheme val="minor"/>
    </font>
    <font>
      <sz val="8"/>
      <color rgb="FF000000"/>
      <name val="Calibri"/>
      <family val="2"/>
    </font>
    <font>
      <b/>
      <sz val="12"/>
      <color indexed="8"/>
      <name val="Calibri"/>
      <family val="2"/>
    </font>
    <font>
      <b/>
      <sz val="14"/>
      <color indexed="8"/>
      <name val="Calibri"/>
      <family val="2"/>
    </font>
    <font>
      <b/>
      <sz val="12"/>
      <color indexed="8"/>
      <name val="Futura Bk BT"/>
      <family val="2"/>
    </font>
    <font>
      <b/>
      <sz val="11"/>
      <color indexed="8"/>
      <name val="Futura Bk BT"/>
      <family val="2"/>
    </font>
    <font>
      <sz val="7"/>
      <color indexed="8"/>
      <name val="Calibri"/>
      <family val="2"/>
    </font>
    <font>
      <sz val="12"/>
      <color rgb="FFFF0000"/>
      <name val="Calibri"/>
      <family val="2"/>
    </font>
    <font>
      <sz val="6"/>
      <name val="Calibri"/>
      <family val="2"/>
    </font>
    <font>
      <vertAlign val="superscript"/>
      <sz val="12"/>
      <name val="Calibri"/>
      <family val="2"/>
    </font>
    <font>
      <b/>
      <sz val="10"/>
      <name val="Calibri"/>
      <family val="2"/>
    </font>
    <font>
      <sz val="8"/>
      <color theme="1"/>
      <name val="Futura Bk BT"/>
      <family val="2"/>
      <scheme val="minor"/>
    </font>
    <font>
      <b/>
      <sz val="16"/>
      <color indexed="8"/>
      <name val="Calibri"/>
      <family val="2"/>
    </font>
    <font>
      <b/>
      <sz val="8"/>
      <color indexed="8"/>
      <name val="Calibri"/>
      <family val="2"/>
    </font>
    <font>
      <sz val="10"/>
      <color rgb="FF000000"/>
      <name val="Calibri"/>
      <family val="2"/>
    </font>
    <font>
      <sz val="10"/>
      <name val="Arial"/>
      <family val="2"/>
    </font>
    <font>
      <vertAlign val="superscript"/>
      <sz val="8"/>
      <color rgb="FF000000"/>
      <name val="Calibri"/>
      <family val="2"/>
    </font>
    <font>
      <sz val="11"/>
      <color rgb="FFFF0000"/>
      <name val="Calibri"/>
      <family val="2"/>
    </font>
    <font>
      <sz val="11"/>
      <color rgb="FFFF0000"/>
      <name val="Futura Bk BT"/>
      <family val="2"/>
      <scheme val="minor"/>
    </font>
    <font>
      <sz val="10"/>
      <color rgb="FFFF0000"/>
      <name val="Calibri"/>
      <family val="2"/>
    </font>
    <font>
      <b/>
      <sz val="8"/>
      <color rgb="FFFF0000"/>
      <name val="Calibri"/>
      <family val="2"/>
    </font>
    <font>
      <sz val="11"/>
      <color theme="1"/>
      <name val="Futura Bk BT"/>
      <family val="2"/>
    </font>
    <font>
      <u/>
      <sz val="10"/>
      <color theme="1"/>
      <name val="Calibri"/>
      <family val="2"/>
    </font>
    <font>
      <sz val="15"/>
      <color theme="1"/>
      <name val="Calibri"/>
      <family val="2"/>
    </font>
    <font>
      <u/>
      <sz val="11"/>
      <color theme="1"/>
      <name val="Calibri"/>
      <family val="2"/>
    </font>
    <font>
      <u/>
      <sz val="11"/>
      <color indexed="12"/>
      <name val="Calibri"/>
      <family val="2"/>
    </font>
    <font>
      <u/>
      <sz val="9"/>
      <color theme="7"/>
      <name val="Calibri"/>
      <family val="2"/>
    </font>
  </fonts>
  <fills count="5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9"/>
        <bgColor indexed="64"/>
      </patternFill>
    </fill>
    <fill>
      <patternFill patternType="solid">
        <fgColor theme="2"/>
        <bgColor indexed="64"/>
      </patternFill>
    </fill>
  </fills>
  <borders count="105">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top/>
      <bottom style="thin">
        <color theme="8"/>
      </bottom>
      <diagonal/>
    </border>
    <border>
      <left/>
      <right style="medium">
        <color theme="8"/>
      </right>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right style="medium">
        <color theme="8"/>
      </right>
      <top style="medium">
        <color indexed="45"/>
      </top>
      <bottom/>
      <diagonal/>
    </border>
    <border>
      <left style="medium">
        <color indexed="45"/>
      </left>
      <right/>
      <top/>
      <bottom style="thin">
        <color theme="8"/>
      </bottom>
      <diagonal/>
    </border>
    <border>
      <left style="medium">
        <color indexed="45"/>
      </left>
      <right/>
      <top style="thin">
        <color theme="8"/>
      </top>
      <bottom/>
      <diagonal/>
    </border>
    <border>
      <left style="medium">
        <color theme="8"/>
      </left>
      <right style="medium">
        <color theme="8"/>
      </right>
      <top/>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indexed="45"/>
      </left>
      <right/>
      <top style="medium">
        <color theme="8"/>
      </top>
      <bottom/>
      <diagonal/>
    </border>
    <border>
      <left style="medium">
        <color indexed="45"/>
      </left>
      <right/>
      <top style="medium">
        <color theme="2"/>
      </top>
      <bottom/>
      <diagonal/>
    </border>
    <border>
      <left/>
      <right/>
      <top style="medium">
        <color theme="2"/>
      </top>
      <bottom/>
      <diagonal/>
    </border>
    <border>
      <left/>
      <right style="medium">
        <color theme="8"/>
      </right>
      <top style="medium">
        <color theme="2"/>
      </top>
      <bottom/>
      <diagonal/>
    </border>
    <border>
      <left style="medium">
        <color indexed="45"/>
      </left>
      <right/>
      <top style="thin">
        <color indexed="45"/>
      </top>
      <bottom/>
      <diagonal/>
    </border>
    <border>
      <left/>
      <right style="medium">
        <color theme="8"/>
      </right>
      <top style="thin">
        <color indexed="45"/>
      </top>
      <bottom/>
      <diagonal/>
    </border>
    <border>
      <left/>
      <right style="medium">
        <color indexed="45"/>
      </right>
      <top/>
      <bottom style="medium">
        <color theme="8"/>
      </bottom>
      <diagonal/>
    </border>
    <border>
      <left/>
      <right style="medium">
        <color theme="8"/>
      </right>
      <top style="medium">
        <color indexed="45"/>
      </top>
      <bottom style="medium">
        <color indexed="45"/>
      </bottom>
      <diagonal/>
    </border>
    <border>
      <left/>
      <right style="medium">
        <color theme="8"/>
      </right>
      <top/>
      <bottom style="medium">
        <color indexed="45"/>
      </bottom>
      <diagonal/>
    </border>
    <border>
      <left style="thin">
        <color theme="8"/>
      </left>
      <right style="medium">
        <color theme="8"/>
      </right>
      <top style="medium">
        <color theme="8"/>
      </top>
      <bottom style="thin">
        <color theme="8"/>
      </bottom>
      <diagonal/>
    </border>
    <border>
      <left style="thin">
        <color theme="8"/>
      </left>
      <right/>
      <top style="thin">
        <color theme="8"/>
      </top>
      <bottom/>
      <diagonal/>
    </border>
    <border>
      <left style="thin">
        <color theme="8"/>
      </left>
      <right style="medium">
        <color theme="8"/>
      </right>
      <top style="thin">
        <color theme="8"/>
      </top>
      <bottom/>
      <diagonal/>
    </border>
    <border>
      <left style="thin">
        <color theme="8"/>
      </left>
      <right style="medium">
        <color theme="8"/>
      </right>
      <top/>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style="thin">
        <color theme="8"/>
      </right>
      <top/>
      <bottom/>
      <diagonal/>
    </border>
    <border>
      <left style="thin">
        <color theme="8"/>
      </left>
      <right/>
      <top/>
      <bottom/>
      <diagonal/>
    </border>
    <border>
      <left/>
      <right style="thin">
        <color indexed="45"/>
      </right>
      <top/>
      <bottom/>
      <diagonal/>
    </border>
    <border>
      <left/>
      <right style="medium">
        <color indexed="45"/>
      </right>
      <top style="medium">
        <color theme="8"/>
      </top>
      <bottom/>
      <diagonal/>
    </border>
    <border>
      <left style="medium">
        <color indexed="45"/>
      </left>
      <right/>
      <top style="medium">
        <color indexed="45"/>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right style="medium">
        <color indexed="45"/>
      </right>
      <top style="thin">
        <color indexed="45"/>
      </top>
      <bottom/>
      <diagonal/>
    </border>
    <border>
      <left style="medium">
        <color indexed="45"/>
      </left>
      <right style="medium">
        <color theme="8"/>
      </right>
      <top/>
      <bottom/>
      <diagonal/>
    </border>
    <border>
      <left style="medium">
        <color indexed="45"/>
      </left>
      <right style="medium">
        <color indexed="45"/>
      </right>
      <top/>
      <bottom/>
      <diagonal/>
    </border>
    <border>
      <left style="medium">
        <color theme="8"/>
      </left>
      <right style="medium">
        <color indexed="45"/>
      </right>
      <top/>
      <bottom/>
      <diagonal/>
    </border>
    <border>
      <left/>
      <right/>
      <top/>
      <bottom style="thin">
        <color indexed="45"/>
      </bottom>
      <diagonal/>
    </border>
    <border>
      <left/>
      <right/>
      <top/>
      <bottom style="thin">
        <color indexed="64"/>
      </bottom>
      <diagonal/>
    </border>
    <border>
      <left style="medium">
        <color theme="8"/>
      </left>
      <right/>
      <top style="thin">
        <color indexed="64"/>
      </top>
      <bottom style="medium">
        <color theme="8"/>
      </bottom>
      <diagonal/>
    </border>
    <border>
      <left/>
      <right/>
      <top style="thin">
        <color indexed="64"/>
      </top>
      <bottom style="medium">
        <color theme="8"/>
      </bottom>
      <diagonal/>
    </border>
    <border>
      <left/>
      <right style="medium">
        <color theme="8"/>
      </right>
      <top style="thin">
        <color indexed="64"/>
      </top>
      <bottom style="medium">
        <color theme="8"/>
      </bottom>
      <diagonal/>
    </border>
    <border>
      <left/>
      <right style="medium">
        <color theme="8"/>
      </right>
      <top/>
      <bottom style="thin">
        <color indexed="45"/>
      </bottom>
      <diagonal/>
    </border>
    <border>
      <left/>
      <right style="medium">
        <color indexed="45"/>
      </right>
      <top/>
      <bottom style="thin">
        <color indexed="45"/>
      </bottom>
      <diagonal/>
    </border>
    <border>
      <left/>
      <right style="thin">
        <color theme="8"/>
      </right>
      <top style="thin">
        <color indexed="45"/>
      </top>
      <bottom/>
      <diagonal/>
    </border>
    <border>
      <left style="thin">
        <color theme="8"/>
      </left>
      <right/>
      <top style="thin">
        <color indexed="45"/>
      </top>
      <bottom/>
      <diagonal/>
    </border>
    <border>
      <left/>
      <right style="medium">
        <color indexed="45"/>
      </right>
      <top style="thin">
        <color theme="8"/>
      </top>
      <bottom/>
      <diagonal/>
    </border>
    <border>
      <left style="medium">
        <color theme="8"/>
      </left>
      <right/>
      <top/>
      <bottom style="thin">
        <color indexed="64"/>
      </bottom>
      <diagonal/>
    </border>
    <border>
      <left/>
      <right style="medium">
        <color theme="8"/>
      </right>
      <top/>
      <bottom style="thin">
        <color indexed="64"/>
      </bottom>
      <diagonal/>
    </border>
    <border>
      <left style="medium">
        <color theme="8"/>
      </left>
      <right style="medium">
        <color theme="8"/>
      </right>
      <top style="thin">
        <color indexed="45"/>
      </top>
      <bottom/>
      <diagonal/>
    </border>
  </borders>
  <cellStyleXfs count="341">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2"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3"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4" fillId="0" borderId="0">
      <alignment vertical="top" wrapText="1"/>
    </xf>
    <xf numFmtId="0" fontId="44" fillId="0" borderId="0">
      <alignment vertical="top" wrapText="1"/>
    </xf>
    <xf numFmtId="0" fontId="44" fillId="0" borderId="0">
      <alignment vertical="top" wrapText="1"/>
    </xf>
    <xf numFmtId="0" fontId="44" fillId="0" borderId="0">
      <alignment vertical="top" wrapText="1"/>
    </xf>
    <xf numFmtId="0" fontId="28" fillId="0" borderId="7" applyNumberFormat="0" applyFill="0" applyAlignment="0" applyProtection="0"/>
    <xf numFmtId="168" fontId="45" fillId="0" borderId="0" applyNumberFormat="0" applyFill="0" applyAlignment="0" applyProtection="0"/>
    <xf numFmtId="0" fontId="29" fillId="0" borderId="8" applyNumberFormat="0" applyFill="0" applyAlignment="0" applyProtection="0"/>
    <xf numFmtId="168" fontId="46" fillId="0" borderId="0" applyNumberFormat="0" applyFill="0" applyAlignment="0" applyProtection="0"/>
    <xf numFmtId="0" fontId="29" fillId="0" borderId="0" applyNumberFormat="0" applyFill="0" applyBorder="0" applyAlignment="0" applyProtection="0"/>
    <xf numFmtId="168" fontId="47"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72"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0"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2" fillId="0" borderId="0"/>
    <xf numFmtId="0" fontId="7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26" borderId="13" applyNumberFormat="0" applyFont="0" applyAlignment="0" applyProtection="0"/>
    <xf numFmtId="0" fontId="33" fillId="21" borderId="14" applyNumberFormat="0" applyAlignment="0" applyProtection="0"/>
    <xf numFmtId="40" fontId="50" fillId="27" borderId="0">
      <alignment horizontal="right"/>
    </xf>
    <xf numFmtId="0" fontId="51" fillId="27" borderId="0">
      <alignment horizontal="right"/>
    </xf>
    <xf numFmtId="0" fontId="52" fillId="27" borderId="15"/>
    <xf numFmtId="0" fontId="52" fillId="0" borderId="0" applyBorder="0">
      <alignment horizontal="centerContinuous"/>
    </xf>
    <xf numFmtId="0" fontId="53"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4" fillId="28" borderId="16" applyAlignment="0" applyProtection="0">
      <protection locked="0"/>
    </xf>
    <xf numFmtId="0" fontId="55" fillId="25" borderId="16" applyNumberFormat="0" applyAlignment="0" applyProtection="0"/>
    <xf numFmtId="0" fontId="56" fillId="29" borderId="9" applyNumberFormat="0" applyAlignment="0" applyProtection="0">
      <alignment horizontal="center" vertical="center"/>
    </xf>
    <xf numFmtId="4" fontId="12" fillId="30" borderId="14" applyNumberFormat="0" applyProtection="0">
      <alignment vertical="center"/>
    </xf>
    <xf numFmtId="4" fontId="57"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8" fillId="41" borderId="14" applyNumberFormat="0" applyProtection="0">
      <alignment horizontal="left" vertical="center" indent="1"/>
    </xf>
    <xf numFmtId="4" fontId="12" fillId="42" borderId="17" applyNumberFormat="0" applyProtection="0">
      <alignment horizontal="left" vertical="center" indent="1"/>
    </xf>
    <xf numFmtId="4" fontId="59"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7"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7"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0" fillId="0" borderId="0"/>
    <xf numFmtId="4" fontId="61"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2" fillId="0" borderId="0"/>
    <xf numFmtId="0" fontId="34" fillId="0" borderId="0" applyNumberFormat="0" applyFill="0" applyBorder="0" applyAlignment="0" applyProtection="0"/>
    <xf numFmtId="0" fontId="63" fillId="0" borderId="0" applyNumberFormat="0" applyFill="0" applyBorder="0" applyProtection="0">
      <alignment horizontal="left" vertical="center" indent="10"/>
    </xf>
    <xf numFmtId="0" fontId="63"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71" fillId="0" borderId="0" applyFont="0" applyFill="0" applyBorder="0" applyAlignment="0" applyProtection="0"/>
    <xf numFmtId="0" fontId="1"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71" fillId="0" borderId="0" applyFont="0" applyFill="0" applyBorder="0" applyAlignment="0" applyProtection="0"/>
    <xf numFmtId="0" fontId="2" fillId="0" borderId="0"/>
    <xf numFmtId="0" fontId="105" fillId="0" borderId="0"/>
    <xf numFmtId="0" fontId="7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cellStyleXfs>
  <cellXfs count="659">
    <xf numFmtId="0" fontId="0" fillId="0" borderId="0" xfId="0"/>
    <xf numFmtId="0" fontId="38" fillId="47" borderId="0" xfId="0" applyFont="1" applyFill="1"/>
    <xf numFmtId="0" fontId="39" fillId="47" borderId="0" xfId="0" applyFont="1" applyFill="1"/>
    <xf numFmtId="164" fontId="39" fillId="47" borderId="0" xfId="0" applyNumberFormat="1" applyFont="1" applyFill="1"/>
    <xf numFmtId="0" fontId="39" fillId="49" borderId="0" xfId="0" applyFont="1" applyFill="1"/>
    <xf numFmtId="0" fontId="1" fillId="47" borderId="0" xfId="0" applyFont="1" applyFill="1"/>
    <xf numFmtId="0" fontId="74" fillId="49" borderId="36" xfId="0" applyFont="1" applyFill="1" applyBorder="1"/>
    <xf numFmtId="0" fontId="67" fillId="47" borderId="0" xfId="0" applyFont="1" applyFill="1"/>
    <xf numFmtId="0" fontId="66" fillId="27" borderId="23" xfId="0" applyFont="1" applyFill="1" applyBorder="1" applyAlignment="1">
      <alignment horizontal="left"/>
    </xf>
    <xf numFmtId="0" fontId="76" fillId="47" borderId="0" xfId="80" applyFont="1" applyFill="1" applyBorder="1" applyAlignment="1" applyProtection="1">
      <alignment horizontal="center" vertical="center" wrapText="1"/>
    </xf>
    <xf numFmtId="0" fontId="1" fillId="49" borderId="0" xfId="0" applyFont="1" applyFill="1"/>
    <xf numFmtId="0" fontId="74" fillId="49" borderId="36" xfId="0" applyFont="1" applyFill="1" applyBorder="1" applyAlignment="1">
      <alignment horizontal="left"/>
    </xf>
    <xf numFmtId="164" fontId="66" fillId="49" borderId="37" xfId="0" applyNumberFormat="1" applyFont="1" applyFill="1" applyBorder="1" applyAlignment="1">
      <alignment horizontal="center"/>
    </xf>
    <xf numFmtId="0" fontId="67" fillId="49" borderId="0" xfId="0" applyFont="1" applyFill="1"/>
    <xf numFmtId="0" fontId="67" fillId="49" borderId="40" xfId="0" applyFont="1" applyFill="1" applyBorder="1"/>
    <xf numFmtId="0" fontId="75" fillId="49" borderId="0" xfId="0" applyFont="1" applyFill="1"/>
    <xf numFmtId="0" fontId="75" fillId="49" borderId="37" xfId="0" applyFont="1" applyFill="1" applyBorder="1"/>
    <xf numFmtId="0" fontId="76" fillId="49" borderId="0" xfId="80" applyFont="1" applyFill="1" applyBorder="1" applyAlignment="1" applyProtection="1">
      <alignment horizontal="center" vertical="center" wrapText="1"/>
    </xf>
    <xf numFmtId="164" fontId="75" fillId="49" borderId="0" xfId="0" applyNumberFormat="1" applyFont="1" applyFill="1"/>
    <xf numFmtId="164" fontId="0" fillId="49" borderId="0" xfId="0" applyNumberFormat="1" applyFill="1"/>
    <xf numFmtId="0" fontId="64" fillId="47" borderId="0" xfId="0" applyFont="1" applyFill="1"/>
    <xf numFmtId="164" fontId="67" fillId="47" borderId="0" xfId="0" applyNumberFormat="1" applyFont="1" applyFill="1"/>
    <xf numFmtId="0" fontId="80" fillId="27" borderId="0" xfId="0" applyFont="1" applyFill="1"/>
    <xf numFmtId="178" fontId="75" fillId="49" borderId="0" xfId="198" applyNumberFormat="1" applyFont="1" applyFill="1"/>
    <xf numFmtId="1" fontId="75" fillId="49" borderId="0" xfId="0" applyNumberFormat="1" applyFont="1" applyFill="1"/>
    <xf numFmtId="180" fontId="39" fillId="47" borderId="0" xfId="0" applyNumberFormat="1" applyFont="1" applyFill="1"/>
    <xf numFmtId="2" fontId="0" fillId="49" borderId="0" xfId="0" applyNumberFormat="1" applyFill="1"/>
    <xf numFmtId="0" fontId="39" fillId="27" borderId="0" xfId="0" applyFont="1" applyFill="1"/>
    <xf numFmtId="0" fontId="67" fillId="48" borderId="23" xfId="0" applyFont="1" applyFill="1" applyBorder="1"/>
    <xf numFmtId="0" fontId="67" fillId="48" borderId="29" xfId="0" applyFont="1" applyFill="1" applyBorder="1" applyAlignment="1">
      <alignment horizontal="center" vertical="center" wrapText="1"/>
    </xf>
    <xf numFmtId="0" fontId="67" fillId="48" borderId="41" xfId="0" applyFont="1" applyFill="1" applyBorder="1" applyAlignment="1">
      <alignment horizontal="center" vertical="center" wrapText="1"/>
    </xf>
    <xf numFmtId="0" fontId="67" fillId="50" borderId="42" xfId="0" applyFont="1" applyFill="1" applyBorder="1" applyAlignment="1">
      <alignment horizontal="center" vertical="center" wrapText="1"/>
    </xf>
    <xf numFmtId="165" fontId="39" fillId="27" borderId="0" xfId="0" applyNumberFormat="1" applyFont="1" applyFill="1"/>
    <xf numFmtId="164" fontId="39" fillId="27" borderId="0" xfId="0" applyNumberFormat="1" applyFont="1" applyFill="1"/>
    <xf numFmtId="2" fontId="39" fillId="27" borderId="0" xfId="0" applyNumberFormat="1" applyFont="1" applyFill="1"/>
    <xf numFmtId="0" fontId="83" fillId="0" borderId="0" xfId="0" applyFont="1" applyAlignment="1">
      <alignment vertical="center"/>
    </xf>
    <xf numFmtId="0" fontId="74" fillId="49" borderId="0" xfId="0" applyFont="1" applyFill="1"/>
    <xf numFmtId="0" fontId="74" fillId="49" borderId="37" xfId="0" applyFont="1" applyFill="1" applyBorder="1"/>
    <xf numFmtId="0" fontId="78" fillId="50" borderId="0" xfId="0" applyFont="1" applyFill="1"/>
    <xf numFmtId="0" fontId="78" fillId="50" borderId="0" xfId="0" applyFont="1" applyFill="1" applyAlignment="1">
      <alignment horizontal="center" vertical="center" wrapText="1"/>
    </xf>
    <xf numFmtId="0" fontId="74" fillId="49" borderId="0" xfId="0" applyFont="1" applyFill="1" applyAlignment="1">
      <alignment horizontal="left"/>
    </xf>
    <xf numFmtId="164" fontId="74" fillId="49" borderId="0" xfId="0" applyNumberFormat="1" applyFont="1" applyFill="1"/>
    <xf numFmtId="0" fontId="74" fillId="50" borderId="41" xfId="0" applyFont="1" applyFill="1" applyBorder="1" applyAlignment="1">
      <alignment horizontal="left"/>
    </xf>
    <xf numFmtId="0" fontId="70" fillId="50" borderId="35" xfId="0" applyFont="1" applyFill="1" applyBorder="1" applyAlignment="1">
      <alignment horizontal="center" vertical="center" wrapText="1"/>
    </xf>
    <xf numFmtId="0" fontId="70" fillId="48" borderId="35" xfId="0" applyFont="1" applyFill="1" applyBorder="1" applyAlignment="1">
      <alignment horizontal="center" vertical="center" wrapText="1"/>
    </xf>
    <xf numFmtId="0" fontId="70" fillId="48" borderId="48" xfId="0" applyFont="1" applyFill="1" applyBorder="1" applyAlignment="1">
      <alignment horizontal="center" vertical="center" wrapText="1"/>
    </xf>
    <xf numFmtId="0" fontId="66" fillId="49" borderId="23" xfId="0" applyFont="1" applyFill="1" applyBorder="1" applyAlignment="1">
      <alignment horizontal="left"/>
    </xf>
    <xf numFmtId="1" fontId="39" fillId="47" borderId="0" xfId="0" applyNumberFormat="1" applyFont="1" applyFill="1"/>
    <xf numFmtId="164" fontId="67" fillId="47" borderId="37" xfId="0" applyNumberFormat="1" applyFont="1" applyFill="1" applyBorder="1"/>
    <xf numFmtId="165" fontId="67" fillId="47" borderId="0" xfId="0" applyNumberFormat="1" applyFont="1" applyFill="1"/>
    <xf numFmtId="0" fontId="66" fillId="27" borderId="36" xfId="0" applyFont="1" applyFill="1" applyBorder="1" applyAlignment="1">
      <alignment horizontal="left"/>
    </xf>
    <xf numFmtId="2" fontId="75" fillId="49" borderId="0" xfId="0" applyNumberFormat="1" applyFont="1" applyFill="1"/>
    <xf numFmtId="0" fontId="67" fillId="48" borderId="62" xfId="0" applyFont="1" applyFill="1" applyBorder="1" applyAlignment="1">
      <alignment horizontal="center" vertical="center" wrapText="1"/>
    </xf>
    <xf numFmtId="0" fontId="86" fillId="48" borderId="41" xfId="0" applyFont="1" applyFill="1" applyBorder="1" applyAlignment="1">
      <alignment horizontal="center" vertical="center" wrapText="1"/>
    </xf>
    <xf numFmtId="164" fontId="66" fillId="27" borderId="58" xfId="0" applyNumberFormat="1" applyFont="1" applyFill="1" applyBorder="1" applyAlignment="1">
      <alignment horizontal="center" vertical="center"/>
    </xf>
    <xf numFmtId="0" fontId="39" fillId="47" borderId="37" xfId="0" applyFont="1" applyFill="1" applyBorder="1"/>
    <xf numFmtId="0" fontId="64" fillId="49" borderId="50" xfId="0" applyFont="1" applyFill="1" applyBorder="1" applyAlignment="1">
      <alignment vertical="center"/>
    </xf>
    <xf numFmtId="0" fontId="64" fillId="49" borderId="40" xfId="0" applyFont="1" applyFill="1" applyBorder="1" applyAlignment="1">
      <alignment vertical="center"/>
    </xf>
    <xf numFmtId="0" fontId="64" fillId="49" borderId="49" xfId="0" applyFont="1" applyFill="1" applyBorder="1" applyAlignment="1">
      <alignment vertical="center"/>
    </xf>
    <xf numFmtId="0" fontId="64" fillId="49" borderId="23" xfId="0" applyFont="1" applyFill="1" applyBorder="1" applyAlignment="1">
      <alignment horizontal="left" vertical="center"/>
    </xf>
    <xf numFmtId="0" fontId="64" fillId="49" borderId="37" xfId="0" applyFont="1" applyFill="1" applyBorder="1" applyAlignment="1">
      <alignment horizontal="left" vertical="center"/>
    </xf>
    <xf numFmtId="0" fontId="64" fillId="49" borderId="23" xfId="0" applyFont="1" applyFill="1" applyBorder="1" applyAlignment="1">
      <alignment vertical="center"/>
    </xf>
    <xf numFmtId="0" fontId="64" fillId="49" borderId="37" xfId="0" applyFont="1" applyFill="1" applyBorder="1" applyAlignment="1">
      <alignment vertical="center"/>
    </xf>
    <xf numFmtId="0" fontId="81" fillId="48" borderId="41" xfId="0" applyFont="1" applyFill="1" applyBorder="1" applyAlignment="1">
      <alignment horizontal="center" vertical="center" wrapText="1"/>
    </xf>
    <xf numFmtId="0" fontId="37" fillId="49" borderId="40" xfId="0" applyFont="1" applyFill="1" applyBorder="1" applyAlignment="1">
      <alignment vertical="center"/>
    </xf>
    <xf numFmtId="0" fontId="1" fillId="0" borderId="0" xfId="0" applyFont="1"/>
    <xf numFmtId="0" fontId="0" fillId="52" borderId="0" xfId="0" applyFill="1"/>
    <xf numFmtId="164" fontId="66" fillId="0" borderId="0" xfId="0" applyNumberFormat="1" applyFont="1" applyAlignment="1">
      <alignment horizontal="center"/>
    </xf>
    <xf numFmtId="0" fontId="70" fillId="48" borderId="0" xfId="0" applyFont="1" applyFill="1" applyAlignment="1">
      <alignment horizontal="center" vertical="center" wrapText="1"/>
    </xf>
    <xf numFmtId="164" fontId="66" fillId="53" borderId="37" xfId="0" applyNumberFormat="1" applyFont="1" applyFill="1" applyBorder="1" applyAlignment="1">
      <alignment horizontal="center"/>
    </xf>
    <xf numFmtId="164" fontId="74" fillId="49" borderId="0" xfId="0" applyNumberFormat="1" applyFont="1" applyFill="1" applyAlignment="1">
      <alignment horizontal="center"/>
    </xf>
    <xf numFmtId="164" fontId="66" fillId="0" borderId="37" xfId="0" applyNumberFormat="1" applyFont="1" applyBorder="1" applyAlignment="1">
      <alignment horizontal="center"/>
    </xf>
    <xf numFmtId="0" fontId="77" fillId="50" borderId="0" xfId="0" applyFont="1" applyFill="1" applyAlignment="1">
      <alignment horizontal="center"/>
    </xf>
    <xf numFmtId="181" fontId="74" fillId="49" borderId="0" xfId="0" applyNumberFormat="1" applyFont="1" applyFill="1"/>
    <xf numFmtId="182" fontId="74" fillId="49" borderId="0" xfId="0" applyNumberFormat="1" applyFont="1" applyFill="1"/>
    <xf numFmtId="164" fontId="66" fillId="0" borderId="0" xfId="0" applyNumberFormat="1" applyFont="1" applyAlignment="1">
      <alignment horizontal="center" wrapText="1"/>
    </xf>
    <xf numFmtId="164" fontId="68" fillId="0" borderId="0" xfId="0" applyNumberFormat="1" applyFont="1" applyAlignment="1">
      <alignment horizontal="center" wrapText="1"/>
    </xf>
    <xf numFmtId="164" fontId="74" fillId="0" borderId="37" xfId="0" applyNumberFormat="1" applyFont="1" applyBorder="1" applyAlignment="1">
      <alignment horizontal="center" vertical="center"/>
    </xf>
    <xf numFmtId="0" fontId="66" fillId="27" borderId="26" xfId="0" applyFont="1" applyFill="1" applyBorder="1" applyAlignment="1">
      <alignment horizontal="left"/>
    </xf>
    <xf numFmtId="164" fontId="68" fillId="0" borderId="0" xfId="0" applyNumberFormat="1" applyFont="1" applyAlignment="1">
      <alignment horizontal="center"/>
    </xf>
    <xf numFmtId="0" fontId="39" fillId="0" borderId="0" xfId="0" applyFont="1"/>
    <xf numFmtId="0" fontId="74" fillId="49" borderId="0" xfId="0" applyFont="1" applyFill="1" applyAlignment="1">
      <alignment horizontal="left" wrapText="1"/>
    </xf>
    <xf numFmtId="0" fontId="66" fillId="27" borderId="27" xfId="0" applyFont="1" applyFill="1" applyBorder="1" applyAlignment="1">
      <alignment horizontal="left"/>
    </xf>
    <xf numFmtId="0" fontId="41" fillId="27" borderId="0" xfId="0" applyFont="1" applyFill="1" applyAlignment="1">
      <alignment wrapText="1"/>
    </xf>
    <xf numFmtId="0" fontId="41" fillId="27" borderId="0" xfId="0" applyFont="1" applyFill="1"/>
    <xf numFmtId="0" fontId="84" fillId="27" borderId="0" xfId="0" applyFont="1" applyFill="1"/>
    <xf numFmtId="0" fontId="64" fillId="49" borderId="0" xfId="0" applyFont="1" applyFill="1" applyAlignment="1">
      <alignment horizontal="left" vertical="center"/>
    </xf>
    <xf numFmtId="0" fontId="64" fillId="49" borderId="0" xfId="0" applyFont="1" applyFill="1" applyAlignment="1">
      <alignment vertical="center"/>
    </xf>
    <xf numFmtId="164" fontId="66" fillId="49" borderId="37" xfId="0" applyNumberFormat="1" applyFont="1" applyFill="1" applyBorder="1" applyAlignment="1">
      <alignment horizontal="center" vertical="center"/>
    </xf>
    <xf numFmtId="164" fontId="66" fillId="49" borderId="0" xfId="0" applyNumberFormat="1" applyFont="1" applyFill="1" applyAlignment="1">
      <alignment horizontal="center" vertical="center"/>
    </xf>
    <xf numFmtId="164" fontId="68" fillId="49" borderId="0" xfId="0" applyNumberFormat="1" applyFont="1" applyFill="1" applyAlignment="1">
      <alignment horizontal="center" vertical="center"/>
    </xf>
    <xf numFmtId="164" fontId="66" fillId="49" borderId="58" xfId="0" applyNumberFormat="1" applyFont="1" applyFill="1" applyBorder="1" applyAlignment="1">
      <alignment horizontal="center" vertical="center"/>
    </xf>
    <xf numFmtId="3" fontId="66" fillId="49" borderId="0" xfId="0" applyNumberFormat="1" applyFont="1" applyFill="1" applyAlignment="1">
      <alignment horizontal="center" vertical="center"/>
    </xf>
    <xf numFmtId="179" fontId="0" fillId="0" borderId="0" xfId="0" applyNumberFormat="1"/>
    <xf numFmtId="3" fontId="0" fillId="0" borderId="0" xfId="0" applyNumberFormat="1"/>
    <xf numFmtId="179" fontId="66" fillId="49" borderId="0" xfId="0" applyNumberFormat="1" applyFont="1" applyFill="1" applyAlignment="1">
      <alignment horizontal="center" vertical="center"/>
    </xf>
    <xf numFmtId="0" fontId="67" fillId="48" borderId="63" xfId="0" applyFont="1" applyFill="1" applyBorder="1"/>
    <xf numFmtId="178" fontId="39" fillId="27" borderId="0" xfId="317" applyNumberFormat="1" applyFont="1" applyFill="1"/>
    <xf numFmtId="0" fontId="75" fillId="52" borderId="0" xfId="0" applyFont="1" applyFill="1"/>
    <xf numFmtId="0" fontId="78" fillId="50" borderId="35" xfId="0" applyFont="1" applyFill="1" applyBorder="1" applyAlignment="1">
      <alignment horizontal="center" vertical="center" wrapText="1"/>
    </xf>
    <xf numFmtId="0" fontId="64" fillId="27" borderId="0" xfId="0" applyFont="1" applyFill="1"/>
    <xf numFmtId="0" fontId="67" fillId="27" borderId="0" xfId="0" applyFont="1" applyFill="1"/>
    <xf numFmtId="0" fontId="67" fillId="27" borderId="40" xfId="0" applyFont="1" applyFill="1" applyBorder="1"/>
    <xf numFmtId="0" fontId="91" fillId="51" borderId="43" xfId="0" applyFont="1" applyFill="1" applyBorder="1" applyAlignment="1">
      <alignment horizontal="center" vertical="center" wrapText="1"/>
    </xf>
    <xf numFmtId="0" fontId="91" fillId="51" borderId="47" xfId="0" applyFont="1" applyFill="1" applyBorder="1" applyAlignment="1">
      <alignment horizontal="center" vertical="center" wrapText="1"/>
    </xf>
    <xf numFmtId="0" fontId="67" fillId="48" borderId="29" xfId="0" applyFont="1" applyFill="1" applyBorder="1" applyAlignment="1">
      <alignment horizontal="center" vertical="center"/>
    </xf>
    <xf numFmtId="0" fontId="67" fillId="48" borderId="41" xfId="0" applyFont="1" applyFill="1" applyBorder="1" applyAlignment="1">
      <alignment horizontal="center" wrapText="1"/>
    </xf>
    <xf numFmtId="0" fontId="67" fillId="50" borderId="42" xfId="0" applyFont="1" applyFill="1" applyBorder="1" applyAlignment="1">
      <alignment vertical="center" wrapText="1"/>
    </xf>
    <xf numFmtId="0" fontId="67" fillId="48" borderId="0" xfId="0" applyFont="1" applyFill="1" applyAlignment="1">
      <alignment horizontal="center" vertical="center" wrapText="1"/>
    </xf>
    <xf numFmtId="0" fontId="66" fillId="27" borderId="64" xfId="0" applyFont="1" applyFill="1" applyBorder="1" applyAlignment="1">
      <alignment horizontal="left"/>
    </xf>
    <xf numFmtId="164" fontId="66" fillId="27" borderId="65" xfId="0" applyNumberFormat="1" applyFont="1" applyFill="1" applyBorder="1" applyAlignment="1">
      <alignment horizontal="center" vertical="center"/>
    </xf>
    <xf numFmtId="164" fontId="66" fillId="0" borderId="65" xfId="0" applyNumberFormat="1" applyFont="1" applyBorder="1" applyAlignment="1">
      <alignment horizontal="center" vertical="center"/>
    </xf>
    <xf numFmtId="164" fontId="66" fillId="49" borderId="66" xfId="0" applyNumberFormat="1" applyFont="1" applyFill="1" applyBorder="1" applyAlignment="1">
      <alignment horizontal="center"/>
    </xf>
    <xf numFmtId="164" fontId="66" fillId="27" borderId="0" xfId="0" applyNumberFormat="1" applyFont="1" applyFill="1" applyAlignment="1">
      <alignment horizontal="center" vertical="center"/>
    </xf>
    <xf numFmtId="164" fontId="66" fillId="0" borderId="0" xfId="0" applyNumberFormat="1" applyFont="1" applyAlignment="1">
      <alignment horizontal="center" vertical="center"/>
    </xf>
    <xf numFmtId="0" fontId="83" fillId="0" borderId="36" xfId="0" applyFont="1" applyBorder="1" applyAlignment="1">
      <alignment vertical="center"/>
    </xf>
    <xf numFmtId="164" fontId="66" fillId="47" borderId="37" xfId="0" applyNumberFormat="1" applyFont="1" applyFill="1" applyBorder="1" applyAlignment="1">
      <alignment horizontal="center"/>
    </xf>
    <xf numFmtId="0" fontId="36" fillId="47" borderId="0" xfId="0" applyFont="1" applyFill="1"/>
    <xf numFmtId="164" fontId="66" fillId="49" borderId="0" xfId="0" applyNumberFormat="1" applyFont="1" applyFill="1" applyAlignment="1">
      <alignment horizontal="center"/>
    </xf>
    <xf numFmtId="0" fontId="92" fillId="47" borderId="0" xfId="0" applyFont="1" applyFill="1"/>
    <xf numFmtId="0" fontId="93" fillId="47" borderId="0" xfId="0" applyFont="1" applyFill="1"/>
    <xf numFmtId="0" fontId="94" fillId="47" borderId="0" xfId="0" applyFont="1" applyFill="1"/>
    <xf numFmtId="0" fontId="92" fillId="47" borderId="0" xfId="0" applyFont="1" applyFill="1" applyAlignment="1">
      <alignment wrapText="1"/>
    </xf>
    <xf numFmtId="0" fontId="67" fillId="48" borderId="23" xfId="0" applyFont="1" applyFill="1" applyBorder="1" applyAlignment="1">
      <alignment wrapText="1"/>
    </xf>
    <xf numFmtId="0" fontId="94" fillId="47" borderId="0" xfId="0" applyFont="1" applyFill="1" applyAlignment="1">
      <alignment wrapText="1"/>
    </xf>
    <xf numFmtId="0" fontId="66" fillId="27" borderId="23" xfId="0" applyFont="1" applyFill="1" applyBorder="1"/>
    <xf numFmtId="164" fontId="68" fillId="27" borderId="0" xfId="0" applyNumberFormat="1" applyFont="1" applyFill="1" applyAlignment="1">
      <alignment horizontal="center"/>
    </xf>
    <xf numFmtId="164" fontId="66" fillId="49" borderId="24" xfId="0" applyNumberFormat="1" applyFont="1" applyFill="1" applyBorder="1" applyAlignment="1">
      <alignment horizontal="center"/>
    </xf>
    <xf numFmtId="0" fontId="66" fillId="27" borderId="23" xfId="0" applyFont="1" applyFill="1" applyBorder="1" applyProtection="1">
      <protection locked="0"/>
    </xf>
    <xf numFmtId="164" fontId="68" fillId="49" borderId="0" xfId="0" applyNumberFormat="1" applyFont="1" applyFill="1" applyAlignment="1">
      <alignment horizontal="center"/>
    </xf>
    <xf numFmtId="0" fontId="66" fillId="27" borderId="67" xfId="0" applyFont="1" applyFill="1" applyBorder="1" applyAlignment="1">
      <alignment horizontal="left"/>
    </xf>
    <xf numFmtId="164" fontId="39" fillId="47" borderId="0" xfId="0" applyNumberFormat="1" applyFont="1" applyFill="1" applyAlignment="1">
      <alignment horizontal="center"/>
    </xf>
    <xf numFmtId="0" fontId="39" fillId="47" borderId="0" xfId="0" applyFont="1" applyFill="1" applyProtection="1">
      <protection locked="0"/>
    </xf>
    <xf numFmtId="0" fontId="64" fillId="49" borderId="40" xfId="0" applyFont="1" applyFill="1" applyBorder="1"/>
    <xf numFmtId="0" fontId="75" fillId="49" borderId="40" xfId="0" applyFont="1" applyFill="1" applyBorder="1"/>
    <xf numFmtId="1" fontId="2" fillId="49" borderId="0" xfId="1" applyNumberFormat="1" applyFill="1" applyAlignment="1">
      <alignment horizontal="right"/>
    </xf>
    <xf numFmtId="0" fontId="1" fillId="47" borderId="0" xfId="0" applyFont="1" applyFill="1" applyAlignment="1">
      <alignment wrapText="1"/>
    </xf>
    <xf numFmtId="0" fontId="67" fillId="48" borderId="27" xfId="0" applyFont="1" applyFill="1" applyBorder="1" applyAlignment="1">
      <alignment wrapText="1"/>
    </xf>
    <xf numFmtId="0" fontId="70" fillId="48" borderId="22" xfId="0" applyFont="1" applyFill="1" applyBorder="1" applyAlignment="1">
      <alignment horizontal="center" vertical="center" wrapText="1"/>
    </xf>
    <xf numFmtId="0" fontId="70" fillId="48" borderId="25" xfId="0" applyFont="1" applyFill="1" applyBorder="1" applyAlignment="1">
      <alignment horizontal="center" vertical="center" wrapText="1"/>
    </xf>
    <xf numFmtId="1" fontId="1" fillId="47" borderId="0" xfId="0" applyNumberFormat="1" applyFont="1" applyFill="1"/>
    <xf numFmtId="164" fontId="1" fillId="47" borderId="0" xfId="0" applyNumberFormat="1" applyFont="1" applyFill="1"/>
    <xf numFmtId="1" fontId="1" fillId="47" borderId="0" xfId="0" applyNumberFormat="1" applyFont="1" applyFill="1" applyAlignment="1">
      <alignment horizontal="center"/>
    </xf>
    <xf numFmtId="2" fontId="1" fillId="47" borderId="0" xfId="0" applyNumberFormat="1" applyFont="1" applyFill="1" applyAlignment="1">
      <alignment horizontal="center"/>
    </xf>
    <xf numFmtId="0" fontId="1" fillId="47" borderId="0" xfId="0" applyFont="1" applyFill="1" applyProtection="1">
      <protection locked="0"/>
    </xf>
    <xf numFmtId="0" fontId="69" fillId="49" borderId="0" xfId="0" applyFont="1" applyFill="1"/>
    <xf numFmtId="0" fontId="67" fillId="47" borderId="0" xfId="0" applyFont="1" applyFill="1" applyAlignment="1">
      <alignment wrapText="1"/>
    </xf>
    <xf numFmtId="0" fontId="70" fillId="47" borderId="0" xfId="0" applyFont="1" applyFill="1" applyAlignment="1">
      <alignment horizontal="center" wrapText="1"/>
    </xf>
    <xf numFmtId="0" fontId="39" fillId="47" borderId="0" xfId="0" applyFont="1" applyFill="1" applyAlignment="1">
      <alignment wrapText="1"/>
    </xf>
    <xf numFmtId="164" fontId="66" fillId="27" borderId="0" xfId="0" applyNumberFormat="1" applyFont="1" applyFill="1" applyAlignment="1">
      <alignment horizontal="center"/>
    </xf>
    <xf numFmtId="164" fontId="66" fillId="27" borderId="37" xfId="0" applyNumberFormat="1" applyFont="1" applyFill="1" applyBorder="1" applyAlignment="1">
      <alignment horizontal="center"/>
    </xf>
    <xf numFmtId="2" fontId="67" fillId="47" borderId="0" xfId="0" applyNumberFormat="1" applyFont="1" applyFill="1" applyAlignment="1">
      <alignment horizontal="center"/>
    </xf>
    <xf numFmtId="2" fontId="39" fillId="47" borderId="0" xfId="0" applyNumberFormat="1" applyFont="1" applyFill="1" applyAlignment="1">
      <alignment horizontal="center"/>
    </xf>
    <xf numFmtId="1" fontId="66" fillId="49" borderId="0" xfId="0" applyNumberFormat="1" applyFont="1" applyFill="1" applyAlignment="1">
      <alignment horizontal="center"/>
    </xf>
    <xf numFmtId="0" fontId="66" fillId="49" borderId="23" xfId="0" applyFont="1" applyFill="1" applyBorder="1"/>
    <xf numFmtId="1" fontId="38" fillId="47" borderId="0" xfId="0" applyNumberFormat="1" applyFont="1" applyFill="1"/>
    <xf numFmtId="164" fontId="38" fillId="47" borderId="0" xfId="0" applyNumberFormat="1" applyFont="1" applyFill="1"/>
    <xf numFmtId="178" fontId="1" fillId="47" borderId="0" xfId="198" applyNumberFormat="1" applyFont="1" applyFill="1"/>
    <xf numFmtId="1" fontId="66" fillId="49" borderId="24" xfId="0" applyNumberFormat="1" applyFont="1" applyFill="1" applyBorder="1" applyAlignment="1">
      <alignment horizontal="center"/>
    </xf>
    <xf numFmtId="1" fontId="66" fillId="27" borderId="0" xfId="0" applyNumberFormat="1" applyFont="1" applyFill="1" applyAlignment="1">
      <alignment horizontal="center"/>
    </xf>
    <xf numFmtId="164" fontId="38" fillId="47" borderId="36" xfId="0" applyNumberFormat="1" applyFont="1" applyFill="1" applyBorder="1"/>
    <xf numFmtId="1" fontId="66" fillId="49" borderId="37" xfId="0" applyNumberFormat="1" applyFont="1" applyFill="1" applyBorder="1" applyAlignment="1">
      <alignment horizontal="center"/>
    </xf>
    <xf numFmtId="0" fontId="64" fillId="27" borderId="23" xfId="0" applyFont="1" applyFill="1" applyBorder="1"/>
    <xf numFmtId="0" fontId="64" fillId="0" borderId="23" xfId="0" applyFont="1" applyBorder="1"/>
    <xf numFmtId="0" fontId="64" fillId="0" borderId="0" xfId="0" applyFont="1"/>
    <xf numFmtId="0" fontId="66" fillId="48" borderId="27" xfId="0" applyFont="1" applyFill="1" applyBorder="1" applyAlignment="1">
      <alignment vertical="center" wrapText="1"/>
    </xf>
    <xf numFmtId="164" fontId="66" fillId="49" borderId="41" xfId="0" applyNumberFormat="1" applyFont="1" applyFill="1" applyBorder="1" applyAlignment="1">
      <alignment horizontal="center"/>
    </xf>
    <xf numFmtId="164" fontId="66" fillId="27" borderId="68" xfId="0" applyNumberFormat="1" applyFont="1" applyFill="1" applyBorder="1" applyAlignment="1">
      <alignment horizontal="center"/>
    </xf>
    <xf numFmtId="178" fontId="38" fillId="47" borderId="0" xfId="0" applyNumberFormat="1" applyFont="1" applyFill="1"/>
    <xf numFmtId="178" fontId="38" fillId="47" borderId="0" xfId="198" applyNumberFormat="1" applyFont="1" applyFill="1"/>
    <xf numFmtId="178" fontId="95" fillId="47" borderId="0" xfId="198" applyNumberFormat="1" applyFont="1" applyFill="1"/>
    <xf numFmtId="183" fontId="38" fillId="47" borderId="0" xfId="0" applyNumberFormat="1" applyFont="1" applyFill="1"/>
    <xf numFmtId="0" fontId="64" fillId="27" borderId="30" xfId="0" applyFont="1" applyFill="1" applyBorder="1"/>
    <xf numFmtId="0" fontId="64" fillId="47" borderId="28" xfId="0" applyFont="1" applyFill="1" applyBorder="1"/>
    <xf numFmtId="0" fontId="64" fillId="47" borderId="31" xfId="0" applyFont="1" applyFill="1" applyBorder="1"/>
    <xf numFmtId="0" fontId="38" fillId="27" borderId="0" xfId="0" applyFont="1" applyFill="1"/>
    <xf numFmtId="0" fontId="77" fillId="50" borderId="46" xfId="0" applyFont="1" applyFill="1" applyBorder="1" applyAlignment="1">
      <alignment vertical="center" wrapText="1"/>
    </xf>
    <xf numFmtId="3" fontId="66" fillId="27" borderId="0" xfId="0" applyNumberFormat="1" applyFont="1" applyFill="1" applyAlignment="1">
      <alignment horizontal="center"/>
    </xf>
    <xf numFmtId="0" fontId="64" fillId="47" borderId="22" xfId="0" applyFont="1" applyFill="1" applyBorder="1"/>
    <xf numFmtId="0" fontId="66" fillId="48" borderId="23" xfId="0" applyFont="1" applyFill="1" applyBorder="1" applyAlignment="1">
      <alignment wrapText="1"/>
    </xf>
    <xf numFmtId="0" fontId="70" fillId="48" borderId="0" xfId="0" applyFont="1" applyFill="1" applyAlignment="1">
      <alignment horizontal="center" vertical="top" wrapText="1"/>
    </xf>
    <xf numFmtId="0" fontId="70" fillId="48" borderId="0" xfId="0" applyFont="1" applyFill="1" applyAlignment="1">
      <alignment horizontal="center" wrapText="1"/>
    </xf>
    <xf numFmtId="0" fontId="81" fillId="48" borderId="0" xfId="0" applyFont="1" applyFill="1" applyAlignment="1">
      <alignment horizontal="center" wrapText="1"/>
    </xf>
    <xf numFmtId="2" fontId="96" fillId="27" borderId="0" xfId="0" applyNumberFormat="1" applyFont="1" applyFill="1" applyAlignment="1">
      <alignment horizontal="center" wrapText="1"/>
    </xf>
    <xf numFmtId="0" fontId="66" fillId="49" borderId="23" xfId="0" applyFont="1" applyFill="1" applyBorder="1" applyProtection="1">
      <protection locked="0"/>
    </xf>
    <xf numFmtId="0" fontId="97" fillId="47" borderId="24" xfId="0" applyFont="1" applyFill="1" applyBorder="1" applyAlignment="1">
      <alignment wrapText="1"/>
    </xf>
    <xf numFmtId="0" fontId="41" fillId="47" borderId="0" xfId="0" applyFont="1" applyFill="1"/>
    <xf numFmtId="0" fontId="70" fillId="48" borderId="22" xfId="0" applyFont="1" applyFill="1" applyBorder="1" applyAlignment="1">
      <alignment horizontal="center" wrapText="1"/>
    </xf>
    <xf numFmtId="2" fontId="39" fillId="47" borderId="0" xfId="0" applyNumberFormat="1" applyFont="1" applyFill="1"/>
    <xf numFmtId="166" fontId="39" fillId="47" borderId="0" xfId="0" applyNumberFormat="1" applyFont="1" applyFill="1"/>
    <xf numFmtId="1" fontId="39" fillId="47" borderId="0" xfId="0" applyNumberFormat="1" applyFont="1" applyFill="1" applyAlignment="1">
      <alignment horizontal="center"/>
    </xf>
    <xf numFmtId="0" fontId="67" fillId="48" borderId="22" xfId="0" applyFont="1" applyFill="1" applyBorder="1" applyAlignment="1">
      <alignment horizontal="center" vertical="center" wrapText="1"/>
    </xf>
    <xf numFmtId="0" fontId="70" fillId="50" borderId="24" xfId="0" applyFont="1" applyFill="1" applyBorder="1" applyAlignment="1">
      <alignment horizontal="center" vertical="center" wrapText="1"/>
    </xf>
    <xf numFmtId="2" fontId="66" fillId="47" borderId="0" xfId="0" applyNumberFormat="1" applyFont="1" applyFill="1" applyAlignment="1">
      <alignment horizontal="center"/>
    </xf>
    <xf numFmtId="164" fontId="66" fillId="47" borderId="0" xfId="0" applyNumberFormat="1" applyFont="1" applyFill="1" applyAlignment="1">
      <alignment horizontal="center"/>
    </xf>
    <xf numFmtId="1" fontId="66" fillId="47" borderId="24" xfId="0" applyNumberFormat="1" applyFont="1" applyFill="1" applyBorder="1" applyAlignment="1">
      <alignment horizontal="center"/>
    </xf>
    <xf numFmtId="2" fontId="66" fillId="49" borderId="0" xfId="0" applyNumberFormat="1" applyFont="1" applyFill="1" applyAlignment="1">
      <alignment horizontal="center"/>
    </xf>
    <xf numFmtId="2" fontId="67" fillId="47" borderId="0" xfId="0" applyNumberFormat="1" applyFont="1" applyFill="1"/>
    <xf numFmtId="0" fontId="67" fillId="47" borderId="37" xfId="0" applyFont="1" applyFill="1" applyBorder="1"/>
    <xf numFmtId="0" fontId="78" fillId="50" borderId="48" xfId="0" applyFont="1" applyFill="1" applyBorder="1" applyAlignment="1">
      <alignment horizontal="center" vertical="center" wrapText="1"/>
    </xf>
    <xf numFmtId="3" fontId="66" fillId="49" borderId="0" xfId="0" applyNumberFormat="1" applyFont="1" applyFill="1" applyAlignment="1">
      <alignment horizontal="center"/>
    </xf>
    <xf numFmtId="179" fontId="66" fillId="27" borderId="0" xfId="0" applyNumberFormat="1" applyFont="1" applyFill="1" applyAlignment="1">
      <alignment horizontal="center"/>
    </xf>
    <xf numFmtId="4" fontId="66" fillId="49" borderId="37" xfId="0" applyNumberFormat="1" applyFont="1" applyFill="1" applyBorder="1" applyAlignment="1">
      <alignment horizontal="center"/>
    </xf>
    <xf numFmtId="179" fontId="66" fillId="49" borderId="0" xfId="0" applyNumberFormat="1" applyFont="1" applyFill="1" applyAlignment="1">
      <alignment horizontal="center"/>
    </xf>
    <xf numFmtId="184" fontId="75" fillId="49" borderId="0" xfId="0" applyNumberFormat="1" applyFont="1" applyFill="1"/>
    <xf numFmtId="3" fontId="75" fillId="49" borderId="0" xfId="0" applyNumberFormat="1" applyFont="1" applyFill="1"/>
    <xf numFmtId="0" fontId="0" fillId="49" borderId="0" xfId="0" applyFill="1"/>
    <xf numFmtId="0" fontId="0" fillId="49" borderId="36" xfId="0" applyFill="1" applyBorder="1"/>
    <xf numFmtId="0" fontId="78" fillId="50" borderId="72" xfId="0" applyFont="1" applyFill="1" applyBorder="1" applyAlignment="1">
      <alignment horizontal="center" vertical="center" wrapText="1"/>
    </xf>
    <xf numFmtId="0" fontId="74" fillId="50" borderId="73" xfId="0" applyFont="1" applyFill="1" applyBorder="1" applyAlignment="1">
      <alignment horizontal="center"/>
    </xf>
    <xf numFmtId="0" fontId="78" fillId="50" borderId="74" xfId="0" applyFont="1" applyFill="1" applyBorder="1" applyAlignment="1">
      <alignment horizontal="center" vertical="center" wrapText="1"/>
    </xf>
    <xf numFmtId="164" fontId="74" fillId="49" borderId="75" xfId="0" applyNumberFormat="1" applyFont="1" applyFill="1" applyBorder="1"/>
    <xf numFmtId="0" fontId="74" fillId="50" borderId="74" xfId="0" applyFont="1" applyFill="1" applyBorder="1" applyAlignment="1">
      <alignment horizontal="center"/>
    </xf>
    <xf numFmtId="0" fontId="78" fillId="50" borderId="75" xfId="0" applyFont="1" applyFill="1" applyBorder="1" applyAlignment="1">
      <alignment horizontal="center" vertical="center" wrapText="1"/>
    </xf>
    <xf numFmtId="0" fontId="66" fillId="49" borderId="50" xfId="0" applyFont="1" applyFill="1" applyBorder="1"/>
    <xf numFmtId="0" fontId="74" fillId="49" borderId="53" xfId="0" applyFont="1" applyFill="1" applyBorder="1" applyAlignment="1">
      <alignment horizontal="left"/>
    </xf>
    <xf numFmtId="3" fontId="66" fillId="49" borderId="36" xfId="0" applyNumberFormat="1" applyFont="1" applyFill="1" applyBorder="1" applyAlignment="1">
      <alignment horizontal="center" vertical="center"/>
    </xf>
    <xf numFmtId="0" fontId="67" fillId="50" borderId="0" xfId="0" applyFont="1" applyFill="1" applyAlignment="1">
      <alignment horizontal="center" vertical="center" wrapText="1"/>
    </xf>
    <xf numFmtId="0" fontId="70" fillId="50" borderId="0" xfId="0" applyFont="1" applyFill="1" applyAlignment="1">
      <alignment horizontal="center" vertical="center" wrapText="1"/>
    </xf>
    <xf numFmtId="0" fontId="78" fillId="50" borderId="0" xfId="0" applyFont="1" applyFill="1" applyAlignment="1">
      <alignment horizontal="center" vertical="center"/>
    </xf>
    <xf numFmtId="164" fontId="66" fillId="27" borderId="24" xfId="0" applyNumberFormat="1" applyFont="1" applyFill="1" applyBorder="1" applyAlignment="1">
      <alignment horizontal="center" vertical="center"/>
    </xf>
    <xf numFmtId="0" fontId="69" fillId="48" borderId="23" xfId="0" applyFont="1" applyFill="1" applyBorder="1" applyAlignment="1">
      <alignment horizontal="center"/>
    </xf>
    <xf numFmtId="0" fontId="70" fillId="48" borderId="80" xfId="0" applyFont="1" applyFill="1" applyBorder="1" applyAlignment="1">
      <alignment horizontal="center" vertical="center" wrapText="1"/>
    </xf>
    <xf numFmtId="0" fontId="67" fillId="48" borderId="23" xfId="0" applyFont="1" applyFill="1" applyBorder="1" applyAlignment="1">
      <alignment vertical="center" wrapText="1"/>
    </xf>
    <xf numFmtId="0" fontId="70" fillId="48" borderId="81" xfId="0" applyFont="1" applyFill="1" applyBorder="1" applyAlignment="1">
      <alignment horizontal="center" vertical="center" wrapText="1"/>
    </xf>
    <xf numFmtId="0" fontId="78" fillId="50" borderId="41" xfId="0" applyFont="1" applyFill="1" applyBorder="1" applyAlignment="1">
      <alignment horizontal="center" vertical="center"/>
    </xf>
    <xf numFmtId="0" fontId="70" fillId="48" borderId="42" xfId="0" applyFont="1" applyFill="1" applyBorder="1" applyAlignment="1">
      <alignment horizontal="center" vertical="center" wrapText="1"/>
    </xf>
    <xf numFmtId="164" fontId="66" fillId="27" borderId="81" xfId="0" applyNumberFormat="1" applyFont="1" applyFill="1" applyBorder="1" applyAlignment="1">
      <alignment horizontal="center"/>
    </xf>
    <xf numFmtId="164" fontId="74" fillId="49" borderId="82" xfId="0" applyNumberFormat="1" applyFont="1" applyFill="1" applyBorder="1" applyAlignment="1">
      <alignment horizontal="center"/>
    </xf>
    <xf numFmtId="164" fontId="66" fillId="27" borderId="83" xfId="0" applyNumberFormat="1" applyFont="1" applyFill="1" applyBorder="1" applyAlignment="1">
      <alignment horizontal="center"/>
    </xf>
    <xf numFmtId="164" fontId="74" fillId="49" borderId="38" xfId="0" applyNumberFormat="1" applyFont="1" applyFill="1" applyBorder="1" applyAlignment="1">
      <alignment horizontal="center"/>
    </xf>
    <xf numFmtId="0" fontId="67" fillId="49" borderId="37" xfId="0" applyFont="1" applyFill="1" applyBorder="1"/>
    <xf numFmtId="2" fontId="100" fillId="49" borderId="23" xfId="127" applyNumberFormat="1" applyFont="1" applyFill="1" applyBorder="1"/>
    <xf numFmtId="0" fontId="78" fillId="50" borderId="35" xfId="0" applyFont="1" applyFill="1" applyBorder="1" applyAlignment="1">
      <alignment vertical="center" wrapText="1"/>
    </xf>
    <xf numFmtId="0" fontId="78" fillId="50" borderId="48" xfId="0" applyFont="1" applyFill="1" applyBorder="1" applyAlignment="1">
      <alignment vertical="center" wrapText="1"/>
    </xf>
    <xf numFmtId="179" fontId="66" fillId="49" borderId="37" xfId="0" applyNumberFormat="1" applyFont="1" applyFill="1" applyBorder="1" applyAlignment="1">
      <alignment horizontal="center"/>
    </xf>
    <xf numFmtId="0" fontId="74" fillId="49" borderId="45" xfId="0" applyFont="1" applyFill="1" applyBorder="1" applyAlignment="1">
      <alignment horizontal="left"/>
    </xf>
    <xf numFmtId="0" fontId="102" fillId="48" borderId="85" xfId="0" applyFont="1" applyFill="1" applyBorder="1" applyAlignment="1">
      <alignment wrapText="1"/>
    </xf>
    <xf numFmtId="0" fontId="69" fillId="48" borderId="23" xfId="0" applyFont="1" applyFill="1" applyBorder="1"/>
    <xf numFmtId="1" fontId="66" fillId="0" borderId="23" xfId="0" applyNumberFormat="1" applyFont="1" applyBorder="1" applyAlignment="1">
      <alignment horizontal="center"/>
    </xf>
    <xf numFmtId="1" fontId="66" fillId="0" borderId="0" xfId="0" applyNumberFormat="1" applyFont="1" applyAlignment="1">
      <alignment horizontal="center"/>
    </xf>
    <xf numFmtId="1" fontId="66" fillId="0" borderId="24" xfId="0" applyNumberFormat="1" applyFont="1" applyBorder="1" applyAlignment="1">
      <alignment horizontal="center"/>
    </xf>
    <xf numFmtId="1" fontId="68" fillId="0" borderId="23" xfId="319" applyNumberFormat="1" applyFont="1" applyBorder="1" applyAlignment="1">
      <alignment horizontal="center"/>
    </xf>
    <xf numFmtId="1" fontId="68" fillId="0" borderId="24" xfId="319" applyNumberFormat="1" applyFont="1" applyBorder="1" applyAlignment="1">
      <alignment horizontal="center"/>
    </xf>
    <xf numFmtId="0" fontId="1" fillId="47" borderId="58" xfId="0" applyFont="1" applyFill="1" applyBorder="1"/>
    <xf numFmtId="1" fontId="66" fillId="27" borderId="29" xfId="0" applyNumberFormat="1" applyFont="1" applyFill="1" applyBorder="1" applyAlignment="1">
      <alignment horizontal="center"/>
    </xf>
    <xf numFmtId="1" fontId="66" fillId="0" borderId="29" xfId="0" applyNumberFormat="1" applyFont="1" applyBorder="1" applyAlignment="1">
      <alignment horizontal="center"/>
    </xf>
    <xf numFmtId="1" fontId="66" fillId="0" borderId="88" xfId="0" applyNumberFormat="1" applyFont="1" applyBorder="1" applyAlignment="1">
      <alignment horizontal="center"/>
    </xf>
    <xf numFmtId="0" fontId="66" fillId="49" borderId="89" xfId="0" applyFont="1" applyFill="1" applyBorder="1"/>
    <xf numFmtId="164" fontId="66" fillId="49" borderId="90" xfId="0" applyNumberFormat="1" applyFont="1" applyFill="1" applyBorder="1" applyAlignment="1">
      <alignment horizontal="center"/>
    </xf>
    <xf numFmtId="1" fontId="66" fillId="0" borderId="37" xfId="0" applyNumberFormat="1" applyFont="1" applyBorder="1" applyAlignment="1">
      <alignment horizontal="center"/>
    </xf>
    <xf numFmtId="1" fontId="66" fillId="0" borderId="36" xfId="0" applyNumberFormat="1" applyFont="1" applyBorder="1" applyAlignment="1">
      <alignment horizontal="center"/>
    </xf>
    <xf numFmtId="164" fontId="66" fillId="49" borderId="23" xfId="0" applyNumberFormat="1" applyFont="1" applyFill="1" applyBorder="1" applyAlignment="1">
      <alignment horizontal="center"/>
    </xf>
    <xf numFmtId="0" fontId="66" fillId="49" borderId="0" xfId="0" applyFont="1" applyFill="1"/>
    <xf numFmtId="164" fontId="66" fillId="49" borderId="36" xfId="0" applyNumberFormat="1" applyFont="1" applyFill="1" applyBorder="1" applyAlignment="1">
      <alignment horizontal="center"/>
    </xf>
    <xf numFmtId="0" fontId="66" fillId="27" borderId="67" xfId="0" applyFont="1" applyFill="1" applyBorder="1"/>
    <xf numFmtId="1" fontId="66" fillId="27" borderId="88" xfId="0" applyNumberFormat="1" applyFont="1" applyFill="1" applyBorder="1" applyAlignment="1">
      <alignment horizontal="center"/>
    </xf>
    <xf numFmtId="1" fontId="66" fillId="27" borderId="23" xfId="0" applyNumberFormat="1" applyFont="1" applyFill="1" applyBorder="1" applyAlignment="1">
      <alignment horizontal="center"/>
    </xf>
    <xf numFmtId="1" fontId="66" fillId="27" borderId="24" xfId="0" applyNumberFormat="1" applyFont="1" applyFill="1" applyBorder="1" applyAlignment="1">
      <alignment horizontal="center"/>
    </xf>
    <xf numFmtId="1" fontId="66" fillId="27" borderId="36" xfId="0" applyNumberFormat="1" applyFont="1" applyFill="1" applyBorder="1" applyAlignment="1">
      <alignment horizontal="center"/>
    </xf>
    <xf numFmtId="164" fontId="66" fillId="0" borderId="58" xfId="0" applyNumberFormat="1" applyFont="1" applyBorder="1" applyAlignment="1">
      <alignment horizontal="center"/>
    </xf>
    <xf numFmtId="164" fontId="64" fillId="27" borderId="0" xfId="0" applyNumberFormat="1" applyFont="1" applyFill="1" applyAlignment="1">
      <alignment horizontal="center"/>
    </xf>
    <xf numFmtId="0" fontId="1" fillId="49" borderId="24" xfId="0" applyFont="1" applyFill="1" applyBorder="1"/>
    <xf numFmtId="0" fontId="1" fillId="27" borderId="90" xfId="0" applyFont="1" applyFill="1" applyBorder="1"/>
    <xf numFmtId="0" fontId="64" fillId="27" borderId="37" xfId="0" applyFont="1" applyFill="1" applyBorder="1"/>
    <xf numFmtId="0" fontId="1" fillId="27" borderId="24" xfId="0" applyFont="1" applyFill="1" applyBorder="1"/>
    <xf numFmtId="0" fontId="1" fillId="49" borderId="23" xfId="0" applyFont="1" applyFill="1" applyBorder="1" applyAlignment="1">
      <alignment vertical="top" wrapText="1"/>
    </xf>
    <xf numFmtId="0" fontId="75" fillId="49" borderId="24" xfId="0" applyFont="1" applyFill="1" applyBorder="1" applyAlignment="1">
      <alignment vertical="top" wrapText="1"/>
    </xf>
    <xf numFmtId="0" fontId="64" fillId="27" borderId="30" xfId="0" applyFont="1" applyFill="1" applyBorder="1" applyAlignment="1">
      <alignment vertical="top"/>
    </xf>
    <xf numFmtId="0" fontId="64" fillId="27" borderId="28" xfId="0" applyFont="1" applyFill="1" applyBorder="1" applyAlignment="1">
      <alignment vertical="center"/>
    </xf>
    <xf numFmtId="0" fontId="1" fillId="27" borderId="28" xfId="0" applyFont="1" applyFill="1" applyBorder="1"/>
    <xf numFmtId="0" fontId="1" fillId="27" borderId="31" xfId="0" applyFont="1" applyFill="1" applyBorder="1"/>
    <xf numFmtId="0" fontId="1" fillId="49" borderId="30" xfId="0" applyFont="1" applyFill="1" applyBorder="1" applyAlignment="1">
      <alignment vertical="top" wrapText="1"/>
    </xf>
    <xf numFmtId="0" fontId="75" fillId="49" borderId="31" xfId="0" applyFont="1" applyFill="1" applyBorder="1" applyAlignment="1">
      <alignment vertical="top" wrapText="1"/>
    </xf>
    <xf numFmtId="0" fontId="0" fillId="50" borderId="46" xfId="0" applyFill="1" applyBorder="1"/>
    <xf numFmtId="0" fontId="0" fillId="50" borderId="36" xfId="0" applyFill="1" applyBorder="1"/>
    <xf numFmtId="0" fontId="82" fillId="50" borderId="41" xfId="0" applyFont="1" applyFill="1" applyBorder="1" applyAlignment="1">
      <alignment horizontal="center" vertical="center"/>
    </xf>
    <xf numFmtId="0" fontId="82" fillId="50" borderId="42" xfId="0" applyFont="1" applyFill="1" applyBorder="1" applyAlignment="1">
      <alignment horizontal="center" vertical="center"/>
    </xf>
    <xf numFmtId="2" fontId="70" fillId="48" borderId="35" xfId="127" applyNumberFormat="1" applyFont="1" applyFill="1" applyBorder="1" applyAlignment="1">
      <alignment horizontal="center" vertical="center"/>
    </xf>
    <xf numFmtId="17" fontId="68" fillId="49" borderId="23" xfId="127" quotePrefix="1" applyNumberFormat="1" applyFont="1" applyFill="1" applyBorder="1" applyAlignment="1">
      <alignment horizontal="left" wrapText="1"/>
    </xf>
    <xf numFmtId="17" fontId="68" fillId="49" borderId="56" xfId="127" quotePrefix="1" applyNumberFormat="1" applyFont="1" applyFill="1" applyBorder="1" applyAlignment="1">
      <alignment horizontal="left" wrapText="1"/>
    </xf>
    <xf numFmtId="17" fontId="100" fillId="49" borderId="23" xfId="127" applyNumberFormat="1" applyFont="1" applyFill="1" applyBorder="1" applyAlignment="1">
      <alignment horizontal="left" wrapText="1"/>
    </xf>
    <xf numFmtId="0" fontId="64" fillId="49" borderId="23" xfId="0" applyFont="1" applyFill="1" applyBorder="1"/>
    <xf numFmtId="0" fontId="64" fillId="49" borderId="0" xfId="0" applyFont="1" applyFill="1"/>
    <xf numFmtId="0" fontId="64" fillId="49" borderId="37" xfId="0" applyFont="1" applyFill="1" applyBorder="1"/>
    <xf numFmtId="0" fontId="64" fillId="49" borderId="23" xfId="0" applyFont="1" applyFill="1" applyBorder="1" applyProtection="1">
      <protection locked="0"/>
    </xf>
    <xf numFmtId="0" fontId="67" fillId="48" borderId="37" xfId="0" applyFont="1" applyFill="1" applyBorder="1" applyAlignment="1">
      <alignment horizontal="center" vertical="center" wrapText="1"/>
    </xf>
    <xf numFmtId="0" fontId="64" fillId="49" borderId="0" xfId="0" applyFont="1" applyFill="1" applyProtection="1">
      <protection locked="0"/>
    </xf>
    <xf numFmtId="0" fontId="64" fillId="49" borderId="37" xfId="0" applyFont="1" applyFill="1" applyBorder="1" applyProtection="1">
      <protection locked="0"/>
    </xf>
    <xf numFmtId="0" fontId="64" fillId="49" borderId="30" xfId="0" applyFont="1" applyFill="1" applyBorder="1"/>
    <xf numFmtId="0" fontId="64" fillId="49" borderId="28" xfId="0" applyFont="1" applyFill="1" applyBorder="1"/>
    <xf numFmtId="0" fontId="64" fillId="49" borderId="71" xfId="0" applyFont="1" applyFill="1" applyBorder="1"/>
    <xf numFmtId="0" fontId="64" fillId="49" borderId="24" xfId="0" applyFont="1" applyFill="1" applyBorder="1"/>
    <xf numFmtId="0" fontId="64" fillId="49" borderId="24" xfId="0" applyFont="1" applyFill="1" applyBorder="1" applyProtection="1">
      <protection locked="0"/>
    </xf>
    <xf numFmtId="0" fontId="64" fillId="49" borderId="31" xfId="0" applyFont="1" applyFill="1" applyBorder="1"/>
    <xf numFmtId="0" fontId="64" fillId="49" borderId="50" xfId="0" applyFont="1" applyFill="1" applyBorder="1" applyProtection="1">
      <protection locked="0"/>
    </xf>
    <xf numFmtId="0" fontId="64" fillId="49" borderId="40" xfId="0" applyFont="1" applyFill="1" applyBorder="1" applyProtection="1">
      <protection locked="0"/>
    </xf>
    <xf numFmtId="0" fontId="64" fillId="49" borderId="69" xfId="0" applyFont="1" applyFill="1" applyBorder="1" applyProtection="1">
      <protection locked="0"/>
    </xf>
    <xf numFmtId="1" fontId="66" fillId="0" borderId="57" xfId="0" applyNumberFormat="1" applyFont="1" applyBorder="1" applyAlignment="1">
      <alignment horizontal="center"/>
    </xf>
    <xf numFmtId="1" fontId="66" fillId="0" borderId="42" xfId="0" applyNumberFormat="1" applyFont="1" applyBorder="1" applyAlignment="1">
      <alignment horizontal="center"/>
    </xf>
    <xf numFmtId="164" fontId="38" fillId="47" borderId="23" xfId="0" applyNumberFormat="1" applyFont="1" applyFill="1" applyBorder="1"/>
    <xf numFmtId="0" fontId="64" fillId="0" borderId="0" xfId="0" applyFont="1" applyAlignment="1">
      <alignment wrapText="1"/>
    </xf>
    <xf numFmtId="0" fontId="67" fillId="0" borderId="0" xfId="0" applyFont="1"/>
    <xf numFmtId="0" fontId="89" fillId="0" borderId="0" xfId="0" applyFont="1"/>
    <xf numFmtId="2" fontId="70" fillId="48" borderId="48" xfId="127" applyNumberFormat="1" applyFont="1" applyFill="1" applyBorder="1" applyAlignment="1">
      <alignment horizontal="center" vertical="center"/>
    </xf>
    <xf numFmtId="0" fontId="66" fillId="49" borderId="26" xfId="0" applyFont="1" applyFill="1" applyBorder="1" applyAlignment="1">
      <alignment horizontal="left"/>
    </xf>
    <xf numFmtId="0" fontId="79" fillId="49" borderId="53" xfId="0" applyFont="1" applyFill="1" applyBorder="1"/>
    <xf numFmtId="0" fontId="79" fillId="49" borderId="49" xfId="0" applyFont="1" applyFill="1" applyBorder="1"/>
    <xf numFmtId="0" fontId="77" fillId="50" borderId="52" xfId="0" applyFont="1" applyFill="1" applyBorder="1" applyAlignment="1">
      <alignment horizontal="center"/>
    </xf>
    <xf numFmtId="0" fontId="64" fillId="49" borderId="30" xfId="0" applyFont="1" applyFill="1" applyBorder="1" applyProtection="1">
      <protection locked="0"/>
    </xf>
    <xf numFmtId="0" fontId="64" fillId="49" borderId="28" xfId="0" applyFont="1" applyFill="1" applyBorder="1" applyProtection="1">
      <protection locked="0"/>
    </xf>
    <xf numFmtId="0" fontId="64" fillId="49" borderId="31" xfId="0" applyFont="1" applyFill="1" applyBorder="1" applyProtection="1">
      <protection locked="0"/>
    </xf>
    <xf numFmtId="0" fontId="64" fillId="49" borderId="63" xfId="0" applyFont="1" applyFill="1" applyBorder="1" applyProtection="1">
      <protection locked="0"/>
    </xf>
    <xf numFmtId="0" fontId="64" fillId="49" borderId="35" xfId="0" applyFont="1" applyFill="1" applyBorder="1" applyProtection="1">
      <protection locked="0"/>
    </xf>
    <xf numFmtId="0" fontId="64" fillId="49" borderId="48" xfId="0" applyFont="1" applyFill="1" applyBorder="1" applyProtection="1">
      <protection locked="0"/>
    </xf>
    <xf numFmtId="0" fontId="39" fillId="47" borderId="36" xfId="0" applyFont="1" applyFill="1" applyBorder="1"/>
    <xf numFmtId="0" fontId="64" fillId="49" borderId="84" xfId="0" applyFont="1" applyFill="1" applyBorder="1" applyProtection="1">
      <protection locked="0"/>
    </xf>
    <xf numFmtId="0" fontId="0" fillId="49" borderId="37" xfId="0" applyFill="1" applyBorder="1"/>
    <xf numFmtId="0" fontId="64" fillId="49" borderId="46" xfId="0" applyFont="1" applyFill="1" applyBorder="1"/>
    <xf numFmtId="0" fontId="64" fillId="49" borderId="35" xfId="0" applyFont="1" applyFill="1" applyBorder="1"/>
    <xf numFmtId="0" fontId="64" fillId="49" borderId="48" xfId="0" applyFont="1" applyFill="1" applyBorder="1"/>
    <xf numFmtId="1" fontId="39" fillId="47" borderId="36" xfId="0" applyNumberFormat="1" applyFont="1" applyFill="1" applyBorder="1"/>
    <xf numFmtId="164" fontId="66" fillId="49" borderId="58" xfId="0" applyNumberFormat="1" applyFont="1" applyFill="1" applyBorder="1" applyAlignment="1">
      <alignment horizontal="center"/>
    </xf>
    <xf numFmtId="164" fontId="66" fillId="53" borderId="48" xfId="0" applyNumberFormat="1" applyFont="1" applyFill="1" applyBorder="1" applyAlignment="1">
      <alignment horizontal="center"/>
    </xf>
    <xf numFmtId="0" fontId="66" fillId="49" borderId="90" xfId="0" applyFont="1" applyFill="1" applyBorder="1" applyAlignment="1">
      <alignment horizontal="left"/>
    </xf>
    <xf numFmtId="164" fontId="66" fillId="49" borderId="90" xfId="0" applyNumberFormat="1" applyFont="1" applyFill="1" applyBorder="1" applyAlignment="1">
      <alignment horizontal="center" vertical="center"/>
    </xf>
    <xf numFmtId="0" fontId="66" fillId="49" borderId="89" xfId="0" applyFont="1" applyFill="1" applyBorder="1" applyAlignment="1">
      <alignment horizontal="left"/>
    </xf>
    <xf numFmtId="2" fontId="70" fillId="48" borderId="63" xfId="127" applyNumberFormat="1" applyFont="1" applyFill="1" applyBorder="1" applyAlignment="1">
      <alignment horizontal="center" vertical="center"/>
    </xf>
    <xf numFmtId="0" fontId="1" fillId="47" borderId="40" xfId="0" applyFont="1" applyFill="1" applyBorder="1"/>
    <xf numFmtId="164" fontId="66" fillId="27" borderId="65" xfId="0" quotePrefix="1" applyNumberFormat="1" applyFont="1" applyFill="1" applyBorder="1" applyAlignment="1">
      <alignment horizontal="center" vertical="center"/>
    </xf>
    <xf numFmtId="2" fontId="67" fillId="47" borderId="36" xfId="0" applyNumberFormat="1" applyFont="1" applyFill="1" applyBorder="1" applyAlignment="1">
      <alignment horizontal="center"/>
    </xf>
    <xf numFmtId="1" fontId="66" fillId="49" borderId="36" xfId="0" applyNumberFormat="1" applyFont="1" applyFill="1" applyBorder="1" applyAlignment="1">
      <alignment horizontal="center"/>
    </xf>
    <xf numFmtId="164" fontId="66" fillId="49" borderId="91" xfId="0" applyNumberFormat="1" applyFont="1" applyFill="1" applyBorder="1" applyAlignment="1">
      <alignment horizontal="center"/>
    </xf>
    <xf numFmtId="1" fontId="38" fillId="47" borderId="36" xfId="0" applyNumberFormat="1" applyFont="1" applyFill="1" applyBorder="1"/>
    <xf numFmtId="0" fontId="93" fillId="0" borderId="23" xfId="0" applyFont="1" applyBorder="1" applyAlignment="1">
      <alignment wrapText="1"/>
    </xf>
    <xf numFmtId="0" fontId="69" fillId="0" borderId="23" xfId="0" applyFont="1" applyBorder="1" applyAlignment="1">
      <alignment vertical="center"/>
    </xf>
    <xf numFmtId="178" fontId="1" fillId="47" borderId="37" xfId="198" applyNumberFormat="1" applyFont="1" applyFill="1" applyBorder="1"/>
    <xf numFmtId="0" fontId="38" fillId="47" borderId="37" xfId="0" applyFont="1" applyFill="1" applyBorder="1"/>
    <xf numFmtId="164" fontId="66" fillId="27" borderId="29" xfId="0" applyNumberFormat="1" applyFont="1" applyFill="1" applyBorder="1" applyAlignment="1">
      <alignment horizontal="center"/>
    </xf>
    <xf numFmtId="0" fontId="66" fillId="49" borderId="30" xfId="0" applyFont="1" applyFill="1" applyBorder="1" applyAlignment="1">
      <alignment horizontal="left"/>
    </xf>
    <xf numFmtId="164" fontId="66" fillId="27" borderId="24" xfId="0" applyNumberFormat="1" applyFont="1" applyFill="1" applyBorder="1" applyAlignment="1">
      <alignment horizontal="center"/>
    </xf>
    <xf numFmtId="179" fontId="74" fillId="49" borderId="0" xfId="0" applyNumberFormat="1" applyFont="1" applyFill="1" applyAlignment="1">
      <alignment horizontal="center"/>
    </xf>
    <xf numFmtId="43" fontId="67" fillId="47" borderId="0" xfId="336" applyFont="1" applyFill="1"/>
    <xf numFmtId="1" fontId="67" fillId="47" borderId="0" xfId="0" applyNumberFormat="1" applyFont="1" applyFill="1"/>
    <xf numFmtId="185" fontId="39" fillId="47" borderId="0" xfId="0" applyNumberFormat="1" applyFont="1" applyFill="1"/>
    <xf numFmtId="43" fontId="67" fillId="47" borderId="0" xfId="0" applyNumberFormat="1" applyFont="1" applyFill="1"/>
    <xf numFmtId="186" fontId="67" fillId="47" borderId="0" xfId="336" applyNumberFormat="1" applyFont="1" applyFill="1"/>
    <xf numFmtId="186" fontId="67" fillId="47" borderId="0" xfId="0" applyNumberFormat="1" applyFont="1" applyFill="1"/>
    <xf numFmtId="164" fontId="74" fillId="0" borderId="0" xfId="0" applyNumberFormat="1" applyFont="1" applyAlignment="1">
      <alignment horizontal="center" vertical="center"/>
    </xf>
    <xf numFmtId="0" fontId="77" fillId="50" borderId="46" xfId="0" applyFont="1" applyFill="1" applyBorder="1" applyAlignment="1">
      <alignment horizontal="center" vertical="center" wrapText="1"/>
    </xf>
    <xf numFmtId="0" fontId="77" fillId="50" borderId="36" xfId="0" applyFont="1" applyFill="1" applyBorder="1" applyAlignment="1">
      <alignment vertical="center" wrapText="1"/>
    </xf>
    <xf numFmtId="0" fontId="78" fillId="50" borderId="37" xfId="0" applyFont="1" applyFill="1" applyBorder="1" applyAlignment="1">
      <alignment horizontal="center" vertical="center" wrapText="1"/>
    </xf>
    <xf numFmtId="0" fontId="66" fillId="49" borderId="36" xfId="0" applyFont="1" applyFill="1" applyBorder="1" applyAlignment="1">
      <alignment horizontal="left"/>
    </xf>
    <xf numFmtId="0" fontId="74" fillId="49" borderId="45" xfId="0" applyFont="1" applyFill="1" applyBorder="1"/>
    <xf numFmtId="0" fontId="75" fillId="49" borderId="41" xfId="0" applyFont="1" applyFill="1" applyBorder="1"/>
    <xf numFmtId="0" fontId="75" fillId="49" borderId="42" xfId="0" applyFont="1" applyFill="1" applyBorder="1"/>
    <xf numFmtId="0" fontId="74" fillId="0" borderId="53" xfId="0" applyFont="1" applyBorder="1"/>
    <xf numFmtId="0" fontId="75" fillId="49" borderId="49" xfId="0" applyFont="1" applyFill="1" applyBorder="1"/>
    <xf numFmtId="164" fontId="66" fillId="53" borderId="49" xfId="0" applyNumberFormat="1" applyFont="1" applyFill="1" applyBorder="1" applyAlignment="1">
      <alignment horizontal="center"/>
    </xf>
    <xf numFmtId="2" fontId="0" fillId="0" borderId="0" xfId="0" applyNumberFormat="1"/>
    <xf numFmtId="0" fontId="79" fillId="0" borderId="36" xfId="0" applyFont="1" applyBorder="1" applyAlignment="1">
      <alignment vertical="top" wrapText="1"/>
    </xf>
    <xf numFmtId="0" fontId="79" fillId="0" borderId="0" xfId="0" applyFont="1" applyAlignment="1">
      <alignment vertical="top" wrapText="1"/>
    </xf>
    <xf numFmtId="179" fontId="0" fillId="49" borderId="0" xfId="0" applyNumberFormat="1" applyFill="1"/>
    <xf numFmtId="0" fontId="64" fillId="27" borderId="23" xfId="0" applyFont="1" applyFill="1" applyBorder="1" applyAlignment="1">
      <alignment horizontal="left"/>
    </xf>
    <xf numFmtId="0" fontId="64" fillId="27" borderId="24" xfId="0" applyFont="1" applyFill="1" applyBorder="1" applyAlignment="1">
      <alignment horizontal="left"/>
    </xf>
    <xf numFmtId="0" fontId="67" fillId="48" borderId="23" xfId="0" applyFont="1" applyFill="1" applyBorder="1" applyAlignment="1">
      <alignment horizontal="center" vertical="center" wrapText="1"/>
    </xf>
    <xf numFmtId="0" fontId="67" fillId="48" borderId="24" xfId="0" applyFont="1" applyFill="1" applyBorder="1" applyAlignment="1">
      <alignment horizontal="center" vertical="center" wrapText="1"/>
    </xf>
    <xf numFmtId="0" fontId="67" fillId="48" borderId="24" xfId="318" applyFont="1" applyFill="1" applyBorder="1" applyAlignment="1">
      <alignment horizontal="center" vertical="center" wrapText="1"/>
    </xf>
    <xf numFmtId="0" fontId="67" fillId="48" borderId="23" xfId="0" applyFont="1" applyFill="1" applyBorder="1" applyAlignment="1">
      <alignment vertical="center"/>
    </xf>
    <xf numFmtId="0" fontId="92" fillId="48" borderId="23" xfId="0" applyFont="1" applyFill="1" applyBorder="1" applyAlignment="1">
      <alignment wrapText="1"/>
    </xf>
    <xf numFmtId="0" fontId="67" fillId="48" borderId="25" xfId="0" applyFont="1" applyFill="1" applyBorder="1" applyAlignment="1">
      <alignment wrapText="1"/>
    </xf>
    <xf numFmtId="2" fontId="68" fillId="49" borderId="0" xfId="127" applyNumberFormat="1" applyFont="1" applyFill="1" applyAlignment="1">
      <alignment vertical="center"/>
    </xf>
    <xf numFmtId="2" fontId="68" fillId="49" borderId="0" xfId="127" applyNumberFormat="1" applyFont="1" applyFill="1" applyAlignment="1">
      <alignment horizontal="right" vertical="top" wrapText="1" indent="2"/>
    </xf>
    <xf numFmtId="0" fontId="107" fillId="47" borderId="0" xfId="0" applyFont="1" applyFill="1"/>
    <xf numFmtId="0" fontId="37" fillId="0" borderId="23" xfId="0" applyFont="1" applyBorder="1"/>
    <xf numFmtId="0" fontId="64" fillId="49" borderId="28" xfId="0" applyFont="1" applyFill="1" applyBorder="1" applyAlignment="1">
      <alignment horizontal="left" wrapText="1"/>
    </xf>
    <xf numFmtId="164" fontId="66" fillId="49" borderId="92" xfId="0" applyNumberFormat="1" applyFont="1" applyFill="1" applyBorder="1" applyAlignment="1">
      <alignment horizontal="center"/>
    </xf>
    <xf numFmtId="164" fontId="66" fillId="49" borderId="97" xfId="0" applyNumberFormat="1" applyFont="1" applyFill="1" applyBorder="1" applyAlignment="1">
      <alignment horizontal="center"/>
    </xf>
    <xf numFmtId="164" fontId="66" fillId="49" borderId="98" xfId="0" applyNumberFormat="1" applyFont="1" applyFill="1" applyBorder="1" applyAlignment="1">
      <alignment horizontal="center"/>
    </xf>
    <xf numFmtId="164" fontId="68" fillId="27" borderId="92" xfId="0" applyNumberFormat="1" applyFont="1" applyFill="1" applyBorder="1" applyAlignment="1">
      <alignment horizontal="center"/>
    </xf>
    <xf numFmtId="164" fontId="68" fillId="49" borderId="92" xfId="0" applyNumberFormat="1" applyFont="1" applyFill="1" applyBorder="1" applyAlignment="1">
      <alignment horizontal="center"/>
    </xf>
    <xf numFmtId="0" fontId="66" fillId="49" borderId="30" xfId="0" applyFont="1" applyFill="1" applyBorder="1"/>
    <xf numFmtId="164" fontId="66" fillId="49" borderId="28" xfId="0" applyNumberFormat="1" applyFont="1" applyFill="1" applyBorder="1" applyAlignment="1">
      <alignment horizontal="center"/>
    </xf>
    <xf numFmtId="164" fontId="68" fillId="49" borderId="28" xfId="0" applyNumberFormat="1" applyFont="1" applyFill="1" applyBorder="1" applyAlignment="1">
      <alignment horizontal="center"/>
    </xf>
    <xf numFmtId="164" fontId="66" fillId="49" borderId="31" xfId="0" applyNumberFormat="1" applyFont="1" applyFill="1" applyBorder="1" applyAlignment="1">
      <alignment horizontal="center"/>
    </xf>
    <xf numFmtId="0" fontId="79" fillId="49" borderId="46" xfId="0" applyFont="1" applyFill="1" applyBorder="1"/>
    <xf numFmtId="0" fontId="79" fillId="49" borderId="48" xfId="0" applyFont="1" applyFill="1" applyBorder="1"/>
    <xf numFmtId="0" fontId="75" fillId="49" borderId="35" xfId="0" applyFont="1" applyFill="1" applyBorder="1"/>
    <xf numFmtId="0" fontId="79" fillId="49" borderId="35" xfId="0" applyFont="1" applyFill="1" applyBorder="1"/>
    <xf numFmtId="0" fontId="66" fillId="49" borderId="67" xfId="0" applyFont="1" applyFill="1" applyBorder="1" applyAlignment="1">
      <alignment horizontal="left"/>
    </xf>
    <xf numFmtId="164" fontId="66" fillId="0" borderId="29" xfId="0" applyNumberFormat="1" applyFont="1" applyBorder="1" applyAlignment="1">
      <alignment horizontal="center" wrapText="1"/>
    </xf>
    <xf numFmtId="164" fontId="68" fillId="0" borderId="29" xfId="0" applyNumberFormat="1" applyFont="1" applyBorder="1" applyAlignment="1">
      <alignment horizontal="center" wrapText="1"/>
    </xf>
    <xf numFmtId="164" fontId="74" fillId="0" borderId="68" xfId="0" applyNumberFormat="1" applyFont="1" applyBorder="1" applyAlignment="1">
      <alignment horizontal="center" vertical="center"/>
    </xf>
    <xf numFmtId="164" fontId="66" fillId="27" borderId="29" xfId="0" applyNumberFormat="1" applyFont="1" applyFill="1" applyBorder="1" applyAlignment="1">
      <alignment horizontal="center" vertical="center"/>
    </xf>
    <xf numFmtId="164" fontId="66" fillId="49" borderId="29" xfId="0" applyNumberFormat="1" applyFont="1" applyFill="1" applyBorder="1" applyAlignment="1">
      <alignment horizontal="center" vertical="center"/>
    </xf>
    <xf numFmtId="164" fontId="66" fillId="0" borderId="68" xfId="0" applyNumberFormat="1" applyFont="1" applyBorder="1" applyAlignment="1">
      <alignment horizontal="center"/>
    </xf>
    <xf numFmtId="164" fontId="66" fillId="0" borderId="29" xfId="0" applyNumberFormat="1" applyFont="1" applyBorder="1" applyAlignment="1">
      <alignment horizontal="center" vertical="center"/>
    </xf>
    <xf numFmtId="0" fontId="64" fillId="0" borderId="27" xfId="0" applyFont="1" applyBorder="1" applyAlignment="1">
      <alignment vertical="center"/>
    </xf>
    <xf numFmtId="0" fontId="64" fillId="0" borderId="22" xfId="0" applyFont="1" applyBorder="1" applyAlignment="1">
      <alignment vertical="center"/>
    </xf>
    <xf numFmtId="0" fontId="64" fillId="0" borderId="55" xfId="0" applyFont="1" applyBorder="1" applyAlignment="1">
      <alignment vertical="center"/>
    </xf>
    <xf numFmtId="0" fontId="70" fillId="48" borderId="41" xfId="0" applyFont="1" applyFill="1" applyBorder="1" applyAlignment="1">
      <alignment horizontal="center" vertical="center" wrapText="1"/>
    </xf>
    <xf numFmtId="164" fontId="66" fillId="27" borderId="88" xfId="0" applyNumberFormat="1" applyFont="1" applyFill="1" applyBorder="1" applyAlignment="1">
      <alignment horizontal="center" vertical="center"/>
    </xf>
    <xf numFmtId="0" fontId="64" fillId="49" borderId="27" xfId="0" applyFont="1" applyFill="1" applyBorder="1" applyProtection="1">
      <protection locked="0"/>
    </xf>
    <xf numFmtId="0" fontId="64" fillId="49" borderId="22" xfId="0" applyFont="1" applyFill="1" applyBorder="1" applyProtection="1">
      <protection locked="0"/>
    </xf>
    <xf numFmtId="0" fontId="64" fillId="49" borderId="25" xfId="0" applyFont="1" applyFill="1" applyBorder="1" applyProtection="1">
      <protection locked="0"/>
    </xf>
    <xf numFmtId="164" fontId="66" fillId="47" borderId="29" xfId="0" applyNumberFormat="1" applyFont="1" applyFill="1" applyBorder="1" applyAlignment="1">
      <alignment horizontal="center"/>
    </xf>
    <xf numFmtId="164" fontId="66" fillId="49" borderId="29" xfId="0" applyNumberFormat="1" applyFont="1" applyFill="1" applyBorder="1" applyAlignment="1">
      <alignment horizontal="center"/>
    </xf>
    <xf numFmtId="2" fontId="66" fillId="47" borderId="29" xfId="0" applyNumberFormat="1" applyFont="1" applyFill="1" applyBorder="1" applyAlignment="1">
      <alignment horizontal="center"/>
    </xf>
    <xf numFmtId="3" fontId="66" fillId="49" borderId="68" xfId="0" applyNumberFormat="1" applyFont="1" applyFill="1" applyBorder="1" applyAlignment="1">
      <alignment horizontal="center"/>
    </xf>
    <xf numFmtId="1" fontId="66" fillId="47" borderId="88" xfId="0" applyNumberFormat="1" applyFont="1" applyFill="1" applyBorder="1" applyAlignment="1">
      <alignment horizontal="center"/>
    </xf>
    <xf numFmtId="0" fontId="64" fillId="27" borderId="0" xfId="0" applyFont="1" applyFill="1" applyAlignment="1">
      <alignment horizontal="left"/>
    </xf>
    <xf numFmtId="0" fontId="64" fillId="49" borderId="0" xfId="0" applyFont="1" applyFill="1" applyAlignment="1">
      <alignment horizontal="left" wrapText="1"/>
    </xf>
    <xf numFmtId="164" fontId="74" fillId="49" borderId="29" xfId="0" applyNumberFormat="1" applyFont="1" applyFill="1" applyBorder="1" applyAlignment="1">
      <alignment horizontal="center"/>
    </xf>
    <xf numFmtId="164" fontId="66" fillId="27" borderId="99" xfId="0" applyNumberFormat="1" applyFont="1" applyFill="1" applyBorder="1" applyAlignment="1">
      <alignment horizontal="center"/>
    </xf>
    <xf numFmtId="164" fontId="74" fillId="49" borderId="100" xfId="0" applyNumberFormat="1" applyFont="1" applyFill="1" applyBorder="1" applyAlignment="1">
      <alignment horizontal="center"/>
    </xf>
    <xf numFmtId="2" fontId="64" fillId="49" borderId="22" xfId="0" applyNumberFormat="1" applyFont="1" applyFill="1" applyBorder="1" applyAlignment="1">
      <alignment horizontal="center"/>
    </xf>
    <xf numFmtId="0" fontId="79" fillId="49" borderId="22" xfId="0" applyFont="1" applyFill="1" applyBorder="1"/>
    <xf numFmtId="0" fontId="79" fillId="49" borderId="55" xfId="0" applyFont="1" applyFill="1" applyBorder="1"/>
    <xf numFmtId="0" fontId="64" fillId="49" borderId="0" xfId="0" applyFont="1" applyFill="1" applyAlignment="1" applyProtection="1">
      <alignment horizontal="left" wrapText="1"/>
      <protection locked="0"/>
    </xf>
    <xf numFmtId="0" fontId="67" fillId="49" borderId="28" xfId="0" applyFont="1" applyFill="1" applyBorder="1"/>
    <xf numFmtId="0" fontId="67" fillId="49" borderId="71" xfId="0" applyFont="1" applyFill="1" applyBorder="1"/>
    <xf numFmtId="1" fontId="66" fillId="0" borderId="45" xfId="0" applyNumberFormat="1" applyFont="1" applyBorder="1" applyAlignment="1">
      <alignment horizontal="center"/>
    </xf>
    <xf numFmtId="1" fontId="66" fillId="0" borderId="41" xfId="0" applyNumberFormat="1" applyFont="1" applyBorder="1" applyAlignment="1">
      <alignment horizontal="center"/>
    </xf>
    <xf numFmtId="1" fontId="66" fillId="27" borderId="41" xfId="0" applyNumberFormat="1" applyFont="1" applyFill="1" applyBorder="1" applyAlignment="1">
      <alignment horizontal="center"/>
    </xf>
    <xf numFmtId="1" fontId="66" fillId="0" borderId="101" xfId="0" applyNumberFormat="1" applyFont="1" applyBorder="1" applyAlignment="1">
      <alignment horizontal="center"/>
    </xf>
    <xf numFmtId="1" fontId="66" fillId="27" borderId="67" xfId="0" applyNumberFormat="1" applyFont="1" applyFill="1" applyBorder="1" applyAlignment="1">
      <alignment horizontal="center"/>
    </xf>
    <xf numFmtId="1" fontId="66" fillId="27" borderId="45" xfId="0" applyNumberFormat="1" applyFont="1" applyFill="1" applyBorder="1" applyAlignment="1">
      <alignment horizontal="center"/>
    </xf>
    <xf numFmtId="1" fontId="66" fillId="49" borderId="101" xfId="0" applyNumberFormat="1" applyFont="1" applyFill="1" applyBorder="1" applyAlignment="1">
      <alignment horizontal="center"/>
    </xf>
    <xf numFmtId="0" fontId="64" fillId="27" borderId="27" xfId="0" applyFont="1" applyFill="1" applyBorder="1"/>
    <xf numFmtId="0" fontId="64" fillId="27" borderId="22" xfId="0" applyFont="1" applyFill="1" applyBorder="1"/>
    <xf numFmtId="164" fontId="64" fillId="27" borderId="22" xfId="0" applyNumberFormat="1" applyFont="1" applyFill="1" applyBorder="1" applyAlignment="1">
      <alignment horizontal="center"/>
    </xf>
    <xf numFmtId="0" fontId="1" fillId="49" borderId="22" xfId="0" applyFont="1" applyFill="1" applyBorder="1"/>
    <xf numFmtId="0" fontId="1" fillId="49" borderId="25" xfId="0" applyFont="1" applyFill="1" applyBorder="1"/>
    <xf numFmtId="0" fontId="64" fillId="27" borderId="25" xfId="0" applyFont="1" applyFill="1" applyBorder="1"/>
    <xf numFmtId="0" fontId="64" fillId="27" borderId="24" xfId="0" applyFont="1" applyFill="1" applyBorder="1"/>
    <xf numFmtId="0" fontId="1" fillId="27" borderId="0" xfId="0" applyFont="1" applyFill="1" applyAlignment="1">
      <alignment wrapText="1"/>
    </xf>
    <xf numFmtId="0" fontId="1" fillId="27" borderId="0" xfId="0" applyFont="1" applyFill="1"/>
    <xf numFmtId="0" fontId="64" fillId="49" borderId="27" xfId="0" applyFont="1" applyFill="1" applyBorder="1"/>
    <xf numFmtId="0" fontId="103" fillId="27" borderId="25" xfId="0" applyFont="1" applyFill="1" applyBorder="1"/>
    <xf numFmtId="0" fontId="38" fillId="47" borderId="22" xfId="0" applyFont="1" applyFill="1" applyBorder="1"/>
    <xf numFmtId="0" fontId="38" fillId="47" borderId="55" xfId="0" applyFont="1" applyFill="1" applyBorder="1"/>
    <xf numFmtId="1" fontId="64" fillId="27" borderId="25" xfId="0" applyNumberFormat="1" applyFont="1" applyFill="1" applyBorder="1"/>
    <xf numFmtId="0" fontId="104" fillId="49" borderId="102" xfId="0" applyFont="1" applyFill="1" applyBorder="1" applyAlignment="1">
      <alignment horizontal="left" vertical="center"/>
    </xf>
    <xf numFmtId="2" fontId="104" fillId="49" borderId="93" xfId="0" applyNumberFormat="1" applyFont="1" applyFill="1" applyBorder="1" applyAlignment="1">
      <alignment horizontal="center" vertical="center"/>
    </xf>
    <xf numFmtId="2" fontId="104" fillId="49" borderId="103" xfId="0" applyNumberFormat="1" applyFont="1" applyFill="1" applyBorder="1" applyAlignment="1">
      <alignment horizontal="center" vertical="center"/>
    </xf>
    <xf numFmtId="0" fontId="108" fillId="49" borderId="0" xfId="0" applyFont="1" applyFill="1"/>
    <xf numFmtId="164" fontId="68" fillId="53" borderId="37" xfId="0" applyNumberFormat="1" applyFont="1" applyFill="1" applyBorder="1" applyAlignment="1">
      <alignment horizontal="center"/>
    </xf>
    <xf numFmtId="164" fontId="66" fillId="49" borderId="23" xfId="0" applyNumberFormat="1" applyFont="1" applyFill="1" applyBorder="1" applyAlignment="1">
      <alignment horizontal="center" vertical="center"/>
    </xf>
    <xf numFmtId="164" fontId="66" fillId="49" borderId="104" xfId="0" applyNumberFormat="1" applyFont="1" applyFill="1" applyBorder="1" applyAlignment="1">
      <alignment horizontal="center" vertical="center"/>
    </xf>
    <xf numFmtId="3" fontId="66" fillId="49" borderId="29" xfId="0" applyNumberFormat="1" applyFont="1" applyFill="1" applyBorder="1" applyAlignment="1">
      <alignment horizontal="center" vertical="center"/>
    </xf>
    <xf numFmtId="164" fontId="68" fillId="49" borderId="29" xfId="0" applyNumberFormat="1" applyFont="1" applyFill="1" applyBorder="1" applyAlignment="1">
      <alignment horizontal="center" vertical="center"/>
    </xf>
    <xf numFmtId="164" fontId="66" fillId="49" borderId="68" xfId="0" applyNumberFormat="1" applyFont="1" applyFill="1" applyBorder="1" applyAlignment="1">
      <alignment horizontal="center" vertical="center"/>
    </xf>
    <xf numFmtId="164" fontId="66" fillId="49" borderId="89" xfId="0" applyNumberFormat="1" applyFont="1" applyFill="1" applyBorder="1" applyAlignment="1">
      <alignment horizontal="center" vertical="center"/>
    </xf>
    <xf numFmtId="0" fontId="37" fillId="0" borderId="22" xfId="0" applyFont="1" applyBorder="1" applyAlignment="1">
      <alignment vertical="center"/>
    </xf>
    <xf numFmtId="0" fontId="37" fillId="0" borderId="0" xfId="0" applyFont="1"/>
    <xf numFmtId="0" fontId="88" fillId="47" borderId="0" xfId="0" applyFont="1" applyFill="1"/>
    <xf numFmtId="0" fontId="37" fillId="49" borderId="0" xfId="0" applyFont="1" applyFill="1"/>
    <xf numFmtId="0" fontId="37" fillId="49" borderId="0" xfId="0" applyFont="1" applyFill="1" applyAlignment="1">
      <alignment vertical="center"/>
    </xf>
    <xf numFmtId="0" fontId="37" fillId="49" borderId="0" xfId="0" applyFont="1" applyFill="1" applyAlignment="1">
      <alignment horizontal="left" vertical="center"/>
    </xf>
    <xf numFmtId="1" fontId="66" fillId="49" borderId="29" xfId="0" applyNumberFormat="1" applyFont="1" applyFill="1" applyBorder="1" applyAlignment="1">
      <alignment horizontal="center"/>
    </xf>
    <xf numFmtId="3" fontId="66" fillId="27" borderId="29" xfId="0" applyNumberFormat="1" applyFont="1" applyFill="1" applyBorder="1" applyAlignment="1">
      <alignment horizontal="center"/>
    </xf>
    <xf numFmtId="4" fontId="66" fillId="49" borderId="68" xfId="0" applyNumberFormat="1" applyFont="1" applyFill="1" applyBorder="1" applyAlignment="1">
      <alignment horizontal="center"/>
    </xf>
    <xf numFmtId="179" fontId="66" fillId="49" borderId="29" xfId="0" applyNumberFormat="1" applyFont="1" applyFill="1" applyBorder="1" applyAlignment="1">
      <alignment horizontal="center"/>
    </xf>
    <xf numFmtId="0" fontId="79" fillId="49" borderId="46" xfId="0" applyFont="1" applyFill="1" applyBorder="1" applyAlignment="1">
      <alignment horizontal="left"/>
    </xf>
    <xf numFmtId="0" fontId="79" fillId="49" borderId="35" xfId="0" applyFont="1" applyFill="1" applyBorder="1" applyAlignment="1">
      <alignment horizontal="left"/>
    </xf>
    <xf numFmtId="164" fontId="64" fillId="27" borderId="35" xfId="0" applyNumberFormat="1" applyFont="1" applyFill="1" applyBorder="1" applyAlignment="1">
      <alignment horizontal="center"/>
    </xf>
    <xf numFmtId="164" fontId="64" fillId="27" borderId="48" xfId="0" applyNumberFormat="1" applyFont="1" applyFill="1" applyBorder="1" applyAlignment="1">
      <alignment horizontal="center"/>
    </xf>
    <xf numFmtId="179" fontId="66" fillId="49" borderId="68" xfId="0" applyNumberFormat="1" applyFont="1" applyFill="1" applyBorder="1" applyAlignment="1">
      <alignment horizontal="center"/>
    </xf>
    <xf numFmtId="164" fontId="68" fillId="27" borderId="37" xfId="0" applyNumberFormat="1" applyFont="1" applyFill="1" applyBorder="1" applyAlignment="1">
      <alignment horizontal="center"/>
    </xf>
    <xf numFmtId="0" fontId="66" fillId="27" borderId="45" xfId="0" applyFont="1" applyFill="1" applyBorder="1" applyAlignment="1">
      <alignment horizontal="left"/>
    </xf>
    <xf numFmtId="164" fontId="66" fillId="53" borderId="42" xfId="0" applyNumberFormat="1" applyFont="1" applyFill="1" applyBorder="1" applyAlignment="1">
      <alignment horizontal="center"/>
    </xf>
    <xf numFmtId="178" fontId="0" fillId="0" borderId="0" xfId="317" applyNumberFormat="1" applyFont="1"/>
    <xf numFmtId="0" fontId="64" fillId="0" borderId="23" xfId="0" applyFont="1" applyBorder="1" applyAlignment="1">
      <alignment horizontal="left" vertical="center"/>
    </xf>
    <xf numFmtId="0" fontId="64" fillId="0" borderId="0" xfId="0" applyFont="1" applyAlignment="1">
      <alignment horizontal="left" vertical="center" wrapText="1"/>
    </xf>
    <xf numFmtId="0" fontId="64" fillId="0" borderId="37" xfId="0" applyFont="1" applyBorder="1" applyAlignment="1">
      <alignment horizontal="left" vertical="center" wrapText="1"/>
    </xf>
    <xf numFmtId="1" fontId="74" fillId="49" borderId="0" xfId="0" applyNumberFormat="1" applyFont="1" applyFill="1" applyAlignment="1">
      <alignment horizontal="center"/>
    </xf>
    <xf numFmtId="1" fontId="74" fillId="49" borderId="37" xfId="0" applyNumberFormat="1" applyFont="1" applyFill="1" applyBorder="1" applyAlignment="1">
      <alignment horizontal="center"/>
    </xf>
    <xf numFmtId="164" fontId="74" fillId="27" borderId="0" xfId="0" applyNumberFormat="1" applyFont="1" applyFill="1" applyAlignment="1">
      <alignment horizontal="center"/>
    </xf>
    <xf numFmtId="164" fontId="74" fillId="27" borderId="37" xfId="0" applyNumberFormat="1" applyFont="1" applyFill="1" applyBorder="1" applyAlignment="1">
      <alignment horizontal="center"/>
    </xf>
    <xf numFmtId="164" fontId="74" fillId="27" borderId="38" xfId="0" applyNumberFormat="1" applyFont="1" applyFill="1" applyBorder="1" applyAlignment="1">
      <alignment horizontal="center"/>
    </xf>
    <xf numFmtId="164" fontId="74" fillId="27" borderId="39" xfId="0" applyNumberFormat="1" applyFont="1" applyFill="1" applyBorder="1" applyAlignment="1">
      <alignment horizontal="center"/>
    </xf>
    <xf numFmtId="164" fontId="74" fillId="49" borderId="41" xfId="0" applyNumberFormat="1" applyFont="1" applyFill="1" applyBorder="1" applyAlignment="1">
      <alignment horizontal="center"/>
    </xf>
    <xf numFmtId="164" fontId="74" fillId="49" borderId="42" xfId="0" applyNumberFormat="1" applyFont="1" applyFill="1" applyBorder="1" applyAlignment="1">
      <alignment horizontal="center"/>
    </xf>
    <xf numFmtId="164" fontId="74" fillId="49" borderId="37" xfId="0" applyNumberFormat="1" applyFont="1" applyFill="1" applyBorder="1" applyAlignment="1">
      <alignment horizontal="center"/>
    </xf>
    <xf numFmtId="164" fontId="74" fillId="49" borderId="39" xfId="0" applyNumberFormat="1" applyFont="1" applyFill="1" applyBorder="1" applyAlignment="1">
      <alignment horizontal="center"/>
    </xf>
    <xf numFmtId="164" fontId="74" fillId="49" borderId="40" xfId="0" applyNumberFormat="1" applyFont="1" applyFill="1" applyBorder="1" applyAlignment="1">
      <alignment horizontal="center"/>
    </xf>
    <xf numFmtId="164" fontId="74" fillId="49" borderId="49" xfId="0" applyNumberFormat="1" applyFont="1" applyFill="1" applyBorder="1" applyAlignment="1">
      <alignment horizontal="center"/>
    </xf>
    <xf numFmtId="0" fontId="67" fillId="0" borderId="58" xfId="0" applyFont="1" applyBorder="1" applyAlignment="1">
      <alignment horizontal="center" vertical="center" wrapText="1"/>
    </xf>
    <xf numFmtId="0" fontId="75" fillId="0" borderId="0" xfId="0" applyFont="1"/>
    <xf numFmtId="0" fontId="109" fillId="49" borderId="0" xfId="0" applyFont="1" applyFill="1"/>
    <xf numFmtId="0" fontId="110" fillId="0" borderId="0" xfId="0" applyFont="1"/>
    <xf numFmtId="185" fontId="75" fillId="49" borderId="0" xfId="0" applyNumberFormat="1" applyFont="1" applyFill="1"/>
    <xf numFmtId="179" fontId="66" fillId="49" borderId="29" xfId="0" applyNumberFormat="1" applyFont="1" applyFill="1" applyBorder="1" applyAlignment="1">
      <alignment horizontal="center" vertical="center"/>
    </xf>
    <xf numFmtId="2" fontId="68" fillId="49" borderId="37" xfId="127" applyNumberFormat="1" applyFont="1" applyFill="1" applyBorder="1" applyAlignment="1">
      <alignment vertical="center"/>
    </xf>
    <xf numFmtId="0" fontId="66" fillId="49" borderId="44" xfId="0" applyFont="1" applyFill="1" applyBorder="1" applyAlignment="1">
      <alignment horizontal="left"/>
    </xf>
    <xf numFmtId="2" fontId="74" fillId="49" borderId="0" xfId="127" applyNumberFormat="1" applyFont="1" applyFill="1" applyAlignment="1">
      <alignment horizontal="right" vertical="top" wrapText="1" indent="2"/>
    </xf>
    <xf numFmtId="2" fontId="74" fillId="49" borderId="37" xfId="127" applyNumberFormat="1" applyFont="1" applyFill="1" applyBorder="1" applyAlignment="1">
      <alignment horizontal="right" vertical="top" wrapText="1" indent="2"/>
    </xf>
    <xf numFmtId="0" fontId="107" fillId="0" borderId="40" xfId="0" applyFont="1" applyBorder="1"/>
    <xf numFmtId="0" fontId="97" fillId="47" borderId="24" xfId="0" applyFont="1" applyFill="1" applyBorder="1" applyAlignment="1">
      <alignment horizontal="center" wrapText="1"/>
    </xf>
    <xf numFmtId="0" fontId="69" fillId="48" borderId="32" xfId="0" applyFont="1" applyFill="1" applyBorder="1" applyAlignment="1">
      <alignment horizontal="center" vertical="center"/>
    </xf>
    <xf numFmtId="0" fontId="69" fillId="48" borderId="33" xfId="0" applyFont="1" applyFill="1" applyBorder="1" applyAlignment="1">
      <alignment horizontal="center" vertical="center"/>
    </xf>
    <xf numFmtId="0" fontId="77" fillId="0" borderId="70" xfId="0" applyFont="1" applyBorder="1" applyAlignment="1">
      <alignment vertical="center"/>
    </xf>
    <xf numFmtId="0" fontId="70" fillId="50" borderId="0" xfId="0" applyFont="1" applyFill="1" applyAlignment="1">
      <alignment horizontal="center" vertical="center" wrapText="1"/>
    </xf>
    <xf numFmtId="0" fontId="67" fillId="50" borderId="0" xfId="0" applyFont="1" applyFill="1" applyAlignment="1">
      <alignment horizontal="center" vertical="center" wrapText="1"/>
    </xf>
    <xf numFmtId="0" fontId="67" fillId="48" borderId="55" xfId="0" applyFont="1" applyFill="1" applyBorder="1" applyAlignment="1">
      <alignment horizontal="center" vertical="center" wrapText="1"/>
    </xf>
    <xf numFmtId="0" fontId="67" fillId="48" borderId="37" xfId="0" applyFont="1" applyFill="1" applyBorder="1" applyAlignment="1">
      <alignment horizontal="center" vertical="center" wrapText="1"/>
    </xf>
    <xf numFmtId="0" fontId="69" fillId="48" borderId="32" xfId="0" applyFont="1" applyFill="1" applyBorder="1" applyAlignment="1">
      <alignment horizontal="center"/>
    </xf>
    <xf numFmtId="0" fontId="69" fillId="48" borderId="33" xfId="0" applyFont="1" applyFill="1" applyBorder="1" applyAlignment="1">
      <alignment horizontal="center"/>
    </xf>
    <xf numFmtId="0" fontId="69" fillId="48" borderId="34" xfId="0" applyFont="1" applyFill="1" applyBorder="1"/>
    <xf numFmtId="0" fontId="98" fillId="48" borderId="27" xfId="0" applyFont="1" applyFill="1" applyBorder="1" applyAlignment="1">
      <alignment horizontal="center" vertical="top" wrapText="1"/>
    </xf>
    <xf numFmtId="0" fontId="98" fillId="48" borderId="23" xfId="0" applyFont="1" applyFill="1" applyBorder="1" applyAlignment="1">
      <alignment horizontal="center" vertical="top" wrapText="1"/>
    </xf>
    <xf numFmtId="0" fontId="70" fillId="48" borderId="55" xfId="0" applyFont="1" applyFill="1" applyBorder="1" applyAlignment="1">
      <alignment horizontal="center" vertical="center" wrapText="1"/>
    </xf>
    <xf numFmtId="0" fontId="70" fillId="48" borderId="24" xfId="0" applyFont="1" applyFill="1" applyBorder="1" applyAlignment="1">
      <alignment horizontal="center" vertical="center" wrapText="1"/>
    </xf>
    <xf numFmtId="0" fontId="69" fillId="48" borderId="34" xfId="0" applyFont="1" applyFill="1" applyBorder="1" applyAlignment="1">
      <alignment horizontal="center"/>
    </xf>
    <xf numFmtId="0" fontId="0" fillId="0" borderId="0" xfId="0" applyAlignment="1">
      <alignment horizontal="left" vertical="center" wrapText="1"/>
    </xf>
    <xf numFmtId="0" fontId="64" fillId="49" borderId="23" xfId="0" applyFont="1" applyFill="1" applyBorder="1" applyAlignment="1" applyProtection="1">
      <alignment horizontal="left" vertical="center" wrapText="1"/>
      <protection locked="0"/>
    </xf>
    <xf numFmtId="0" fontId="64" fillId="49" borderId="0" xfId="0" applyFont="1" applyFill="1" applyAlignment="1" applyProtection="1">
      <alignment horizontal="left" vertical="center" wrapText="1"/>
      <protection locked="0"/>
    </xf>
    <xf numFmtId="0" fontId="64" fillId="49" borderId="24" xfId="0" applyFont="1" applyFill="1" applyBorder="1" applyAlignment="1" applyProtection="1">
      <alignment horizontal="left" vertical="center" wrapText="1"/>
      <protection locked="0"/>
    </xf>
    <xf numFmtId="0" fontId="78" fillId="50" borderId="46" xfId="0" applyFont="1" applyFill="1" applyBorder="1" applyAlignment="1">
      <alignment horizontal="center"/>
    </xf>
    <xf numFmtId="0" fontId="78" fillId="50" borderId="48" xfId="0" applyFont="1" applyFill="1" applyBorder="1" applyAlignment="1">
      <alignment horizontal="center"/>
    </xf>
    <xf numFmtId="0" fontId="77" fillId="50" borderId="51" xfId="0" applyFont="1" applyFill="1" applyBorder="1" applyAlignment="1">
      <alignment horizontal="center" vertical="center" wrapText="1"/>
    </xf>
    <xf numFmtId="0" fontId="77" fillId="50" borderId="52" xfId="0" applyFont="1" applyFill="1" applyBorder="1" applyAlignment="1">
      <alignment horizontal="center" vertical="center" wrapText="1"/>
    </xf>
    <xf numFmtId="0" fontId="79" fillId="49" borderId="36" xfId="0" applyFont="1" applyFill="1" applyBorder="1" applyAlignment="1">
      <alignment horizontal="left" vertical="center" wrapText="1"/>
    </xf>
    <xf numFmtId="0" fontId="79" fillId="49" borderId="0" xfId="0" applyFont="1" applyFill="1" applyAlignment="1">
      <alignment horizontal="left" vertical="center" wrapText="1"/>
    </xf>
    <xf numFmtId="0" fontId="79" fillId="49" borderId="37" xfId="0" applyFont="1" applyFill="1" applyBorder="1" applyAlignment="1">
      <alignment horizontal="left" vertical="center" wrapText="1"/>
    </xf>
    <xf numFmtId="0" fontId="79" fillId="49" borderId="53" xfId="0" applyFont="1" applyFill="1" applyBorder="1" applyAlignment="1">
      <alignment horizontal="left" vertical="center" wrapText="1"/>
    </xf>
    <xf numFmtId="0" fontId="79" fillId="49" borderId="40" xfId="0" applyFont="1" applyFill="1" applyBorder="1" applyAlignment="1">
      <alignment horizontal="left" vertical="center" wrapText="1"/>
    </xf>
    <xf numFmtId="0" fontId="79" fillId="49" borderId="49" xfId="0" applyFont="1" applyFill="1" applyBorder="1" applyAlignment="1">
      <alignment horizontal="left" vertical="center" wrapText="1"/>
    </xf>
    <xf numFmtId="0" fontId="74" fillId="50" borderId="41" xfId="0" applyFont="1" applyFill="1" applyBorder="1" applyAlignment="1">
      <alignment horizontal="center"/>
    </xf>
    <xf numFmtId="0" fontId="74" fillId="50" borderId="45" xfId="0" applyFont="1" applyFill="1" applyBorder="1" applyAlignment="1">
      <alignment horizontal="center"/>
    </xf>
    <xf numFmtId="0" fontId="77" fillId="50" borderId="51" xfId="0" applyFont="1" applyFill="1" applyBorder="1" applyAlignment="1">
      <alignment horizontal="center"/>
    </xf>
    <xf numFmtId="0" fontId="77" fillId="50" borderId="54" xfId="0" applyFont="1" applyFill="1" applyBorder="1" applyAlignment="1">
      <alignment horizontal="center"/>
    </xf>
    <xf numFmtId="0" fontId="77" fillId="50" borderId="52" xfId="0" applyFont="1" applyFill="1" applyBorder="1" applyAlignment="1">
      <alignment horizontal="center"/>
    </xf>
    <xf numFmtId="0" fontId="78" fillId="50" borderId="43" xfId="0" applyFont="1" applyFill="1" applyBorder="1" applyAlignment="1">
      <alignment horizontal="center" vertical="center"/>
    </xf>
    <xf numFmtId="0" fontId="69" fillId="48" borderId="51" xfId="0" applyFont="1" applyFill="1" applyBorder="1" applyAlignment="1">
      <alignment horizontal="center"/>
    </xf>
    <xf numFmtId="0" fontId="69" fillId="48" borderId="54" xfId="0" applyFont="1" applyFill="1" applyBorder="1" applyAlignment="1">
      <alignment horizontal="center"/>
    </xf>
    <xf numFmtId="0" fontId="69" fillId="48" borderId="52" xfId="0" applyFont="1" applyFill="1" applyBorder="1" applyAlignment="1">
      <alignment horizontal="center"/>
    </xf>
    <xf numFmtId="0" fontId="37" fillId="49" borderId="50" xfId="0" applyFont="1" applyFill="1" applyBorder="1" applyAlignment="1">
      <alignment wrapText="1"/>
    </xf>
    <xf numFmtId="0" fontId="37" fillId="49" borderId="40" xfId="0" applyFont="1" applyFill="1" applyBorder="1" applyAlignment="1">
      <alignment wrapText="1"/>
    </xf>
    <xf numFmtId="0" fontId="37" fillId="49" borderId="49" xfId="0" applyFont="1" applyFill="1" applyBorder="1" applyAlignment="1">
      <alignment wrapText="1"/>
    </xf>
    <xf numFmtId="0" fontId="64" fillId="0" borderId="23" xfId="0" applyFont="1" applyBorder="1" applyAlignment="1">
      <alignment vertical="center" wrapText="1"/>
    </xf>
    <xf numFmtId="0" fontId="64" fillId="0" borderId="0" xfId="0" applyFont="1" applyAlignment="1">
      <alignment vertical="center" wrapText="1"/>
    </xf>
    <xf numFmtId="0" fontId="64" fillId="0" borderId="37" xfId="0" applyFont="1" applyBorder="1" applyAlignment="1">
      <alignment vertical="center" wrapText="1"/>
    </xf>
    <xf numFmtId="0" fontId="64" fillId="0" borderId="50" xfId="0" applyFont="1" applyBorder="1" applyAlignment="1">
      <alignment vertical="center" wrapText="1"/>
    </xf>
    <xf numFmtId="0" fontId="64" fillId="0" borderId="40" xfId="0" applyFont="1" applyBorder="1" applyAlignment="1">
      <alignment vertical="center" wrapText="1"/>
    </xf>
    <xf numFmtId="0" fontId="64" fillId="0" borderId="49" xfId="0" applyFont="1" applyBorder="1" applyAlignment="1">
      <alignment vertical="center" wrapText="1"/>
    </xf>
    <xf numFmtId="0" fontId="67" fillId="50" borderId="35" xfId="0" applyFont="1" applyFill="1" applyBorder="1" applyAlignment="1">
      <alignment horizontal="center" vertical="center"/>
    </xf>
    <xf numFmtId="0" fontId="67" fillId="50" borderId="48" xfId="0" applyFont="1" applyFill="1" applyBorder="1" applyAlignment="1">
      <alignment horizontal="center" vertical="center"/>
    </xf>
    <xf numFmtId="0" fontId="64" fillId="0" borderId="27" xfId="0" applyFont="1" applyBorder="1" applyAlignment="1">
      <alignment vertical="center"/>
    </xf>
    <xf numFmtId="0" fontId="64" fillId="0" borderId="22" xfId="0" applyFont="1" applyBorder="1" applyAlignment="1">
      <alignment vertical="center"/>
    </xf>
    <xf numFmtId="0" fontId="64" fillId="0" borderId="55" xfId="0" applyFont="1" applyBorder="1" applyAlignment="1">
      <alignment vertical="center"/>
    </xf>
    <xf numFmtId="0" fontId="64" fillId="0" borderId="23" xfId="0" applyFont="1" applyBorder="1" applyAlignment="1">
      <alignment horizontal="left" vertical="center"/>
    </xf>
    <xf numFmtId="0" fontId="64" fillId="0" borderId="0" xfId="0" applyFont="1" applyAlignment="1">
      <alignment horizontal="left" vertical="center"/>
    </xf>
    <xf numFmtId="0" fontId="64" fillId="0" borderId="37" xfId="0" applyFont="1" applyBorder="1" applyAlignment="1">
      <alignment horizontal="left" vertical="center"/>
    </xf>
    <xf numFmtId="0" fontId="64" fillId="0" borderId="23" xfId="0" quotePrefix="1" applyFont="1" applyBorder="1" applyAlignment="1">
      <alignment horizontal="left" vertical="center"/>
    </xf>
    <xf numFmtId="0" fontId="64" fillId="0" borderId="23" xfId="0" applyFont="1" applyBorder="1" applyAlignment="1">
      <alignment vertical="center"/>
    </xf>
    <xf numFmtId="0" fontId="64" fillId="0" borderId="0" xfId="0" applyFont="1" applyAlignment="1">
      <alignment vertical="center"/>
    </xf>
    <xf numFmtId="0" fontId="64" fillId="0" borderId="37" xfId="0" applyFont="1" applyBorder="1" applyAlignment="1">
      <alignment vertical="center"/>
    </xf>
    <xf numFmtId="0" fontId="64" fillId="0" borderId="23" xfId="0" applyFont="1" applyBorder="1" applyAlignment="1">
      <alignment horizontal="left" vertical="center" wrapText="1"/>
    </xf>
    <xf numFmtId="0" fontId="64" fillId="0" borderId="0" xfId="0" applyFont="1" applyAlignment="1">
      <alignment horizontal="left" vertical="center" wrapText="1"/>
    </xf>
    <xf numFmtId="0" fontId="64" fillId="0" borderId="37" xfId="0" applyFont="1" applyBorder="1" applyAlignment="1">
      <alignment horizontal="left" vertical="center" wrapText="1"/>
    </xf>
    <xf numFmtId="0" fontId="69" fillId="48" borderId="78" xfId="0" applyFont="1" applyFill="1" applyBorder="1" applyAlignment="1">
      <alignment horizontal="center"/>
    </xf>
    <xf numFmtId="0" fontId="64" fillId="49" borderId="23" xfId="0" applyFont="1" applyFill="1" applyBorder="1" applyAlignment="1">
      <alignment horizontal="left" wrapText="1"/>
    </xf>
    <xf numFmtId="0" fontId="64" fillId="49" borderId="0" xfId="0" applyFont="1" applyFill="1" applyAlignment="1">
      <alignment horizontal="left" wrapText="1"/>
    </xf>
    <xf numFmtId="0" fontId="64" fillId="49" borderId="24" xfId="0" applyFont="1" applyFill="1" applyBorder="1" applyAlignment="1">
      <alignment horizontal="left" wrapText="1"/>
    </xf>
    <xf numFmtId="0" fontId="64" fillId="47" borderId="30" xfId="0" applyFont="1" applyFill="1" applyBorder="1" applyAlignment="1">
      <alignment horizontal="left"/>
    </xf>
    <xf numFmtId="0" fontId="64" fillId="47" borderId="28" xfId="0" applyFont="1" applyFill="1" applyBorder="1" applyAlignment="1">
      <alignment horizontal="left"/>
    </xf>
    <xf numFmtId="0" fontId="64" fillId="47" borderId="31" xfId="0" applyFont="1" applyFill="1" applyBorder="1" applyAlignment="1">
      <alignment horizontal="left"/>
    </xf>
    <xf numFmtId="0" fontId="64" fillId="49" borderId="0" xfId="0" applyFont="1" applyFill="1" applyAlignment="1">
      <alignment wrapText="1"/>
    </xf>
    <xf numFmtId="0" fontId="0" fillId="49" borderId="0" xfId="0" applyFill="1"/>
    <xf numFmtId="0" fontId="64" fillId="27" borderId="27" xfId="0" applyFont="1" applyFill="1" applyBorder="1" applyAlignment="1">
      <alignment horizontal="left"/>
    </xf>
    <xf numFmtId="0" fontId="64" fillId="27" borderId="22" xfId="0" applyFont="1" applyFill="1" applyBorder="1" applyAlignment="1">
      <alignment horizontal="left"/>
    </xf>
    <xf numFmtId="0" fontId="64" fillId="27" borderId="25" xfId="0" applyFont="1" applyFill="1" applyBorder="1" applyAlignment="1">
      <alignment horizontal="left"/>
    </xf>
    <xf numFmtId="0" fontId="64" fillId="49" borderId="30" xfId="0" applyFont="1" applyFill="1" applyBorder="1" applyAlignment="1">
      <alignment horizontal="left" wrapText="1"/>
    </xf>
    <xf numFmtId="0" fontId="64" fillId="49" borderId="28" xfId="0" applyFont="1" applyFill="1" applyBorder="1" applyAlignment="1">
      <alignment horizontal="left" wrapText="1"/>
    </xf>
    <xf numFmtId="0" fontId="69" fillId="48" borderId="79" xfId="0" applyFont="1" applyFill="1" applyBorder="1" applyAlignment="1">
      <alignment horizontal="center"/>
    </xf>
    <xf numFmtId="0" fontId="75" fillId="0" borderId="54" xfId="0" applyFont="1" applyBorder="1" applyAlignment="1">
      <alignment horizontal="center"/>
    </xf>
    <xf numFmtId="0" fontId="75" fillId="0" borderId="52" xfId="0" applyFont="1" applyBorder="1" applyAlignment="1">
      <alignment horizontal="center"/>
    </xf>
    <xf numFmtId="0" fontId="67" fillId="48" borderId="43" xfId="0" applyFont="1" applyFill="1" applyBorder="1" applyAlignment="1">
      <alignment horizontal="center"/>
    </xf>
    <xf numFmtId="0" fontId="75" fillId="0" borderId="43" xfId="0" applyFont="1" applyBorder="1" applyAlignment="1">
      <alignment horizontal="center"/>
    </xf>
    <xf numFmtId="0" fontId="75" fillId="0" borderId="47" xfId="0" applyFont="1" applyBorder="1" applyAlignment="1">
      <alignment horizontal="center"/>
    </xf>
    <xf numFmtId="0" fontId="64" fillId="49" borderId="37" xfId="0" applyFont="1" applyFill="1" applyBorder="1" applyAlignment="1" applyProtection="1">
      <alignment horizontal="left" vertical="center" wrapText="1"/>
      <protection locked="0"/>
    </xf>
    <xf numFmtId="0" fontId="64" fillId="49" borderId="23" xfId="0" applyFont="1" applyFill="1" applyBorder="1" applyAlignment="1" applyProtection="1">
      <alignment horizontal="left" wrapText="1"/>
      <protection locked="0"/>
    </xf>
    <xf numFmtId="0" fontId="64" fillId="49" borderId="0" xfId="0" applyFont="1" applyFill="1" applyAlignment="1" applyProtection="1">
      <alignment horizontal="left" wrapText="1"/>
      <protection locked="0"/>
    </xf>
    <xf numFmtId="0" fontId="64" fillId="49" borderId="37" xfId="0" applyFont="1" applyFill="1" applyBorder="1" applyAlignment="1" applyProtection="1">
      <alignment horizontal="left" wrapText="1"/>
      <protection locked="0"/>
    </xf>
    <xf numFmtId="0" fontId="1" fillId="27" borderId="30" xfId="0" applyFont="1" applyFill="1" applyBorder="1" applyAlignment="1">
      <alignment vertical="center" wrapText="1"/>
    </xf>
    <xf numFmtId="0" fontId="1" fillId="27" borderId="28" xfId="0" applyFont="1" applyFill="1" applyBorder="1" applyAlignment="1">
      <alignment vertical="center" wrapText="1"/>
    </xf>
    <xf numFmtId="0" fontId="1" fillId="27" borderId="31" xfId="0" applyFont="1" applyFill="1" applyBorder="1" applyAlignment="1">
      <alignment vertical="center" wrapText="1"/>
    </xf>
    <xf numFmtId="0" fontId="69" fillId="47" borderId="33" xfId="0" applyFont="1" applyFill="1" applyBorder="1" applyAlignment="1">
      <alignment horizontal="center" vertical="center"/>
    </xf>
    <xf numFmtId="0" fontId="69" fillId="47" borderId="33" xfId="0" applyFont="1" applyFill="1" applyBorder="1" applyAlignment="1">
      <alignment vertical="center"/>
    </xf>
    <xf numFmtId="0" fontId="69" fillId="47" borderId="34" xfId="0" applyFont="1" applyFill="1" applyBorder="1" applyAlignment="1">
      <alignment vertical="center"/>
    </xf>
    <xf numFmtId="0" fontId="67" fillId="48" borderId="86" xfId="0" applyFont="1" applyFill="1" applyBorder="1" applyAlignment="1">
      <alignment horizontal="center" wrapText="1"/>
    </xf>
    <xf numFmtId="0" fontId="67" fillId="48" borderId="87" xfId="0" applyFont="1" applyFill="1" applyBorder="1" applyAlignment="1">
      <alignment horizontal="center" wrapText="1"/>
    </xf>
    <xf numFmtId="0" fontId="67" fillId="48" borderId="85" xfId="0" applyFont="1" applyFill="1" applyBorder="1" applyAlignment="1">
      <alignment horizontal="center" wrapText="1"/>
    </xf>
    <xf numFmtId="0" fontId="64" fillId="49" borderId="23" xfId="0" applyFont="1" applyFill="1" applyBorder="1" applyAlignment="1">
      <alignment wrapText="1"/>
    </xf>
    <xf numFmtId="0" fontId="64" fillId="27" borderId="24" xfId="0" applyFont="1" applyFill="1" applyBorder="1" applyAlignment="1">
      <alignment wrapText="1"/>
    </xf>
    <xf numFmtId="0" fontId="64" fillId="49" borderId="23" xfId="0" applyFont="1" applyFill="1" applyBorder="1" applyAlignment="1">
      <alignment vertical="top" wrapText="1"/>
    </xf>
    <xf numFmtId="0" fontId="64" fillId="49" borderId="24" xfId="0" applyFont="1" applyFill="1" applyBorder="1" applyAlignment="1">
      <alignment vertical="top" wrapText="1"/>
    </xf>
    <xf numFmtId="0" fontId="64" fillId="27" borderId="23" xfId="0" applyFont="1" applyFill="1" applyBorder="1" applyAlignment="1">
      <alignment wrapText="1"/>
    </xf>
    <xf numFmtId="0" fontId="0" fillId="0" borderId="0" xfId="0" applyAlignment="1">
      <alignment wrapText="1"/>
    </xf>
    <xf numFmtId="0" fontId="0" fillId="0" borderId="24" xfId="0" applyBorder="1" applyAlignment="1">
      <alignment wrapText="1"/>
    </xf>
    <xf numFmtId="0" fontId="0" fillId="0" borderId="23" xfId="0" applyBorder="1" applyAlignment="1">
      <alignment wrapText="1"/>
    </xf>
    <xf numFmtId="0" fontId="64" fillId="49" borderId="0" xfId="0" applyFont="1" applyFill="1" applyAlignment="1">
      <alignment vertical="top" wrapText="1"/>
    </xf>
    <xf numFmtId="0" fontId="69" fillId="48" borderId="34" xfId="0" applyFont="1" applyFill="1" applyBorder="1" applyAlignment="1">
      <alignment horizontal="center" vertical="center"/>
    </xf>
    <xf numFmtId="0" fontId="64" fillId="47" borderId="0" xfId="0" applyFont="1" applyFill="1" applyAlignment="1">
      <alignment wrapText="1"/>
    </xf>
    <xf numFmtId="0" fontId="64" fillId="47" borderId="24" xfId="0" applyFont="1" applyFill="1" applyBorder="1" applyAlignment="1">
      <alignment wrapText="1"/>
    </xf>
    <xf numFmtId="0" fontId="77" fillId="50" borderId="54" xfId="0" applyFont="1" applyFill="1" applyBorder="1" applyAlignment="1">
      <alignment horizontal="center" vertical="center" wrapText="1"/>
    </xf>
    <xf numFmtId="0" fontId="82" fillId="50" borderId="43" xfId="0" applyFont="1" applyFill="1" applyBorder="1" applyAlignment="1">
      <alignment horizontal="center" vertical="center" wrapText="1"/>
    </xf>
    <xf numFmtId="0" fontId="82" fillId="50" borderId="47" xfId="0" applyFont="1" applyFill="1" applyBorder="1" applyAlignment="1">
      <alignment horizontal="center" vertical="center" wrapText="1"/>
    </xf>
    <xf numFmtId="0" fontId="37" fillId="0" borderId="94" xfId="0" applyFont="1" applyBorder="1" applyAlignment="1">
      <alignment horizontal="left" vertical="top" wrapText="1"/>
    </xf>
    <xf numFmtId="0" fontId="37" fillId="0" borderId="95" xfId="0" applyFont="1" applyBorder="1" applyAlignment="1">
      <alignment horizontal="left" vertical="top" wrapText="1"/>
    </xf>
    <xf numFmtId="0" fontId="37" fillId="0" borderId="96" xfId="0" applyFont="1" applyBorder="1" applyAlignment="1">
      <alignment horizontal="left" vertical="top" wrapText="1"/>
    </xf>
    <xf numFmtId="0" fontId="79" fillId="49" borderId="35" xfId="0" applyFont="1" applyFill="1" applyBorder="1" applyAlignment="1">
      <alignment horizontal="left" wrapText="1"/>
    </xf>
    <xf numFmtId="164" fontId="68" fillId="47" borderId="59" xfId="0" applyNumberFormat="1" applyFont="1" applyFill="1" applyBorder="1" applyAlignment="1">
      <alignment horizontal="left" vertical="center" wrapText="1"/>
    </xf>
    <xf numFmtId="164" fontId="68" fillId="47" borderId="60" xfId="0" applyNumberFormat="1" applyFont="1" applyFill="1" applyBorder="1" applyAlignment="1">
      <alignment horizontal="left" vertical="center" wrapText="1"/>
    </xf>
    <xf numFmtId="0" fontId="82" fillId="51" borderId="35" xfId="0" applyFont="1" applyFill="1" applyBorder="1" applyAlignment="1">
      <alignment horizontal="center" vertical="center"/>
    </xf>
    <xf numFmtId="0" fontId="82" fillId="51" borderId="48" xfId="0" applyFont="1" applyFill="1" applyBorder="1" applyAlignment="1">
      <alignment horizontal="center" vertical="center"/>
    </xf>
    <xf numFmtId="0" fontId="82" fillId="51" borderId="61" xfId="0" applyFont="1" applyFill="1" applyBorder="1" applyAlignment="1">
      <alignment horizontal="center" vertical="center"/>
    </xf>
    <xf numFmtId="0" fontId="82" fillId="51" borderId="43" xfId="0" applyFont="1" applyFill="1" applyBorder="1" applyAlignment="1">
      <alignment horizontal="center" vertical="center"/>
    </xf>
    <xf numFmtId="0" fontId="82" fillId="51" borderId="47" xfId="0" applyFont="1" applyFill="1" applyBorder="1" applyAlignment="1">
      <alignment horizontal="center" vertical="center"/>
    </xf>
    <xf numFmtId="0" fontId="79" fillId="49" borderId="36" xfId="0" applyFont="1" applyFill="1" applyBorder="1" applyAlignment="1">
      <alignment horizontal="left" vertical="center"/>
    </xf>
    <xf numFmtId="0" fontId="79" fillId="49" borderId="0" xfId="0" applyFont="1" applyFill="1" applyAlignment="1">
      <alignment horizontal="left" vertical="center"/>
    </xf>
    <xf numFmtId="0" fontId="79" fillId="49" borderId="37" xfId="0" applyFont="1" applyFill="1" applyBorder="1" applyAlignment="1">
      <alignment horizontal="left" vertical="center"/>
    </xf>
    <xf numFmtId="0" fontId="78" fillId="50" borderId="54" xfId="0" applyFont="1" applyFill="1" applyBorder="1" applyAlignment="1">
      <alignment horizontal="center"/>
    </xf>
    <xf numFmtId="0" fontId="78" fillId="50" borderId="52" xfId="0" applyFont="1" applyFill="1" applyBorder="1" applyAlignment="1">
      <alignment horizontal="center"/>
    </xf>
    <xf numFmtId="0" fontId="79" fillId="49" borderId="46" xfId="0" applyFont="1" applyFill="1" applyBorder="1" applyAlignment="1">
      <alignment horizontal="left" vertical="center"/>
    </xf>
    <xf numFmtId="0" fontId="79" fillId="49" borderId="35" xfId="0" applyFont="1" applyFill="1" applyBorder="1" applyAlignment="1">
      <alignment horizontal="left" vertical="center"/>
    </xf>
    <xf numFmtId="0" fontId="79" fillId="49" borderId="48" xfId="0" applyFont="1" applyFill="1" applyBorder="1" applyAlignment="1">
      <alignment horizontal="left" vertical="center"/>
    </xf>
    <xf numFmtId="0" fontId="79" fillId="0" borderId="53" xfId="0" applyFont="1" applyBorder="1" applyAlignment="1">
      <alignment vertical="center" wrapText="1"/>
    </xf>
    <xf numFmtId="0" fontId="101" fillId="0" borderId="40" xfId="0" applyFont="1" applyBorder="1"/>
    <xf numFmtId="0" fontId="101" fillId="0" borderId="49" xfId="0" applyFont="1" applyBorder="1"/>
    <xf numFmtId="0" fontId="69" fillId="48" borderId="51" xfId="0" applyFont="1" applyFill="1" applyBorder="1" applyAlignment="1">
      <alignment horizontal="center" vertical="center"/>
    </xf>
    <xf numFmtId="0" fontId="69" fillId="48" borderId="54" xfId="0" applyFont="1" applyFill="1" applyBorder="1" applyAlignment="1">
      <alignment horizontal="center" vertical="center"/>
    </xf>
    <xf numFmtId="0" fontId="69" fillId="48" borderId="52" xfId="0" applyFont="1" applyFill="1" applyBorder="1" applyAlignment="1">
      <alignment horizontal="center" vertical="center"/>
    </xf>
    <xf numFmtId="0" fontId="64" fillId="49" borderId="46" xfId="0" applyFont="1" applyFill="1" applyBorder="1" applyAlignment="1">
      <alignment horizontal="left" vertical="center" wrapText="1"/>
    </xf>
    <xf numFmtId="0" fontId="64" fillId="49" borderId="35" xfId="0" applyFont="1" applyFill="1" applyBorder="1" applyAlignment="1">
      <alignment horizontal="left" vertical="center" wrapText="1"/>
    </xf>
    <xf numFmtId="0" fontId="64" fillId="49" borderId="48" xfId="0" applyFont="1" applyFill="1" applyBorder="1" applyAlignment="1">
      <alignment horizontal="left" vertical="center" wrapText="1"/>
    </xf>
    <xf numFmtId="0" fontId="64" fillId="49" borderId="36" xfId="0" applyFont="1" applyFill="1" applyBorder="1" applyAlignment="1">
      <alignment wrapText="1"/>
    </xf>
    <xf numFmtId="0" fontId="64" fillId="49" borderId="37" xfId="0" applyFont="1" applyFill="1" applyBorder="1" applyAlignment="1">
      <alignment wrapText="1"/>
    </xf>
    <xf numFmtId="0" fontId="64" fillId="49" borderId="53" xfId="0" quotePrefix="1" applyFont="1" applyFill="1" applyBorder="1" applyAlignment="1">
      <alignment wrapText="1"/>
    </xf>
    <xf numFmtId="0" fontId="64" fillId="49" borderId="40" xfId="0" quotePrefix="1" applyFont="1" applyFill="1" applyBorder="1" applyAlignment="1">
      <alignment wrapText="1"/>
    </xf>
    <xf numFmtId="0" fontId="64" fillId="49" borderId="49" xfId="0" quotePrefix="1" applyFont="1" applyFill="1" applyBorder="1" applyAlignment="1">
      <alignment wrapText="1"/>
    </xf>
    <xf numFmtId="0" fontId="78" fillId="50" borderId="43" xfId="0" applyFont="1" applyFill="1" applyBorder="1" applyAlignment="1">
      <alignment horizontal="center" vertical="center" wrapText="1"/>
    </xf>
    <xf numFmtId="0" fontId="78" fillId="50" borderId="47" xfId="0" applyFont="1" applyFill="1" applyBorder="1" applyAlignment="1">
      <alignment horizontal="center" vertical="center" wrapText="1"/>
    </xf>
    <xf numFmtId="0" fontId="79" fillId="0" borderId="51" xfId="0" applyFont="1" applyBorder="1" applyAlignment="1">
      <alignment horizontal="left" vertical="top" wrapText="1"/>
    </xf>
    <xf numFmtId="0" fontId="79" fillId="0" borderId="52" xfId="0" applyFont="1" applyBorder="1" applyAlignment="1">
      <alignment horizontal="left" vertical="top" wrapText="1"/>
    </xf>
    <xf numFmtId="0" fontId="77" fillId="50" borderId="46" xfId="0" applyFont="1" applyFill="1" applyBorder="1" applyAlignment="1">
      <alignment horizontal="center" vertical="center" wrapText="1"/>
    </xf>
    <xf numFmtId="0" fontId="77" fillId="50" borderId="48" xfId="0" applyFont="1" applyFill="1" applyBorder="1" applyAlignment="1">
      <alignment horizontal="center" vertical="center" wrapText="1"/>
    </xf>
    <xf numFmtId="0" fontId="112" fillId="47" borderId="0" xfId="80" applyFont="1" applyFill="1" applyBorder="1" applyAlignment="1" applyProtection="1">
      <alignment horizontal="center" vertical="center" wrapText="1"/>
    </xf>
    <xf numFmtId="0" fontId="75" fillId="47" borderId="0" xfId="0" applyFont="1" applyFill="1"/>
    <xf numFmtId="0" fontId="111" fillId="47" borderId="0" xfId="0" applyFont="1" applyFill="1"/>
    <xf numFmtId="0" fontId="113" fillId="48" borderId="77" xfId="0" applyFont="1" applyFill="1" applyBorder="1" applyAlignment="1">
      <alignment horizontal="center" vertical="center"/>
    </xf>
    <xf numFmtId="0" fontId="114" fillId="47" borderId="58" xfId="80" applyFont="1" applyFill="1" applyBorder="1" applyAlignment="1" applyProtection="1">
      <alignment horizontal="left" indent="2"/>
    </xf>
    <xf numFmtId="2" fontId="75" fillId="47" borderId="0" xfId="0" applyNumberFormat="1" applyFont="1" applyFill="1"/>
    <xf numFmtId="0" fontId="71" fillId="52" borderId="0" xfId="0" applyFont="1" applyFill="1"/>
    <xf numFmtId="0" fontId="114" fillId="47" borderId="76" xfId="80" applyFont="1" applyFill="1" applyBorder="1" applyAlignment="1" applyProtection="1">
      <alignment horizontal="left" vertical="top" indent="2"/>
    </xf>
    <xf numFmtId="0" fontId="75" fillId="47" borderId="0" xfId="0" applyFont="1" applyFill="1" applyAlignment="1">
      <alignment horizontal="left" vertical="top" indent="2"/>
    </xf>
    <xf numFmtId="0" fontId="116" fillId="49" borderId="0" xfId="340" applyFont="1" applyFill="1" applyAlignment="1" applyProtection="1">
      <alignment horizontal="center" vertical="center" wrapText="1"/>
    </xf>
    <xf numFmtId="0" fontId="2" fillId="49" borderId="0" xfId="316" applyFill="1"/>
  </cellXfs>
  <cellStyles count="341">
    <cellStyle name="%" xfId="1" xr:uid="{00000000-0005-0000-0000-000000000000}"/>
    <cellStyle name="% 2" xfId="2" xr:uid="{00000000-0005-0000-0000-000001000000}"/>
    <cellStyle name="%_PEF FSBR2011" xfId="3" xr:uid="{00000000-0005-0000-0000-000002000000}"/>
    <cellStyle name="]_x000d__x000a_Zoomed=1_x000d__x000a_Row=0_x000d__x000a_Column=0_x000d__x000a_Height=0_x000d__x000a_Width=0_x000d__x000a_FontName=FoxFont_x000d__x000a_FontStyle=0_x000d__x000a_FontSize=9_x000d__x000a_PrtFontName=FoxPrin" xfId="4" xr:uid="{00000000-0005-0000-0000-000003000000}"/>
    <cellStyle name="_TableHead" xfId="5" xr:uid="{00000000-0005-0000-0000-000004000000}"/>
    <cellStyle name="1dp" xfId="6" xr:uid="{00000000-0005-0000-0000-000005000000}"/>
    <cellStyle name="1dp 2" xfId="7" xr:uid="{00000000-0005-0000-0000-000006000000}"/>
    <cellStyle name="20% - Accent1 2" xfId="8" xr:uid="{00000000-0005-0000-0000-000007000000}"/>
    <cellStyle name="20% - Accent2 2" xfId="9" xr:uid="{00000000-0005-0000-0000-000008000000}"/>
    <cellStyle name="20% - Accent3 2" xfId="10" xr:uid="{00000000-0005-0000-0000-000009000000}"/>
    <cellStyle name="20% - Accent4 2" xfId="11" xr:uid="{00000000-0005-0000-0000-00000A000000}"/>
    <cellStyle name="20% - Accent5 2" xfId="12" xr:uid="{00000000-0005-0000-0000-00000B000000}"/>
    <cellStyle name="20% - Accent6 2" xfId="13" xr:uid="{00000000-0005-0000-0000-00000C000000}"/>
    <cellStyle name="3dp" xfId="14" xr:uid="{00000000-0005-0000-0000-00000D000000}"/>
    <cellStyle name="3dp 2" xfId="15" xr:uid="{00000000-0005-0000-0000-00000E000000}"/>
    <cellStyle name="40% - Accent1 2" xfId="16" xr:uid="{00000000-0005-0000-0000-00000F000000}"/>
    <cellStyle name="40% - Accent2 2" xfId="17" xr:uid="{00000000-0005-0000-0000-000010000000}"/>
    <cellStyle name="40% - Accent3 2" xfId="18" xr:uid="{00000000-0005-0000-0000-000011000000}"/>
    <cellStyle name="40% - Accent4 2" xfId="19" xr:uid="{00000000-0005-0000-0000-000012000000}"/>
    <cellStyle name="40% - Accent5 2" xfId="20" xr:uid="{00000000-0005-0000-0000-000013000000}"/>
    <cellStyle name="40% - Accent6 2" xfId="21" xr:uid="{00000000-0005-0000-0000-000014000000}"/>
    <cellStyle name="4dp" xfId="22" xr:uid="{00000000-0005-0000-0000-000015000000}"/>
    <cellStyle name="4dp 2" xfId="23" xr:uid="{00000000-0005-0000-0000-000016000000}"/>
    <cellStyle name="60% - Accent1 2" xfId="24" xr:uid="{00000000-0005-0000-0000-000017000000}"/>
    <cellStyle name="60% - Accent2 2" xfId="25" xr:uid="{00000000-0005-0000-0000-000018000000}"/>
    <cellStyle name="60% - Accent3 2" xfId="26" xr:uid="{00000000-0005-0000-0000-000019000000}"/>
    <cellStyle name="60% - Accent4 2" xfId="27" xr:uid="{00000000-0005-0000-0000-00001A000000}"/>
    <cellStyle name="60% - Accent5 2" xfId="28" xr:uid="{00000000-0005-0000-0000-00001B000000}"/>
    <cellStyle name="60% - Accent6 2" xfId="29" xr:uid="{00000000-0005-0000-0000-00001C000000}"/>
    <cellStyle name="Accent1 2" xfId="30" xr:uid="{00000000-0005-0000-0000-00001D000000}"/>
    <cellStyle name="Accent2 2" xfId="31" xr:uid="{00000000-0005-0000-0000-00001E000000}"/>
    <cellStyle name="Accent3 2" xfId="32" xr:uid="{00000000-0005-0000-0000-00001F000000}"/>
    <cellStyle name="Accent4 2" xfId="33" xr:uid="{00000000-0005-0000-0000-000020000000}"/>
    <cellStyle name="Accent5 2" xfId="34" xr:uid="{00000000-0005-0000-0000-000021000000}"/>
    <cellStyle name="Accent6 2" xfId="35" xr:uid="{00000000-0005-0000-0000-000022000000}"/>
    <cellStyle name="Bad 2" xfId="36" xr:uid="{00000000-0005-0000-0000-000023000000}"/>
    <cellStyle name="Bid £m format" xfId="37" xr:uid="{00000000-0005-0000-0000-000024000000}"/>
    <cellStyle name="Calculation 2" xfId="38" xr:uid="{00000000-0005-0000-0000-000025000000}"/>
    <cellStyle name="Check Cell 2" xfId="39" xr:uid="{00000000-0005-0000-0000-000026000000}"/>
    <cellStyle name="CIL" xfId="40" xr:uid="{00000000-0005-0000-0000-000027000000}"/>
    <cellStyle name="CIU" xfId="41" xr:uid="{00000000-0005-0000-0000-000028000000}"/>
    <cellStyle name="Comma" xfId="336" builtinId="3"/>
    <cellStyle name="Comma 2" xfId="42" xr:uid="{00000000-0005-0000-0000-000029000000}"/>
    <cellStyle name="Comma 2 2" xfId="43" xr:uid="{00000000-0005-0000-0000-00002A000000}"/>
    <cellStyle name="Comma 2 2 2" xfId="321" xr:uid="{5E1A5AE4-B6BD-4A14-909B-C776F3ADF4C1}"/>
    <cellStyle name="Comma 2 3" xfId="311" xr:uid="{00000000-0005-0000-0000-00002B000000}"/>
    <cellStyle name="Comma 2 3 2" xfId="331" xr:uid="{64B1989C-4964-4CD3-B3EC-C4A9A391B5F2}"/>
    <cellStyle name="Comma 2 4" xfId="320" xr:uid="{0D0D3998-D138-44AD-8CA3-3199FB4E0A74}"/>
    <cellStyle name="Comma 3" xfId="44" xr:uid="{00000000-0005-0000-0000-00002C000000}"/>
    <cellStyle name="Comma 3 2" xfId="45" xr:uid="{00000000-0005-0000-0000-00002D000000}"/>
    <cellStyle name="Comma 3 2 2" xfId="46" xr:uid="{00000000-0005-0000-0000-00002E000000}"/>
    <cellStyle name="Comma 3 2 2 2" xfId="324" xr:uid="{274162D3-73F4-44EB-8F8D-15124BC5C43C}"/>
    <cellStyle name="Comma 3 2 3" xfId="313" xr:uid="{00000000-0005-0000-0000-00002F000000}"/>
    <cellStyle name="Comma 3 2 3 2" xfId="333" xr:uid="{23DA9731-06AF-4551-8871-15EE5A4F1273}"/>
    <cellStyle name="Comma 3 2 4" xfId="323" xr:uid="{BDA92D93-06B9-42F2-8F02-56CF8531C72B}"/>
    <cellStyle name="Comma 3 3" xfId="47" xr:uid="{00000000-0005-0000-0000-000030000000}"/>
    <cellStyle name="Comma 3 3 2" xfId="325" xr:uid="{C4F8A83E-6F58-4FEF-A40C-04F524409F08}"/>
    <cellStyle name="Comma 3 4" xfId="312" xr:uid="{00000000-0005-0000-0000-000031000000}"/>
    <cellStyle name="Comma 3 4 2" xfId="332" xr:uid="{36E26D0C-EB32-4FD4-93E0-2B64349A4836}"/>
    <cellStyle name="Comma 3 5" xfId="322" xr:uid="{9A2FF96C-3946-4754-987E-6A8CF32E7B00}"/>
    <cellStyle name="Comma 4" xfId="48" xr:uid="{00000000-0005-0000-0000-000032000000}"/>
    <cellStyle name="Comma 4 2" xfId="49" xr:uid="{00000000-0005-0000-0000-000033000000}"/>
    <cellStyle name="Comma 4 2 2" xfId="327" xr:uid="{D889C079-4C2C-4459-9D63-FFC594269896}"/>
    <cellStyle name="Comma 4 3" xfId="314" xr:uid="{00000000-0005-0000-0000-000034000000}"/>
    <cellStyle name="Comma 4 3 2" xfId="334" xr:uid="{7691EBC0-8D8C-4C4B-B102-7E422C130CAF}"/>
    <cellStyle name="Comma 4 4" xfId="326" xr:uid="{E671A099-3DF3-4BC8-BB71-EC89C615385D}"/>
    <cellStyle name="Comma 5" xfId="50" xr:uid="{00000000-0005-0000-0000-000035000000}"/>
    <cellStyle name="Comma 5 2" xfId="328" xr:uid="{A3E01180-0FF9-409F-90EE-E1C9346514CF}"/>
    <cellStyle name="Currency 2" xfId="51" xr:uid="{00000000-0005-0000-0000-000036000000}"/>
    <cellStyle name="Currency 2 2" xfId="52" xr:uid="{00000000-0005-0000-0000-000037000000}"/>
    <cellStyle name="Currency 2 2 2" xfId="330" xr:uid="{88CB099D-2FD9-43E8-8FAF-1198252E497D}"/>
    <cellStyle name="Currency 2 3" xfId="315" xr:uid="{00000000-0005-0000-0000-000038000000}"/>
    <cellStyle name="Currency 2 3 2" xfId="335" xr:uid="{FC110E0B-DF6E-41B5-96C8-EAE2526F6141}"/>
    <cellStyle name="Currency 2 4" xfId="329" xr:uid="{05BEC61B-D6CE-4D5F-924B-5B2567D45774}"/>
    <cellStyle name="Description" xfId="53" xr:uid="{00000000-0005-0000-0000-000039000000}"/>
    <cellStyle name="Euro" xfId="54" xr:uid="{00000000-0005-0000-0000-00003A000000}"/>
    <cellStyle name="Explanatory Text 2" xfId="55" xr:uid="{00000000-0005-0000-0000-00003B000000}"/>
    <cellStyle name="Flash" xfId="56" xr:uid="{00000000-0005-0000-0000-00003C000000}"/>
    <cellStyle name="footnote ref" xfId="57" xr:uid="{00000000-0005-0000-0000-00003D000000}"/>
    <cellStyle name="footnote text" xfId="58" xr:uid="{00000000-0005-0000-0000-00003E000000}"/>
    <cellStyle name="General" xfId="59" xr:uid="{00000000-0005-0000-0000-00003F000000}"/>
    <cellStyle name="General 2" xfId="60" xr:uid="{00000000-0005-0000-0000-000040000000}"/>
    <cellStyle name="Good 2" xfId="61" xr:uid="{00000000-0005-0000-0000-000041000000}"/>
    <cellStyle name="Grey" xfId="62" xr:uid="{00000000-0005-0000-0000-000042000000}"/>
    <cellStyle name="HeaderLabel" xfId="63" xr:uid="{00000000-0005-0000-0000-000043000000}"/>
    <cellStyle name="HeaderText" xfId="64" xr:uid="{00000000-0005-0000-0000-000044000000}"/>
    <cellStyle name="Heading 1 2" xfId="65" xr:uid="{00000000-0005-0000-0000-000045000000}"/>
    <cellStyle name="Heading 1 2 2" xfId="66" xr:uid="{00000000-0005-0000-0000-000046000000}"/>
    <cellStyle name="Heading 1 2_asset sales" xfId="67" xr:uid="{00000000-0005-0000-0000-000047000000}"/>
    <cellStyle name="Heading 1 3" xfId="68" xr:uid="{00000000-0005-0000-0000-000048000000}"/>
    <cellStyle name="Heading 1 4" xfId="69" xr:uid="{00000000-0005-0000-0000-000049000000}"/>
    <cellStyle name="Heading 2 2" xfId="70" xr:uid="{00000000-0005-0000-0000-00004A000000}"/>
    <cellStyle name="Heading 2 3" xfId="71" xr:uid="{00000000-0005-0000-0000-00004B000000}"/>
    <cellStyle name="Heading 3 2" xfId="72" xr:uid="{00000000-0005-0000-0000-00004C000000}"/>
    <cellStyle name="Heading 3 3" xfId="73" xr:uid="{00000000-0005-0000-0000-00004D000000}"/>
    <cellStyle name="Heading 4 2" xfId="74" xr:uid="{00000000-0005-0000-0000-00004E000000}"/>
    <cellStyle name="Heading 4 3" xfId="75" xr:uid="{00000000-0005-0000-0000-00004F000000}"/>
    <cellStyle name="Heading 5" xfId="76" xr:uid="{00000000-0005-0000-0000-000050000000}"/>
    <cellStyle name="Heading 6" xfId="77" xr:uid="{00000000-0005-0000-0000-000051000000}"/>
    <cellStyle name="Heading 7" xfId="78" xr:uid="{00000000-0005-0000-0000-000052000000}"/>
    <cellStyle name="Heading 8" xfId="79" xr:uid="{00000000-0005-0000-0000-000053000000}"/>
    <cellStyle name="Hyperlink" xfId="80" builtinId="8"/>
    <cellStyle name="Hyperlink 2" xfId="81" xr:uid="{00000000-0005-0000-0000-000055000000}"/>
    <cellStyle name="Hyperlink 2 2" xfId="339" xr:uid="{EF1F51B4-657B-434E-B3E6-01BE3B451CDF}"/>
    <cellStyle name="Hyperlink 3" xfId="340" xr:uid="{D4211C79-1D9D-4D49-A6CA-AC277B7A6CAC}"/>
    <cellStyle name="Information" xfId="82" xr:uid="{00000000-0005-0000-0000-000056000000}"/>
    <cellStyle name="Input [yellow]" xfId="83" xr:uid="{00000000-0005-0000-0000-000057000000}"/>
    <cellStyle name="Input 10" xfId="84" xr:uid="{00000000-0005-0000-0000-000058000000}"/>
    <cellStyle name="Input 11" xfId="85" xr:uid="{00000000-0005-0000-0000-000059000000}"/>
    <cellStyle name="Input 12" xfId="86" xr:uid="{00000000-0005-0000-0000-00005A000000}"/>
    <cellStyle name="Input 13" xfId="87" xr:uid="{00000000-0005-0000-0000-00005B000000}"/>
    <cellStyle name="Input 14" xfId="88" xr:uid="{00000000-0005-0000-0000-00005C000000}"/>
    <cellStyle name="Input 15" xfId="89" xr:uid="{00000000-0005-0000-0000-00005D000000}"/>
    <cellStyle name="Input 16" xfId="90" xr:uid="{00000000-0005-0000-0000-00005E000000}"/>
    <cellStyle name="Input 17" xfId="91" xr:uid="{00000000-0005-0000-0000-00005F000000}"/>
    <cellStyle name="Input 18" xfId="92" xr:uid="{00000000-0005-0000-0000-000060000000}"/>
    <cellStyle name="Input 19" xfId="93" xr:uid="{00000000-0005-0000-0000-000061000000}"/>
    <cellStyle name="Input 2" xfId="94" xr:uid="{00000000-0005-0000-0000-000062000000}"/>
    <cellStyle name="Input 3" xfId="95" xr:uid="{00000000-0005-0000-0000-000063000000}"/>
    <cellStyle name="Input 4" xfId="96" xr:uid="{00000000-0005-0000-0000-000064000000}"/>
    <cellStyle name="Input 5" xfId="97" xr:uid="{00000000-0005-0000-0000-000065000000}"/>
    <cellStyle name="Input 6" xfId="98" xr:uid="{00000000-0005-0000-0000-000066000000}"/>
    <cellStyle name="Input 7" xfId="99" xr:uid="{00000000-0005-0000-0000-000067000000}"/>
    <cellStyle name="Input 8" xfId="100" xr:uid="{00000000-0005-0000-0000-000068000000}"/>
    <cellStyle name="Input 9" xfId="101" xr:uid="{00000000-0005-0000-0000-000069000000}"/>
    <cellStyle name="LabelIntersect" xfId="102" xr:uid="{00000000-0005-0000-0000-00006A000000}"/>
    <cellStyle name="LabelLeft" xfId="103" xr:uid="{00000000-0005-0000-0000-00006B000000}"/>
    <cellStyle name="LabelTop" xfId="104" xr:uid="{00000000-0005-0000-0000-00006C000000}"/>
    <cellStyle name="Linked Cell 2" xfId="105" xr:uid="{00000000-0005-0000-0000-00006D000000}"/>
    <cellStyle name="Mik" xfId="106" xr:uid="{00000000-0005-0000-0000-00006E000000}"/>
    <cellStyle name="Mik 2" xfId="107" xr:uid="{00000000-0005-0000-0000-00006F000000}"/>
    <cellStyle name="Mik_For fiscal tables" xfId="108" xr:uid="{00000000-0005-0000-0000-000070000000}"/>
    <cellStyle name="N" xfId="109" xr:uid="{00000000-0005-0000-0000-000071000000}"/>
    <cellStyle name="N 2" xfId="110" xr:uid="{00000000-0005-0000-0000-000072000000}"/>
    <cellStyle name="Neutral 2" xfId="111" xr:uid="{00000000-0005-0000-0000-000073000000}"/>
    <cellStyle name="Normal" xfId="0" builtinId="0"/>
    <cellStyle name="Normal - Style1" xfId="112" xr:uid="{00000000-0005-0000-0000-000075000000}"/>
    <cellStyle name="Normal - Style2" xfId="113" xr:uid="{00000000-0005-0000-0000-000076000000}"/>
    <cellStyle name="Normal - Style3" xfId="114" xr:uid="{00000000-0005-0000-0000-000077000000}"/>
    <cellStyle name="Normal - Style4" xfId="115" xr:uid="{00000000-0005-0000-0000-000078000000}"/>
    <cellStyle name="Normal - Style5" xfId="116" xr:uid="{00000000-0005-0000-0000-000079000000}"/>
    <cellStyle name="Normal 10" xfId="117" xr:uid="{00000000-0005-0000-0000-00007A000000}"/>
    <cellStyle name="Normal 10 4" xfId="316" xr:uid="{5A9F7424-DD9A-4C54-94A0-A2B597E56DE1}"/>
    <cellStyle name="Normal 11" xfId="118" xr:uid="{00000000-0005-0000-0000-00007B000000}"/>
    <cellStyle name="Normal 12" xfId="119" xr:uid="{00000000-0005-0000-0000-00007C000000}"/>
    <cellStyle name="Normal 13" xfId="120" xr:uid="{00000000-0005-0000-0000-00007D000000}"/>
    <cellStyle name="Normal 14" xfId="121" xr:uid="{00000000-0005-0000-0000-00007E000000}"/>
    <cellStyle name="Normal 15" xfId="122" xr:uid="{00000000-0005-0000-0000-00007F000000}"/>
    <cellStyle name="Normal 16" xfId="123" xr:uid="{00000000-0005-0000-0000-000080000000}"/>
    <cellStyle name="Normal 17" xfId="124" xr:uid="{00000000-0005-0000-0000-000081000000}"/>
    <cellStyle name="Normal 18" xfId="125" xr:uid="{00000000-0005-0000-0000-000082000000}"/>
    <cellStyle name="Normal 19" xfId="126" xr:uid="{00000000-0005-0000-0000-000083000000}"/>
    <cellStyle name="Normal 2" xfId="127" xr:uid="{00000000-0005-0000-0000-000084000000}"/>
    <cellStyle name="Normal 2 2" xfId="128" xr:uid="{00000000-0005-0000-0000-000085000000}"/>
    <cellStyle name="Normal 20" xfId="129" xr:uid="{00000000-0005-0000-0000-000086000000}"/>
    <cellStyle name="Normal 21" xfId="130" xr:uid="{00000000-0005-0000-0000-000087000000}"/>
    <cellStyle name="Normal 21 2" xfId="131" xr:uid="{00000000-0005-0000-0000-000088000000}"/>
    <cellStyle name="Normal 21_Copy of Fiscal Tables" xfId="132" xr:uid="{00000000-0005-0000-0000-000089000000}"/>
    <cellStyle name="Normal 22" xfId="133" xr:uid="{00000000-0005-0000-0000-00008A000000}"/>
    <cellStyle name="Normal 22 2" xfId="134" xr:uid="{00000000-0005-0000-0000-00008B000000}"/>
    <cellStyle name="Normal 22_Copy of Fiscal Tables" xfId="135" xr:uid="{00000000-0005-0000-0000-00008C000000}"/>
    <cellStyle name="Normal 23" xfId="136" xr:uid="{00000000-0005-0000-0000-00008D000000}"/>
    <cellStyle name="Normal 24" xfId="137" xr:uid="{00000000-0005-0000-0000-00008E000000}"/>
    <cellStyle name="Normal 24 2" xfId="138" xr:uid="{00000000-0005-0000-0000-00008F000000}"/>
    <cellStyle name="Normal 25" xfId="139" xr:uid="{00000000-0005-0000-0000-000090000000}"/>
    <cellStyle name="Normal 25 2" xfId="140" xr:uid="{00000000-0005-0000-0000-000091000000}"/>
    <cellStyle name="Normal 26" xfId="141" xr:uid="{00000000-0005-0000-0000-000092000000}"/>
    <cellStyle name="Normal 26 2" xfId="142" xr:uid="{00000000-0005-0000-0000-000093000000}"/>
    <cellStyle name="Normal 27" xfId="143" xr:uid="{00000000-0005-0000-0000-000094000000}"/>
    <cellStyle name="Normal 27 2" xfId="144" xr:uid="{00000000-0005-0000-0000-000095000000}"/>
    <cellStyle name="Normal 28" xfId="145" xr:uid="{00000000-0005-0000-0000-000096000000}"/>
    <cellStyle name="Normal 28 2" xfId="146" xr:uid="{00000000-0005-0000-0000-000097000000}"/>
    <cellStyle name="Normal 29" xfId="147" xr:uid="{00000000-0005-0000-0000-000098000000}"/>
    <cellStyle name="Normal 29 2" xfId="148" xr:uid="{00000000-0005-0000-0000-000099000000}"/>
    <cellStyle name="Normal 3" xfId="149" xr:uid="{00000000-0005-0000-0000-00009A000000}"/>
    <cellStyle name="Normal 3 2" xfId="150" xr:uid="{00000000-0005-0000-0000-00009B000000}"/>
    <cellStyle name="Normal 3_asset sales" xfId="151" xr:uid="{00000000-0005-0000-0000-00009C000000}"/>
    <cellStyle name="Normal 30" xfId="152" xr:uid="{00000000-0005-0000-0000-00009D000000}"/>
    <cellStyle name="Normal 30 2" xfId="153" xr:uid="{00000000-0005-0000-0000-00009E000000}"/>
    <cellStyle name="Normal 31" xfId="154" xr:uid="{00000000-0005-0000-0000-00009F000000}"/>
    <cellStyle name="Normal 31 2" xfId="155" xr:uid="{00000000-0005-0000-0000-0000A0000000}"/>
    <cellStyle name="Normal 32" xfId="156" xr:uid="{00000000-0005-0000-0000-0000A1000000}"/>
    <cellStyle name="Normal 32 2" xfId="157" xr:uid="{00000000-0005-0000-0000-0000A2000000}"/>
    <cellStyle name="Normal 33" xfId="158" xr:uid="{00000000-0005-0000-0000-0000A3000000}"/>
    <cellStyle name="Normal 33 2" xfId="159" xr:uid="{00000000-0005-0000-0000-0000A4000000}"/>
    <cellStyle name="Normal 34" xfId="160" xr:uid="{00000000-0005-0000-0000-0000A5000000}"/>
    <cellStyle name="Normal 34 2" xfId="161" xr:uid="{00000000-0005-0000-0000-0000A6000000}"/>
    <cellStyle name="Normal 35" xfId="162" xr:uid="{00000000-0005-0000-0000-0000A7000000}"/>
    <cellStyle name="Normal 35 2" xfId="163" xr:uid="{00000000-0005-0000-0000-0000A8000000}"/>
    <cellStyle name="Normal 36" xfId="164" xr:uid="{00000000-0005-0000-0000-0000A9000000}"/>
    <cellStyle name="Normal 37" xfId="165" xr:uid="{00000000-0005-0000-0000-0000AA000000}"/>
    <cellStyle name="Normal 38" xfId="166" xr:uid="{00000000-0005-0000-0000-0000AB000000}"/>
    <cellStyle name="Normal 39" xfId="167" xr:uid="{00000000-0005-0000-0000-0000AC000000}"/>
    <cellStyle name="Normal 4" xfId="168" xr:uid="{00000000-0005-0000-0000-0000AD000000}"/>
    <cellStyle name="Normal 40" xfId="169" xr:uid="{00000000-0005-0000-0000-0000AE000000}"/>
    <cellStyle name="Normal 41" xfId="170" xr:uid="{00000000-0005-0000-0000-0000AF000000}"/>
    <cellStyle name="Normal 42" xfId="171" xr:uid="{00000000-0005-0000-0000-0000B0000000}"/>
    <cellStyle name="Normal 43" xfId="172" xr:uid="{00000000-0005-0000-0000-0000B1000000}"/>
    <cellStyle name="Normal 44" xfId="173" xr:uid="{00000000-0005-0000-0000-0000B2000000}"/>
    <cellStyle name="Normal 45" xfId="174" xr:uid="{00000000-0005-0000-0000-0000B3000000}"/>
    <cellStyle name="Normal 46" xfId="175" xr:uid="{00000000-0005-0000-0000-0000B4000000}"/>
    <cellStyle name="Normal 47" xfId="176" xr:uid="{00000000-0005-0000-0000-0000B5000000}"/>
    <cellStyle name="Normal 48" xfId="338" xr:uid="{7A668A09-3685-4F80-AD94-1F973B0564D6}"/>
    <cellStyle name="Normal 49" xfId="337" xr:uid="{8A132D17-3429-4BAA-BFF3-CDDCD337B210}"/>
    <cellStyle name="Normal 5" xfId="177" xr:uid="{00000000-0005-0000-0000-0000B6000000}"/>
    <cellStyle name="Normal 6" xfId="178" xr:uid="{00000000-0005-0000-0000-0000B7000000}"/>
    <cellStyle name="Normal 7" xfId="179" xr:uid="{00000000-0005-0000-0000-0000B8000000}"/>
    <cellStyle name="Normal 8" xfId="180" xr:uid="{00000000-0005-0000-0000-0000B9000000}"/>
    <cellStyle name="Normal 9" xfId="181" xr:uid="{00000000-0005-0000-0000-0000BA000000}"/>
    <cellStyle name="Normal_Firms 2" xfId="319" xr:uid="{B8B24DCF-4D5F-4608-B1D0-BD3CB57C1EBA}"/>
    <cellStyle name="Normal_Linked Economy Supplementary Tables AS11" xfId="318" xr:uid="{6A4E9186-E75C-428D-8B09-BEA59FDA4956}"/>
    <cellStyle name="Note 2" xfId="182" xr:uid="{00000000-0005-0000-0000-0000BD000000}"/>
    <cellStyle name="Output 2" xfId="183" xr:uid="{00000000-0005-0000-0000-0000BE000000}"/>
    <cellStyle name="Output Amounts" xfId="184" xr:uid="{00000000-0005-0000-0000-0000BF000000}"/>
    <cellStyle name="Output Column Headings" xfId="185" xr:uid="{00000000-0005-0000-0000-0000C0000000}"/>
    <cellStyle name="Output Line Items" xfId="186" xr:uid="{00000000-0005-0000-0000-0000C1000000}"/>
    <cellStyle name="Output Report Heading" xfId="187" xr:uid="{00000000-0005-0000-0000-0000C2000000}"/>
    <cellStyle name="Output Report Title" xfId="188" xr:uid="{00000000-0005-0000-0000-0000C3000000}"/>
    <cellStyle name="P" xfId="189" xr:uid="{00000000-0005-0000-0000-0000C4000000}"/>
    <cellStyle name="P 2" xfId="190" xr:uid="{00000000-0005-0000-0000-0000C5000000}"/>
    <cellStyle name="Per cent" xfId="317" builtinId="5"/>
    <cellStyle name="Percent [2]" xfId="191" xr:uid="{00000000-0005-0000-0000-0000C6000000}"/>
    <cellStyle name="Percent 2" xfId="192" xr:uid="{00000000-0005-0000-0000-0000C7000000}"/>
    <cellStyle name="Percent 3" xfId="193" xr:uid="{00000000-0005-0000-0000-0000C8000000}"/>
    <cellStyle name="Percent 3 2" xfId="194" xr:uid="{00000000-0005-0000-0000-0000C9000000}"/>
    <cellStyle name="Percent 4" xfId="195" xr:uid="{00000000-0005-0000-0000-0000CA000000}"/>
    <cellStyle name="Percent 4 2" xfId="196" xr:uid="{00000000-0005-0000-0000-0000CB000000}"/>
    <cellStyle name="Percent 5" xfId="197" xr:uid="{00000000-0005-0000-0000-0000CC000000}"/>
    <cellStyle name="Percent 6" xfId="198" xr:uid="{00000000-0005-0000-0000-0000CD000000}"/>
    <cellStyle name="Percent 7" xfId="199" xr:uid="{00000000-0005-0000-0000-0000CE000000}"/>
    <cellStyle name="Refdb standard" xfId="200" xr:uid="{00000000-0005-0000-0000-0000CF000000}"/>
    <cellStyle name="ReportData" xfId="201" xr:uid="{00000000-0005-0000-0000-0000D0000000}"/>
    <cellStyle name="ReportElements" xfId="202" xr:uid="{00000000-0005-0000-0000-0000D1000000}"/>
    <cellStyle name="ReportHeader" xfId="203" xr:uid="{00000000-0005-0000-0000-0000D2000000}"/>
    <cellStyle name="SAPBEXaggData" xfId="204" xr:uid="{00000000-0005-0000-0000-0000D3000000}"/>
    <cellStyle name="SAPBEXaggDataEmph" xfId="205" xr:uid="{00000000-0005-0000-0000-0000D4000000}"/>
    <cellStyle name="SAPBEXaggItem" xfId="206" xr:uid="{00000000-0005-0000-0000-0000D5000000}"/>
    <cellStyle name="SAPBEXaggItemX" xfId="207" xr:uid="{00000000-0005-0000-0000-0000D6000000}"/>
    <cellStyle name="SAPBEXchaText" xfId="208" xr:uid="{00000000-0005-0000-0000-0000D7000000}"/>
    <cellStyle name="SAPBEXexcBad7" xfId="209" xr:uid="{00000000-0005-0000-0000-0000D8000000}"/>
    <cellStyle name="SAPBEXexcBad8" xfId="210" xr:uid="{00000000-0005-0000-0000-0000D9000000}"/>
    <cellStyle name="SAPBEXexcBad9" xfId="211" xr:uid="{00000000-0005-0000-0000-0000DA000000}"/>
    <cellStyle name="SAPBEXexcCritical4" xfId="212" xr:uid="{00000000-0005-0000-0000-0000DB000000}"/>
    <cellStyle name="SAPBEXexcCritical5" xfId="213" xr:uid="{00000000-0005-0000-0000-0000DC000000}"/>
    <cellStyle name="SAPBEXexcCritical6" xfId="214" xr:uid="{00000000-0005-0000-0000-0000DD000000}"/>
    <cellStyle name="SAPBEXexcGood1" xfId="215" xr:uid="{00000000-0005-0000-0000-0000DE000000}"/>
    <cellStyle name="SAPBEXexcGood2" xfId="216" xr:uid="{00000000-0005-0000-0000-0000DF000000}"/>
    <cellStyle name="SAPBEXexcGood3" xfId="217" xr:uid="{00000000-0005-0000-0000-0000E0000000}"/>
    <cellStyle name="SAPBEXfilterDrill" xfId="218" xr:uid="{00000000-0005-0000-0000-0000E1000000}"/>
    <cellStyle name="SAPBEXfilterItem" xfId="219" xr:uid="{00000000-0005-0000-0000-0000E2000000}"/>
    <cellStyle name="SAPBEXfilterText" xfId="220" xr:uid="{00000000-0005-0000-0000-0000E3000000}"/>
    <cellStyle name="SAPBEXformats" xfId="221" xr:uid="{00000000-0005-0000-0000-0000E4000000}"/>
    <cellStyle name="SAPBEXheaderItem" xfId="222" xr:uid="{00000000-0005-0000-0000-0000E5000000}"/>
    <cellStyle name="SAPBEXheaderText" xfId="223" xr:uid="{00000000-0005-0000-0000-0000E6000000}"/>
    <cellStyle name="SAPBEXHLevel0" xfId="224" xr:uid="{00000000-0005-0000-0000-0000E7000000}"/>
    <cellStyle name="SAPBEXHLevel0X" xfId="225" xr:uid="{00000000-0005-0000-0000-0000E8000000}"/>
    <cellStyle name="SAPBEXHLevel1" xfId="226" xr:uid="{00000000-0005-0000-0000-0000E9000000}"/>
    <cellStyle name="SAPBEXHLevel1X" xfId="227" xr:uid="{00000000-0005-0000-0000-0000EA000000}"/>
    <cellStyle name="SAPBEXHLevel2" xfId="228" xr:uid="{00000000-0005-0000-0000-0000EB000000}"/>
    <cellStyle name="SAPBEXHLevel2X" xfId="229" xr:uid="{00000000-0005-0000-0000-0000EC000000}"/>
    <cellStyle name="SAPBEXHLevel3" xfId="230" xr:uid="{00000000-0005-0000-0000-0000ED000000}"/>
    <cellStyle name="SAPBEXHLevel3X" xfId="231" xr:uid="{00000000-0005-0000-0000-0000EE000000}"/>
    <cellStyle name="SAPBEXresData" xfId="232" xr:uid="{00000000-0005-0000-0000-0000EF000000}"/>
    <cellStyle name="SAPBEXresDataEmph" xfId="233" xr:uid="{00000000-0005-0000-0000-0000F0000000}"/>
    <cellStyle name="SAPBEXresItem" xfId="234" xr:uid="{00000000-0005-0000-0000-0000F1000000}"/>
    <cellStyle name="SAPBEXresItemX" xfId="235" xr:uid="{00000000-0005-0000-0000-0000F2000000}"/>
    <cellStyle name="SAPBEXstdData" xfId="236" xr:uid="{00000000-0005-0000-0000-0000F3000000}"/>
    <cellStyle name="SAPBEXstdDataEmph" xfId="237" xr:uid="{00000000-0005-0000-0000-0000F4000000}"/>
    <cellStyle name="SAPBEXstdItem" xfId="238" xr:uid="{00000000-0005-0000-0000-0000F5000000}"/>
    <cellStyle name="SAPBEXstdItemX" xfId="239" xr:uid="{00000000-0005-0000-0000-0000F6000000}"/>
    <cellStyle name="SAPBEXtitle" xfId="240" xr:uid="{00000000-0005-0000-0000-0000F7000000}"/>
    <cellStyle name="SAPBEXundefined" xfId="241" xr:uid="{00000000-0005-0000-0000-0000F8000000}"/>
    <cellStyle name="Style 1" xfId="242" xr:uid="{00000000-0005-0000-0000-0000F9000000}"/>
    <cellStyle name="Style1" xfId="243" xr:uid="{00000000-0005-0000-0000-0000FA000000}"/>
    <cellStyle name="Style2" xfId="244" xr:uid="{00000000-0005-0000-0000-0000FB000000}"/>
    <cellStyle name="Style3" xfId="245" xr:uid="{00000000-0005-0000-0000-0000FC000000}"/>
    <cellStyle name="Style4" xfId="246" xr:uid="{00000000-0005-0000-0000-0000FD000000}"/>
    <cellStyle name="Style5" xfId="247" xr:uid="{00000000-0005-0000-0000-0000FE000000}"/>
    <cellStyle name="Style6" xfId="248" xr:uid="{00000000-0005-0000-0000-0000FF000000}"/>
    <cellStyle name="Table Footnote" xfId="249" xr:uid="{00000000-0005-0000-0000-000000010000}"/>
    <cellStyle name="Table Footnote 2" xfId="250" xr:uid="{00000000-0005-0000-0000-000001010000}"/>
    <cellStyle name="Table Footnote 2 2" xfId="251" xr:uid="{00000000-0005-0000-0000-000002010000}"/>
    <cellStyle name="Table Footnote_Table 5.6 sales of assets 23Feb2010" xfId="252" xr:uid="{00000000-0005-0000-0000-000003010000}"/>
    <cellStyle name="Table Header" xfId="253" xr:uid="{00000000-0005-0000-0000-000004010000}"/>
    <cellStyle name="Table Header 2" xfId="254" xr:uid="{00000000-0005-0000-0000-000005010000}"/>
    <cellStyle name="Table Header 2 2" xfId="255" xr:uid="{00000000-0005-0000-0000-000006010000}"/>
    <cellStyle name="Table Header_Table 5.6 sales of assets 23Feb2010" xfId="256" xr:uid="{00000000-0005-0000-0000-000007010000}"/>
    <cellStyle name="Table Heading 1" xfId="257" xr:uid="{00000000-0005-0000-0000-000008010000}"/>
    <cellStyle name="Table Heading 1 2" xfId="258" xr:uid="{00000000-0005-0000-0000-000009010000}"/>
    <cellStyle name="Table Heading 1 2 2" xfId="259" xr:uid="{00000000-0005-0000-0000-00000A010000}"/>
    <cellStyle name="Table Heading 1_Table 5.6 sales of assets 23Feb2010" xfId="260" xr:uid="{00000000-0005-0000-0000-00000B010000}"/>
    <cellStyle name="Table Heading 2" xfId="261" xr:uid="{00000000-0005-0000-0000-00000C010000}"/>
    <cellStyle name="Table Heading 2 2" xfId="262" xr:uid="{00000000-0005-0000-0000-00000D010000}"/>
    <cellStyle name="Table Heading 2_Table 5.6 sales of assets 23Feb2010" xfId="263" xr:uid="{00000000-0005-0000-0000-00000E010000}"/>
    <cellStyle name="Table Of Which" xfId="264" xr:uid="{00000000-0005-0000-0000-00000F010000}"/>
    <cellStyle name="Table Of Which 2" xfId="265" xr:uid="{00000000-0005-0000-0000-000010010000}"/>
    <cellStyle name="Table Of Which_Table 5.6 sales of assets 23Feb2010" xfId="266" xr:uid="{00000000-0005-0000-0000-000011010000}"/>
    <cellStyle name="Table Row Billions" xfId="267" xr:uid="{00000000-0005-0000-0000-000012010000}"/>
    <cellStyle name="Table Row Billions 2" xfId="268" xr:uid="{00000000-0005-0000-0000-000013010000}"/>
    <cellStyle name="Table Row Billions Check" xfId="269" xr:uid="{00000000-0005-0000-0000-000014010000}"/>
    <cellStyle name="Table Row Billions Check 2" xfId="270" xr:uid="{00000000-0005-0000-0000-000015010000}"/>
    <cellStyle name="Table Row Billions Check 3" xfId="271" xr:uid="{00000000-0005-0000-0000-000016010000}"/>
    <cellStyle name="Table Row Billions Check_asset sales" xfId="272" xr:uid="{00000000-0005-0000-0000-000017010000}"/>
    <cellStyle name="Table Row Billions_Table 5.6 sales of assets 23Feb2010" xfId="273" xr:uid="{00000000-0005-0000-0000-000018010000}"/>
    <cellStyle name="Table Row Millions" xfId="274" xr:uid="{00000000-0005-0000-0000-000019010000}"/>
    <cellStyle name="Table Row Millions 2" xfId="275" xr:uid="{00000000-0005-0000-0000-00001A010000}"/>
    <cellStyle name="Table Row Millions 2 2" xfId="276" xr:uid="{00000000-0005-0000-0000-00001B010000}"/>
    <cellStyle name="Table Row Millions Check" xfId="277" xr:uid="{00000000-0005-0000-0000-00001C010000}"/>
    <cellStyle name="Table Row Millions Check 2" xfId="278" xr:uid="{00000000-0005-0000-0000-00001D010000}"/>
    <cellStyle name="Table Row Millions Check 3" xfId="279" xr:uid="{00000000-0005-0000-0000-00001E010000}"/>
    <cellStyle name="Table Row Millions Check 4" xfId="280" xr:uid="{00000000-0005-0000-0000-00001F010000}"/>
    <cellStyle name="Table Row Millions Check_asset sales" xfId="281" xr:uid="{00000000-0005-0000-0000-000020010000}"/>
    <cellStyle name="Table Row Millions_Table 5.6 sales of assets 23Feb2010" xfId="282" xr:uid="{00000000-0005-0000-0000-000021010000}"/>
    <cellStyle name="Table Row Percentage" xfId="283" xr:uid="{00000000-0005-0000-0000-000022010000}"/>
    <cellStyle name="Table Row Percentage 2" xfId="284" xr:uid="{00000000-0005-0000-0000-000023010000}"/>
    <cellStyle name="Table Row Percentage Check" xfId="285" xr:uid="{00000000-0005-0000-0000-000024010000}"/>
    <cellStyle name="Table Row Percentage Check 2" xfId="286" xr:uid="{00000000-0005-0000-0000-000025010000}"/>
    <cellStyle name="Table Row Percentage Check 3" xfId="287" xr:uid="{00000000-0005-0000-0000-000026010000}"/>
    <cellStyle name="Table Row Percentage Check_asset sales" xfId="288" xr:uid="{00000000-0005-0000-0000-000027010000}"/>
    <cellStyle name="Table Row Percentage_Table 5.6 sales of assets 23Feb2010" xfId="289" xr:uid="{00000000-0005-0000-0000-000028010000}"/>
    <cellStyle name="Table Total Billions" xfId="290" xr:uid="{00000000-0005-0000-0000-000029010000}"/>
    <cellStyle name="Table Total Billions 2" xfId="291" xr:uid="{00000000-0005-0000-0000-00002A010000}"/>
    <cellStyle name="Table Total Billions_Table 5.6 sales of assets 23Feb2010" xfId="292" xr:uid="{00000000-0005-0000-0000-00002B010000}"/>
    <cellStyle name="Table Total Millions" xfId="293" xr:uid="{00000000-0005-0000-0000-00002C010000}"/>
    <cellStyle name="Table Total Millions 2" xfId="294" xr:uid="{00000000-0005-0000-0000-00002D010000}"/>
    <cellStyle name="Table Total Millions 2 2" xfId="295" xr:uid="{00000000-0005-0000-0000-00002E010000}"/>
    <cellStyle name="Table Total Millions_Table 5.6 sales of assets 23Feb2010" xfId="296" xr:uid="{00000000-0005-0000-0000-00002F010000}"/>
    <cellStyle name="Table Total Percentage" xfId="297" xr:uid="{00000000-0005-0000-0000-000030010000}"/>
    <cellStyle name="Table Total Percentage 2" xfId="298" xr:uid="{00000000-0005-0000-0000-000031010000}"/>
    <cellStyle name="Table Total Percentage_Table 5.6 sales of assets 23Feb2010" xfId="299" xr:uid="{00000000-0005-0000-0000-000032010000}"/>
    <cellStyle name="Table Units" xfId="300" xr:uid="{00000000-0005-0000-0000-000033010000}"/>
    <cellStyle name="Table Units 2" xfId="301" xr:uid="{00000000-0005-0000-0000-000034010000}"/>
    <cellStyle name="Table Units 2 2" xfId="302" xr:uid="{00000000-0005-0000-0000-000035010000}"/>
    <cellStyle name="Table Units_Table 5.6 sales of assets 23Feb2010" xfId="303" xr:uid="{00000000-0005-0000-0000-000036010000}"/>
    <cellStyle name="Times New Roman" xfId="304" xr:uid="{00000000-0005-0000-0000-000037010000}"/>
    <cellStyle name="Title 2" xfId="305" xr:uid="{00000000-0005-0000-0000-000038010000}"/>
    <cellStyle name="Title 3" xfId="306" xr:uid="{00000000-0005-0000-0000-000039010000}"/>
    <cellStyle name="Title 4" xfId="307" xr:uid="{00000000-0005-0000-0000-00003A010000}"/>
    <cellStyle name="Total 2" xfId="308" xr:uid="{00000000-0005-0000-0000-00003B010000}"/>
    <cellStyle name="Warning Text 2" xfId="309" xr:uid="{00000000-0005-0000-0000-00003C010000}"/>
    <cellStyle name="whole number" xfId="310" xr:uid="{00000000-0005-0000-0000-00003D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Groups\Documents%20and%20research\Economic%20and%20Fiscal%20Outlook\Autumn%202025\FINAL%20WEB%20versions\Receipts_Detailed_forecast_tables_November_2025.xlsx" TargetMode="External"/><Relationship Id="rId1" Type="http://schemas.openxmlformats.org/officeDocument/2006/relationships/externalLinkPath" Target="Receipts_Detailed_forecast_tables_November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Receipts"/>
      <sheetName val="3.1"/>
      <sheetName val="3.2"/>
      <sheetName val="3.3"/>
      <sheetName val="3.4"/>
      <sheetName val="3.5"/>
      <sheetName val="3.6"/>
      <sheetName val="3.7"/>
      <sheetName val="3.8"/>
      <sheetName val="3.9"/>
      <sheetName val="3.10"/>
      <sheetName val="3.11"/>
      <sheetName val="3.12"/>
      <sheetName val="3.13"/>
      <sheetName val="3.14"/>
      <sheetName val="3.15"/>
      <sheetName val="3.16"/>
      <sheetName val="3.17"/>
      <sheetName val="3.18"/>
      <sheetName val="3.19"/>
      <sheetName val="3.20"/>
      <sheetName val="3.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N33"/>
  <sheetViews>
    <sheetView showFormulas="1" tabSelected="1" zoomScaleNormal="100" zoomScaleSheetLayoutView="100" workbookViewId="0"/>
  </sheetViews>
  <sheetFormatPr defaultColWidth="8.77734375" defaultRowHeight="15" x14ac:dyDescent="0.25"/>
  <cols>
    <col min="1" max="1" width="3.6640625" style="650" customWidth="1"/>
    <col min="2" max="2" width="68" style="650" customWidth="1"/>
    <col min="3" max="16384" width="8.77734375" style="650"/>
  </cols>
  <sheetData>
    <row r="1" spans="1:14" ht="33.75" customHeight="1" thickBot="1" x14ac:dyDescent="0.3">
      <c r="A1" s="648"/>
      <c r="B1" s="649"/>
      <c r="C1" s="649"/>
      <c r="D1" s="649"/>
      <c r="E1" s="649"/>
      <c r="F1" s="649"/>
      <c r="G1" s="649"/>
      <c r="H1" s="649"/>
      <c r="I1" s="649"/>
      <c r="J1" s="649"/>
      <c r="K1" s="649"/>
      <c r="L1" s="649"/>
      <c r="M1" s="649"/>
      <c r="N1" s="649"/>
    </row>
    <row r="2" spans="1:14" ht="33" customHeight="1" thickBot="1" x14ac:dyDescent="0.3">
      <c r="A2" s="649"/>
      <c r="B2" s="651" t="s">
        <v>654</v>
      </c>
      <c r="C2" s="649"/>
      <c r="D2" s="649"/>
      <c r="E2" s="649"/>
      <c r="F2" s="649"/>
      <c r="G2" s="649"/>
      <c r="H2" s="649"/>
      <c r="I2" s="649"/>
      <c r="J2" s="649"/>
      <c r="K2" s="649"/>
      <c r="L2" s="649"/>
      <c r="M2" s="649"/>
      <c r="N2" s="649"/>
    </row>
    <row r="3" spans="1:14" ht="29.25" customHeight="1" x14ac:dyDescent="0.25">
      <c r="A3" s="649"/>
      <c r="B3" s="652" t="s">
        <v>0</v>
      </c>
      <c r="C3" s="649"/>
      <c r="E3" s="649"/>
      <c r="F3" s="649"/>
      <c r="G3" s="649"/>
      <c r="H3" s="649"/>
      <c r="I3" s="649"/>
      <c r="J3" s="649"/>
      <c r="K3" s="649"/>
      <c r="L3" s="649"/>
      <c r="M3" s="649"/>
      <c r="N3" s="649"/>
    </row>
    <row r="4" spans="1:14" ht="15.75" customHeight="1" x14ac:dyDescent="0.25">
      <c r="A4" s="649"/>
      <c r="B4" s="652" t="s">
        <v>1</v>
      </c>
      <c r="C4" s="649"/>
      <c r="D4" s="649"/>
      <c r="E4" s="649"/>
      <c r="F4" s="649"/>
      <c r="G4" s="649"/>
      <c r="H4" s="649"/>
      <c r="I4" s="649"/>
      <c r="J4" s="649"/>
      <c r="K4" s="649"/>
      <c r="L4" s="649"/>
      <c r="M4" s="649"/>
      <c r="N4" s="649"/>
    </row>
    <row r="5" spans="1:14" ht="15.75" customHeight="1" x14ac:dyDescent="0.25">
      <c r="A5" s="649"/>
      <c r="B5" s="652" t="s">
        <v>2</v>
      </c>
      <c r="C5" s="649"/>
      <c r="D5" s="649"/>
      <c r="E5" s="649"/>
      <c r="F5" s="649"/>
      <c r="G5" s="649"/>
      <c r="H5" s="649"/>
      <c r="I5" s="649"/>
      <c r="J5" s="649"/>
      <c r="K5" s="649"/>
      <c r="L5" s="649"/>
      <c r="M5" s="649"/>
      <c r="N5" s="649"/>
    </row>
    <row r="6" spans="1:14" ht="15.75" customHeight="1" x14ac:dyDescent="0.25">
      <c r="A6" s="649"/>
      <c r="B6" s="652" t="s">
        <v>3</v>
      </c>
      <c r="C6" s="649"/>
      <c r="D6" s="649"/>
      <c r="E6" s="649"/>
      <c r="F6" s="649"/>
      <c r="G6" s="649"/>
      <c r="H6" s="649"/>
      <c r="I6" s="649"/>
      <c r="J6" s="649"/>
      <c r="K6" s="649"/>
      <c r="L6" s="649"/>
      <c r="M6" s="649"/>
      <c r="N6" s="649"/>
    </row>
    <row r="7" spans="1:14" ht="15.75" customHeight="1" x14ac:dyDescent="0.25">
      <c r="A7" s="649"/>
      <c r="B7" s="652" t="s">
        <v>4</v>
      </c>
      <c r="C7" s="649"/>
      <c r="D7" s="649"/>
      <c r="E7" s="649"/>
      <c r="F7" s="649"/>
      <c r="G7" s="649"/>
      <c r="H7" s="649"/>
      <c r="I7" s="649"/>
      <c r="J7" s="649"/>
      <c r="K7" s="649"/>
      <c r="L7" s="649"/>
      <c r="M7" s="649"/>
      <c r="N7" s="649"/>
    </row>
    <row r="8" spans="1:14" ht="15.75" customHeight="1" x14ac:dyDescent="0.25">
      <c r="A8" s="649"/>
      <c r="B8" s="652" t="s">
        <v>5</v>
      </c>
      <c r="C8" s="649"/>
      <c r="D8" s="649"/>
      <c r="E8" s="649"/>
      <c r="F8" s="649"/>
      <c r="G8" s="649"/>
      <c r="H8" s="649"/>
      <c r="I8" s="649"/>
      <c r="J8" s="649"/>
      <c r="K8" s="649"/>
      <c r="L8" s="649"/>
      <c r="M8" s="649"/>
      <c r="N8" s="649"/>
    </row>
    <row r="9" spans="1:14" ht="15.75" customHeight="1" x14ac:dyDescent="0.25">
      <c r="A9" s="649"/>
      <c r="B9" s="652" t="s">
        <v>6</v>
      </c>
      <c r="C9" s="649"/>
      <c r="D9" s="649"/>
      <c r="E9" s="649"/>
      <c r="F9" s="649"/>
      <c r="G9" s="649"/>
      <c r="H9" s="649"/>
      <c r="I9" s="649"/>
      <c r="J9" s="649"/>
      <c r="K9" s="649"/>
      <c r="L9" s="649"/>
      <c r="M9" s="649"/>
      <c r="N9" s="649"/>
    </row>
    <row r="10" spans="1:14" ht="15.75" customHeight="1" x14ac:dyDescent="0.25">
      <c r="A10" s="649"/>
      <c r="B10" s="652" t="s">
        <v>7</v>
      </c>
      <c r="C10" s="649"/>
      <c r="D10" s="649"/>
      <c r="E10" s="649"/>
      <c r="F10" s="649"/>
      <c r="G10" s="649"/>
      <c r="H10" s="649"/>
      <c r="I10" s="649"/>
      <c r="J10" s="649"/>
      <c r="K10" s="649"/>
      <c r="L10" s="649"/>
      <c r="M10" s="649"/>
      <c r="N10" s="649"/>
    </row>
    <row r="11" spans="1:14" ht="15.75" customHeight="1" x14ac:dyDescent="0.25">
      <c r="A11" s="649"/>
      <c r="B11" s="652" t="s">
        <v>8</v>
      </c>
      <c r="C11" s="649"/>
      <c r="D11" s="649"/>
      <c r="E11" s="649"/>
      <c r="F11" s="649"/>
      <c r="G11" s="649"/>
      <c r="H11" s="649"/>
      <c r="I11" s="649"/>
      <c r="J11" s="649"/>
      <c r="K11" s="649"/>
      <c r="L11" s="649"/>
      <c r="M11" s="649"/>
      <c r="N11" s="649"/>
    </row>
    <row r="12" spans="1:14" ht="15.75" customHeight="1" x14ac:dyDescent="0.25">
      <c r="A12" s="653"/>
      <c r="B12" s="652" t="s">
        <v>9</v>
      </c>
      <c r="C12" s="649"/>
      <c r="D12" s="649"/>
      <c r="E12" s="649"/>
      <c r="F12" s="649"/>
      <c r="G12" s="649"/>
      <c r="H12" s="649"/>
      <c r="I12" s="649"/>
      <c r="J12" s="649"/>
      <c r="K12" s="649"/>
      <c r="L12" s="649"/>
      <c r="M12" s="649"/>
      <c r="N12" s="649"/>
    </row>
    <row r="13" spans="1:14" ht="15.75" customHeight="1" x14ac:dyDescent="0.25">
      <c r="A13" s="649"/>
      <c r="B13" s="652" t="s">
        <v>10</v>
      </c>
      <c r="C13" s="649"/>
      <c r="D13" s="649"/>
      <c r="E13" s="649"/>
      <c r="F13" s="649"/>
      <c r="G13" s="649"/>
      <c r="H13" s="649"/>
      <c r="I13" s="649"/>
      <c r="J13" s="649"/>
      <c r="K13" s="649"/>
      <c r="L13" s="649"/>
      <c r="M13" s="649"/>
      <c r="N13" s="649"/>
    </row>
    <row r="14" spans="1:14" ht="15.75" customHeight="1" x14ac:dyDescent="0.25">
      <c r="A14" s="649"/>
      <c r="B14" s="652" t="s">
        <v>11</v>
      </c>
      <c r="C14" s="649"/>
      <c r="D14" s="649"/>
      <c r="E14" s="649"/>
      <c r="F14" s="649"/>
      <c r="G14" s="649"/>
      <c r="H14" s="649"/>
      <c r="I14" s="649"/>
      <c r="J14" s="649"/>
      <c r="K14" s="649"/>
      <c r="L14" s="649"/>
      <c r="M14" s="649"/>
      <c r="N14" s="649"/>
    </row>
    <row r="15" spans="1:14" ht="15.75" customHeight="1" x14ac:dyDescent="0.25">
      <c r="A15" s="649"/>
      <c r="B15" s="652" t="s">
        <v>12</v>
      </c>
      <c r="C15" s="649"/>
      <c r="D15" s="649"/>
      <c r="E15" s="649"/>
      <c r="F15" s="649"/>
      <c r="G15" s="649"/>
      <c r="H15" s="649"/>
      <c r="I15" s="649"/>
      <c r="J15" s="649"/>
      <c r="K15" s="649"/>
      <c r="L15" s="649"/>
      <c r="M15" s="649"/>
      <c r="N15" s="649"/>
    </row>
    <row r="16" spans="1:14" ht="15.75" customHeight="1" x14ac:dyDescent="0.25">
      <c r="A16" s="649"/>
      <c r="B16" s="652" t="s">
        <v>13</v>
      </c>
      <c r="C16" s="649"/>
      <c r="E16" s="649"/>
      <c r="F16" s="649"/>
      <c r="G16" s="649"/>
      <c r="H16" s="649"/>
      <c r="I16" s="649"/>
      <c r="J16" s="649"/>
      <c r="K16" s="649"/>
      <c r="L16" s="649"/>
      <c r="M16" s="649"/>
      <c r="N16" s="649"/>
    </row>
    <row r="17" spans="1:14" ht="15.75" customHeight="1" x14ac:dyDescent="0.25">
      <c r="A17" s="649"/>
      <c r="B17" s="652" t="s">
        <v>14</v>
      </c>
      <c r="C17" s="649"/>
      <c r="D17" s="654"/>
      <c r="E17" s="649"/>
      <c r="F17" s="649"/>
      <c r="G17" s="649"/>
      <c r="H17" s="649"/>
      <c r="I17" s="649"/>
      <c r="J17" s="649"/>
      <c r="K17" s="649"/>
      <c r="L17" s="649"/>
      <c r="M17" s="649"/>
      <c r="N17" s="649"/>
    </row>
    <row r="18" spans="1:14" ht="15.75" customHeight="1" x14ac:dyDescent="0.25">
      <c r="A18" s="649"/>
      <c r="B18" s="652" t="s">
        <v>15</v>
      </c>
      <c r="C18" s="649"/>
      <c r="D18" s="654"/>
      <c r="E18" s="649"/>
      <c r="F18" s="649"/>
      <c r="G18" s="649"/>
      <c r="H18" s="649"/>
      <c r="I18" s="649"/>
      <c r="J18" s="649"/>
      <c r="K18" s="649"/>
      <c r="L18" s="649"/>
      <c r="M18" s="649"/>
      <c r="N18" s="649"/>
    </row>
    <row r="19" spans="1:14" ht="15.75" customHeight="1" x14ac:dyDescent="0.25">
      <c r="A19" s="649"/>
      <c r="B19" s="652" t="s">
        <v>16</v>
      </c>
      <c r="C19" s="488"/>
      <c r="D19" s="654"/>
      <c r="E19" s="649"/>
      <c r="F19" s="649"/>
      <c r="G19" s="649"/>
      <c r="H19" s="649"/>
      <c r="I19" s="649"/>
      <c r="J19" s="649"/>
      <c r="K19" s="649"/>
      <c r="L19" s="649"/>
      <c r="M19" s="649"/>
      <c r="N19" s="649"/>
    </row>
    <row r="20" spans="1:14" ht="15.75" customHeight="1" x14ac:dyDescent="0.25">
      <c r="A20" s="649"/>
      <c r="B20" s="652" t="s">
        <v>17</v>
      </c>
      <c r="C20" s="649"/>
      <c r="D20" s="654"/>
      <c r="E20" s="649"/>
      <c r="F20" s="649"/>
      <c r="G20" s="649"/>
      <c r="H20" s="649"/>
      <c r="I20" s="649"/>
      <c r="J20" s="649"/>
      <c r="K20" s="649"/>
      <c r="L20" s="649"/>
      <c r="M20" s="649"/>
      <c r="N20" s="649"/>
    </row>
    <row r="21" spans="1:14" ht="15.75" customHeight="1" x14ac:dyDescent="0.25">
      <c r="A21" s="649"/>
      <c r="B21" s="652" t="s">
        <v>18</v>
      </c>
      <c r="C21" s="649"/>
      <c r="D21" s="654"/>
      <c r="E21" s="649"/>
      <c r="F21" s="649"/>
      <c r="G21" s="649"/>
      <c r="H21" s="649"/>
      <c r="I21" s="649"/>
      <c r="J21" s="649"/>
      <c r="K21" s="649"/>
      <c r="L21" s="649"/>
      <c r="M21" s="649"/>
      <c r="N21" s="649"/>
    </row>
    <row r="22" spans="1:14" ht="15.75" customHeight="1" x14ac:dyDescent="0.25">
      <c r="A22" s="649"/>
      <c r="B22" s="652" t="s">
        <v>19</v>
      </c>
      <c r="C22" s="649"/>
      <c r="D22" s="654"/>
      <c r="E22" s="649"/>
      <c r="F22" s="649"/>
      <c r="G22" s="649"/>
      <c r="H22" s="649"/>
      <c r="I22" s="649"/>
      <c r="J22" s="649"/>
      <c r="K22" s="649"/>
      <c r="L22" s="649"/>
      <c r="M22" s="649"/>
      <c r="N22" s="649"/>
    </row>
    <row r="23" spans="1:14" ht="15.75" customHeight="1" x14ac:dyDescent="0.25">
      <c r="A23" s="649"/>
      <c r="B23" s="652" t="s">
        <v>20</v>
      </c>
      <c r="C23" s="649"/>
      <c r="D23" s="654"/>
      <c r="E23" s="649"/>
      <c r="F23" s="649"/>
      <c r="G23" s="649"/>
      <c r="H23" s="649"/>
      <c r="I23" s="649"/>
      <c r="J23" s="649"/>
      <c r="K23" s="649"/>
      <c r="L23" s="649"/>
      <c r="M23" s="649"/>
      <c r="N23" s="649"/>
    </row>
    <row r="24" spans="1:14" ht="15.75" thickBot="1" x14ac:dyDescent="0.3">
      <c r="A24" s="649"/>
      <c r="B24" s="655" t="s">
        <v>21</v>
      </c>
      <c r="C24" s="649"/>
      <c r="D24" s="98"/>
      <c r="E24" s="649"/>
      <c r="F24" s="649"/>
      <c r="G24" s="649"/>
      <c r="H24" s="649"/>
      <c r="I24" s="649"/>
      <c r="J24" s="649"/>
      <c r="K24" s="649"/>
      <c r="L24" s="649"/>
      <c r="M24" s="649"/>
      <c r="N24" s="649"/>
    </row>
    <row r="25" spans="1:14" x14ac:dyDescent="0.25">
      <c r="A25" s="649"/>
      <c r="B25" s="656"/>
      <c r="C25" s="649"/>
      <c r="D25" s="98"/>
      <c r="E25" s="649"/>
      <c r="F25" s="649"/>
      <c r="G25" s="649"/>
      <c r="H25" s="649"/>
      <c r="I25" s="649"/>
      <c r="J25" s="649"/>
      <c r="K25" s="649"/>
      <c r="L25" s="649"/>
      <c r="M25" s="649"/>
      <c r="N25" s="649"/>
    </row>
    <row r="26" spans="1:14" x14ac:dyDescent="0.25">
      <c r="A26" s="649"/>
      <c r="B26" s="656"/>
      <c r="C26" s="649"/>
      <c r="D26" s="98"/>
      <c r="E26" s="649"/>
      <c r="F26" s="649"/>
      <c r="G26" s="649"/>
      <c r="H26" s="649"/>
      <c r="I26" s="649"/>
      <c r="J26" s="649"/>
      <c r="K26" s="649"/>
      <c r="L26" s="649"/>
      <c r="M26" s="649"/>
      <c r="N26" s="649"/>
    </row>
    <row r="27" spans="1:14" x14ac:dyDescent="0.25">
      <c r="A27" s="649"/>
      <c r="B27" s="656"/>
      <c r="C27" s="649"/>
      <c r="D27" s="649"/>
      <c r="E27" s="649"/>
      <c r="F27" s="649"/>
      <c r="G27" s="649"/>
      <c r="H27" s="649"/>
      <c r="I27" s="649"/>
      <c r="J27" s="649"/>
      <c r="K27" s="649"/>
      <c r="L27" s="649"/>
      <c r="M27" s="649"/>
      <c r="N27" s="649"/>
    </row>
    <row r="28" spans="1:14" x14ac:dyDescent="0.25">
      <c r="A28" s="649"/>
      <c r="B28" s="656"/>
      <c r="C28" s="649"/>
      <c r="D28" s="649"/>
      <c r="E28" s="649"/>
      <c r="F28" s="649"/>
      <c r="G28" s="649"/>
      <c r="H28" s="649"/>
      <c r="I28" s="649"/>
      <c r="J28" s="649"/>
      <c r="K28" s="649"/>
      <c r="L28" s="649"/>
      <c r="M28" s="649"/>
      <c r="N28" s="649"/>
    </row>
    <row r="29" spans="1:14" x14ac:dyDescent="0.25">
      <c r="A29" s="649"/>
      <c r="B29" s="656"/>
      <c r="C29" s="649"/>
      <c r="D29" s="649"/>
      <c r="E29" s="649"/>
      <c r="F29" s="649"/>
      <c r="G29" s="649"/>
      <c r="H29" s="649"/>
      <c r="I29" s="649"/>
      <c r="J29" s="649"/>
      <c r="K29" s="649"/>
      <c r="L29" s="649"/>
      <c r="M29" s="649"/>
      <c r="N29" s="649"/>
    </row>
    <row r="30" spans="1:14" x14ac:dyDescent="0.25">
      <c r="A30" s="649"/>
      <c r="B30" s="656"/>
      <c r="C30" s="649"/>
      <c r="D30" s="649"/>
      <c r="E30" s="649"/>
      <c r="F30" s="649"/>
      <c r="G30" s="649"/>
      <c r="H30" s="649"/>
      <c r="I30" s="649"/>
      <c r="J30" s="649"/>
      <c r="K30" s="649"/>
      <c r="L30" s="649"/>
      <c r="M30" s="649"/>
      <c r="N30" s="649"/>
    </row>
    <row r="31" spans="1:14" x14ac:dyDescent="0.25">
      <c r="A31" s="649"/>
      <c r="B31" s="656"/>
      <c r="C31" s="649"/>
      <c r="D31" s="649"/>
      <c r="E31" s="649"/>
      <c r="F31" s="649"/>
      <c r="G31" s="649"/>
      <c r="H31" s="649"/>
      <c r="I31" s="649"/>
      <c r="J31" s="649"/>
      <c r="K31" s="649"/>
      <c r="L31" s="649"/>
      <c r="M31" s="649"/>
      <c r="N31" s="649"/>
    </row>
    <row r="32" spans="1:14" x14ac:dyDescent="0.25">
      <c r="A32" s="649"/>
      <c r="C32" s="649"/>
      <c r="D32" s="649"/>
      <c r="E32" s="649"/>
      <c r="F32" s="649"/>
      <c r="G32" s="649"/>
      <c r="H32" s="649"/>
      <c r="I32" s="649"/>
      <c r="J32" s="649"/>
      <c r="K32" s="649"/>
      <c r="L32" s="649"/>
      <c r="M32" s="649"/>
      <c r="N32" s="649"/>
    </row>
    <row r="33" spans="1:14" x14ac:dyDescent="0.25">
      <c r="A33" s="649"/>
      <c r="C33" s="649"/>
      <c r="D33" s="649"/>
      <c r="E33" s="649"/>
      <c r="F33" s="649"/>
      <c r="G33" s="649"/>
      <c r="H33" s="649"/>
      <c r="I33" s="649"/>
      <c r="J33" s="649"/>
      <c r="K33" s="649"/>
      <c r="L33" s="649"/>
      <c r="M33" s="649"/>
      <c r="N33" s="649"/>
    </row>
  </sheetData>
  <phoneticPr fontId="37" type="noConversion"/>
  <hyperlinks>
    <hyperlink ref="B3" location="'1.1'!A1" display="Table 1.1: GDP Expenditure Components (Chain-Linked Volumes)" xr:uid="{00000000-0004-0000-0000-000000000000}"/>
    <hyperlink ref="B4" location="'1.2'!A1" display="Table 1.2: GDP Expenditure Components (Current Prices)" xr:uid="{00000000-0004-0000-0000-000001000000}"/>
    <hyperlink ref="B5" location="'1.3'!A1" display="Table 1.3: GDP Income Components" xr:uid="{00000000-0004-0000-0000-000002000000}"/>
    <hyperlink ref="B8" location="'1.6'!A1" display="Table 1.6: Labour Market" xr:uid="{00000000-0004-0000-0000-000003000000}"/>
    <hyperlink ref="B9" location="'1.7'!A1" display="Table 1.7: Inflation" xr:uid="{00000000-0004-0000-0000-000004000000}"/>
    <hyperlink ref="B10" location="'1.8'!A1" display="Table 1.8: Balance of Payments" xr:uid="{00000000-0004-0000-0000-000005000000}"/>
    <hyperlink ref="B11" location="'1.9'!A1" display="Table 1.9: Market-derived assumptions" xr:uid="{00000000-0004-0000-0000-000006000000}"/>
    <hyperlink ref="B12" location="'1.10'!A1" display="Table 1.10: Financial Balances by Sector" xr:uid="{00000000-0004-0000-0000-000007000000}"/>
    <hyperlink ref="B13" location="'1.11'!A1" display="Table 1.11: Balance Sheets and Lending" xr:uid="{00000000-0004-0000-0000-000008000000}"/>
    <hyperlink ref="B15" location="'1.12'!A1" display="Table 1.12: Household Disposable Income" xr:uid="{00000000-0004-0000-0000-00000A000000}"/>
    <hyperlink ref="B6" location="'1.4'!A1" display="Table 1.4: Nominal GDP (non-seasonally adjusted)" xr:uid="{00000000-0004-0000-0000-00000C000000}"/>
    <hyperlink ref="B7" location="'1.5'!A1" display="Table 1.5: Per capita (age +16)" xr:uid="{00000000-0004-0000-0000-00000D000000}"/>
    <hyperlink ref="B16" location="'1.13'!A1" display="Table 1.13: National Minimum Wage and National Living Wage" xr:uid="{00000000-0004-0000-0000-00000E000000}"/>
    <hyperlink ref="B17" location="'1.14'!A1" display="Table 1.14: OBR central estimate of the output gap" xr:uid="{00000000-0004-0000-0000-00000F000000}"/>
    <hyperlink ref="B18" location="'1.15'!A1" display="Table 1.15: Potential output forecast" xr:uid="{00000000-0004-0000-0000-000010000000}"/>
    <hyperlink ref="B20" location="'1.17'!A1" display="Table 1.16: Household debt servicing costs" xr:uid="{00000000-0004-0000-0000-000011000000}"/>
    <hyperlink ref="B24" location="'1.20'!A1" display="Table 1.20 Electricity price forecast " xr:uid="{00000000-0004-0000-0000-000012000000}"/>
    <hyperlink ref="B19" location="'1.16'!A1" display="Table 1.16: Housing market" xr:uid="{00000000-0004-0000-0000-000015000000}"/>
    <hyperlink ref="B14" location="'1.11b'!A1" display="Table 1.11b: Household balance sheet - unsecured household debt" xr:uid="{A5F35F40-13C5-4D69-AFA5-59262A3477BE}"/>
    <hyperlink ref="B21" location="'1.18'!A1" display="Table 1.18: Eligible rent growth assumptions" xr:uid="{8038FD10-5374-4925-8715-0E0A986C372E}"/>
    <hyperlink ref="B23" location="'1.19b'!A1" display="Table 1.19b: CPI category weights" xr:uid="{DA68C604-7C42-42D3-B7F6-CCE3443AE601}"/>
    <hyperlink ref="B22" location="'1.19'!A1" display="Table 1.19: CPI category inflation" xr:uid="{2E46FC8C-519B-4DF3-B226-B761EC8141F3}"/>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696E-227B-4F3F-87DF-980DB74D0BA6}">
  <sheetPr codeName="Sheet9">
    <pageSetUpPr fitToPage="1"/>
  </sheetPr>
  <dimension ref="A1:V167"/>
  <sheetViews>
    <sheetView zoomScaleNormal="100" zoomScaleSheetLayoutView="100" workbookViewId="0"/>
  </sheetViews>
  <sheetFormatPr defaultColWidth="8.77734375" defaultRowHeight="15" x14ac:dyDescent="0.25"/>
  <cols>
    <col min="1" max="1" width="7.33203125" style="5" customWidth="1"/>
    <col min="2" max="2" width="10.21875" style="5" customWidth="1"/>
    <col min="3" max="4" width="11.21875" style="5" customWidth="1"/>
    <col min="5" max="5" width="9.21875" style="5" customWidth="1"/>
    <col min="6" max="7" width="8.77734375" style="5" customWidth="1"/>
    <col min="8" max="8" width="11.21875" style="5" customWidth="1"/>
    <col min="9" max="9" width="14.21875" style="5" customWidth="1"/>
    <col min="10" max="10" width="6.21875" style="5" customWidth="1"/>
    <col min="11" max="11" width="15.21875" style="5" customWidth="1"/>
    <col min="12" max="12" width="13.21875" style="5" customWidth="1"/>
    <col min="13" max="14" width="12.21875" style="5" customWidth="1"/>
    <col min="15" max="15" width="14.21875" style="5" customWidth="1"/>
    <col min="16" max="18" width="13.21875" style="5" customWidth="1"/>
    <col min="19" max="19" width="12.77734375" style="5" customWidth="1"/>
    <col min="20" max="20" width="13.21875" style="5" customWidth="1"/>
    <col min="21" max="21" width="10.77734375" style="5" customWidth="1"/>
    <col min="22" max="16384" width="8.77734375" style="5"/>
  </cols>
  <sheetData>
    <row r="1" spans="1:22" ht="33.75" customHeight="1" thickBot="1" x14ac:dyDescent="0.3">
      <c r="A1" s="9" t="s">
        <v>22</v>
      </c>
      <c r="B1" s="1"/>
      <c r="C1" s="20"/>
      <c r="D1" s="20"/>
      <c r="E1" s="20"/>
      <c r="F1" s="20"/>
      <c r="G1" s="20"/>
      <c r="H1" s="20"/>
      <c r="I1" s="20"/>
      <c r="J1" s="20"/>
    </row>
    <row r="2" spans="1:22" s="136" customFormat="1" ht="19.5" thickBot="1" x14ac:dyDescent="0.35">
      <c r="B2" s="561" t="s">
        <v>298</v>
      </c>
      <c r="C2" s="507"/>
      <c r="D2" s="507"/>
      <c r="E2" s="507"/>
      <c r="F2" s="507"/>
      <c r="G2" s="507"/>
      <c r="H2" s="507"/>
      <c r="I2" s="513"/>
      <c r="K2" s="5"/>
      <c r="L2" s="5"/>
      <c r="M2" s="5"/>
      <c r="N2" s="5"/>
      <c r="O2" s="5"/>
      <c r="P2" s="5"/>
      <c r="Q2" s="5"/>
      <c r="R2" s="5"/>
      <c r="S2" s="5"/>
      <c r="T2" s="5"/>
      <c r="U2" s="5"/>
      <c r="V2" s="5"/>
    </row>
    <row r="3" spans="1:22" s="136" customFormat="1" ht="52.5" customHeight="1" x14ac:dyDescent="0.25">
      <c r="B3" s="137"/>
      <c r="C3" s="138" t="s">
        <v>299</v>
      </c>
      <c r="D3" s="138" t="s">
        <v>300</v>
      </c>
      <c r="E3" s="138" t="s">
        <v>301</v>
      </c>
      <c r="F3" s="138" t="s">
        <v>302</v>
      </c>
      <c r="G3" s="138" t="s">
        <v>303</v>
      </c>
      <c r="H3" s="138" t="s">
        <v>304</v>
      </c>
      <c r="I3" s="139" t="s">
        <v>305</v>
      </c>
      <c r="K3" s="5"/>
      <c r="L3" s="5"/>
      <c r="M3" s="5"/>
      <c r="N3" s="5"/>
      <c r="O3" s="5"/>
      <c r="P3" s="5"/>
      <c r="Q3" s="5"/>
      <c r="R3" s="5"/>
      <c r="S3" s="5"/>
      <c r="T3" s="5"/>
      <c r="U3" s="5"/>
      <c r="V3" s="5"/>
    </row>
    <row r="4" spans="1:22" x14ac:dyDescent="0.25">
      <c r="B4" s="128" t="s">
        <v>43</v>
      </c>
      <c r="C4" s="113">
        <v>-9.5570000000000004</v>
      </c>
      <c r="D4" s="113">
        <v>-2.3909475727766716</v>
      </c>
      <c r="E4" s="113">
        <v>-0.48399999999999999</v>
      </c>
      <c r="F4" s="113">
        <v>-0.13500000000000001</v>
      </c>
      <c r="G4" s="113">
        <v>-4.0190000000000001</v>
      </c>
      <c r="H4" s="113">
        <v>-14.195</v>
      </c>
      <c r="I4" s="220">
        <v>-3.5512714026959142</v>
      </c>
      <c r="J4" s="141"/>
    </row>
    <row r="5" spans="1:22" x14ac:dyDescent="0.25">
      <c r="B5" s="128" t="s">
        <v>44</v>
      </c>
      <c r="C5" s="113">
        <v>-8.2279999999999998</v>
      </c>
      <c r="D5" s="113">
        <v>-2.0432743048571225</v>
      </c>
      <c r="E5" s="113">
        <v>-4.5640000000000001</v>
      </c>
      <c r="F5" s="113">
        <v>-0.19900000000000001</v>
      </c>
      <c r="G5" s="113">
        <v>-3.6560000000000001</v>
      </c>
      <c r="H5" s="113">
        <v>-16.646999999999998</v>
      </c>
      <c r="I5" s="220">
        <v>-4.1339799894210643</v>
      </c>
      <c r="J5" s="141"/>
    </row>
    <row r="6" spans="1:22" x14ac:dyDescent="0.25">
      <c r="B6" s="128" t="s">
        <v>45</v>
      </c>
      <c r="C6" s="113">
        <v>-6.5</v>
      </c>
      <c r="D6" s="113">
        <v>-1.6163645722726334</v>
      </c>
      <c r="E6" s="113">
        <v>-4.26</v>
      </c>
      <c r="F6" s="113">
        <v>-0.16500000000000001</v>
      </c>
      <c r="G6" s="113">
        <v>-3.5419999999999998</v>
      </c>
      <c r="H6" s="113">
        <v>-14.467000000000001</v>
      </c>
      <c r="I6" s="220">
        <v>-3.5975301949335674</v>
      </c>
      <c r="J6" s="141"/>
    </row>
    <row r="7" spans="1:22" x14ac:dyDescent="0.25">
      <c r="B7" s="128" t="s">
        <v>46</v>
      </c>
      <c r="C7" s="113">
        <v>-2.5950000000000002</v>
      </c>
      <c r="D7" s="113">
        <v>-0.65253962386559949</v>
      </c>
      <c r="E7" s="113">
        <v>-11.007999999999999</v>
      </c>
      <c r="F7" s="113">
        <v>-0.216</v>
      </c>
      <c r="G7" s="113">
        <v>-2.4169999999999998</v>
      </c>
      <c r="H7" s="113">
        <v>-16.236000000000001</v>
      </c>
      <c r="I7" s="220">
        <v>-4.0827103403012996</v>
      </c>
      <c r="J7" s="141"/>
    </row>
    <row r="8" spans="1:22" x14ac:dyDescent="0.25">
      <c r="B8" s="128" t="s">
        <v>47</v>
      </c>
      <c r="C8" s="113">
        <v>-4.8280000000000003</v>
      </c>
      <c r="D8" s="113">
        <v>-1.2386633314091462</v>
      </c>
      <c r="E8" s="113">
        <v>-6.9589999999999996</v>
      </c>
      <c r="F8" s="113">
        <v>-2.5000000000000001E-2</v>
      </c>
      <c r="G8" s="113">
        <v>-3.75</v>
      </c>
      <c r="H8" s="113">
        <v>-15.561999999999999</v>
      </c>
      <c r="I8" s="220">
        <v>-3.9925598101468798</v>
      </c>
      <c r="J8" s="141"/>
    </row>
    <row r="9" spans="1:22" x14ac:dyDescent="0.25">
      <c r="B9" s="128" t="s">
        <v>48</v>
      </c>
      <c r="C9" s="113">
        <v>-4.5990000000000002</v>
      </c>
      <c r="D9" s="113">
        <v>-1.1818034644649507</v>
      </c>
      <c r="E9" s="113">
        <v>-5.7770000000000001</v>
      </c>
      <c r="F9" s="113">
        <v>-4.1000000000000002E-2</v>
      </c>
      <c r="G9" s="113">
        <v>-4.4109999999999996</v>
      </c>
      <c r="H9" s="113">
        <v>-14.827999999999999</v>
      </c>
      <c r="I9" s="220">
        <v>-3.8103461124345048</v>
      </c>
      <c r="J9" s="141"/>
    </row>
    <row r="10" spans="1:22" x14ac:dyDescent="0.25">
      <c r="B10" s="128" t="s">
        <v>49</v>
      </c>
      <c r="C10" s="113">
        <v>-5.8419999999999996</v>
      </c>
      <c r="D10" s="113">
        <v>-1.4934339522315871</v>
      </c>
      <c r="E10" s="113">
        <v>0.93300000000000005</v>
      </c>
      <c r="F10" s="113">
        <v>-9.5000000000000001E-2</v>
      </c>
      <c r="G10" s="113">
        <v>-3.798</v>
      </c>
      <c r="H10" s="113">
        <v>-8.8019999999999996</v>
      </c>
      <c r="I10" s="220">
        <v>-2.2501207886926444</v>
      </c>
      <c r="J10" s="141"/>
    </row>
    <row r="11" spans="1:22" x14ac:dyDescent="0.25">
      <c r="B11" s="128" t="s">
        <v>50</v>
      </c>
      <c r="C11" s="113">
        <v>-4.0519999999999996</v>
      </c>
      <c r="D11" s="113">
        <v>-1.0408425378885178</v>
      </c>
      <c r="E11" s="113">
        <v>-0.95</v>
      </c>
      <c r="F11" s="113">
        <v>-9.8000000000000004E-2</v>
      </c>
      <c r="G11" s="113">
        <v>-3.323</v>
      </c>
      <c r="H11" s="113">
        <v>-8.423</v>
      </c>
      <c r="I11" s="220">
        <v>-2.1636270228615464</v>
      </c>
      <c r="J11" s="141"/>
    </row>
    <row r="12" spans="1:22" x14ac:dyDescent="0.25">
      <c r="B12" s="128" t="s">
        <v>51</v>
      </c>
      <c r="C12" s="113">
        <v>-5.3109999999999999</v>
      </c>
      <c r="D12" s="113">
        <v>-1.3339997890115189</v>
      </c>
      <c r="E12" s="113">
        <v>0.186</v>
      </c>
      <c r="F12" s="113">
        <v>-0.04</v>
      </c>
      <c r="G12" s="113">
        <v>-4.556</v>
      </c>
      <c r="H12" s="113">
        <v>-9.7210000000000001</v>
      </c>
      <c r="I12" s="220">
        <v>-2.4416893144381429</v>
      </c>
      <c r="J12" s="141"/>
    </row>
    <row r="13" spans="1:22" x14ac:dyDescent="0.25">
      <c r="B13" s="128" t="s">
        <v>52</v>
      </c>
      <c r="C13" s="113">
        <v>-5.2409999999999997</v>
      </c>
      <c r="D13" s="113">
        <v>-1.3006996130908801</v>
      </c>
      <c r="E13" s="113">
        <v>0.54200000000000004</v>
      </c>
      <c r="F13" s="113">
        <v>-9.6000000000000002E-2</v>
      </c>
      <c r="G13" s="113">
        <v>-4.3049999999999997</v>
      </c>
      <c r="H13" s="113">
        <v>-9.1</v>
      </c>
      <c r="I13" s="220">
        <v>-2.2584175689996204</v>
      </c>
      <c r="J13" s="141"/>
      <c r="K13" s="141"/>
      <c r="N13" s="142"/>
    </row>
    <row r="14" spans="1:22" x14ac:dyDescent="0.25">
      <c r="B14" s="128" t="s">
        <v>53</v>
      </c>
      <c r="C14" s="113">
        <v>-7.8170000000000002</v>
      </c>
      <c r="D14" s="113">
        <v>-1.9245304387003694</v>
      </c>
      <c r="E14" s="113">
        <v>-0.439</v>
      </c>
      <c r="F14" s="113">
        <v>-8.8999999999999996E-2</v>
      </c>
      <c r="G14" s="113">
        <v>-4.923</v>
      </c>
      <c r="H14" s="113">
        <v>-13.268000000000001</v>
      </c>
      <c r="I14" s="220">
        <v>-3.2665562057920563</v>
      </c>
      <c r="J14" s="141"/>
      <c r="K14" s="141"/>
      <c r="N14" s="142"/>
      <c r="O14" s="140"/>
    </row>
    <row r="15" spans="1:22" x14ac:dyDescent="0.25">
      <c r="B15" s="128" t="s">
        <v>54</v>
      </c>
      <c r="C15" s="113">
        <v>-6.8129999999999997</v>
      </c>
      <c r="D15" s="113">
        <v>-1.6674049618329951</v>
      </c>
      <c r="E15" s="113">
        <v>0.80700000000000005</v>
      </c>
      <c r="F15" s="113">
        <v>-0.16400000000000001</v>
      </c>
      <c r="G15" s="113">
        <v>-6.2460000000000004</v>
      </c>
      <c r="H15" s="113">
        <v>-12.416</v>
      </c>
      <c r="I15" s="220">
        <v>-3.0386760613706838</v>
      </c>
      <c r="J15" s="141"/>
      <c r="K15" s="141"/>
      <c r="N15" s="142"/>
    </row>
    <row r="16" spans="1:22" x14ac:dyDescent="0.25">
      <c r="B16" s="128" t="s">
        <v>55</v>
      </c>
      <c r="C16" s="113">
        <v>0.39</v>
      </c>
      <c r="D16" s="113">
        <v>9.3632734003807727E-2</v>
      </c>
      <c r="E16" s="113">
        <v>1.75</v>
      </c>
      <c r="F16" s="113">
        <v>-4.8000000000000001E-2</v>
      </c>
      <c r="G16" s="113">
        <v>-5.3940000000000001</v>
      </c>
      <c r="H16" s="113">
        <v>-3.302</v>
      </c>
      <c r="I16" s="220">
        <v>-0.7927571478989055</v>
      </c>
      <c r="J16" s="141"/>
      <c r="K16" s="141"/>
      <c r="N16" s="142"/>
    </row>
    <row r="17" spans="2:14" x14ac:dyDescent="0.25">
      <c r="B17" s="128" t="s">
        <v>56</v>
      </c>
      <c r="C17" s="113">
        <v>-5.5069999999999997</v>
      </c>
      <c r="D17" s="113">
        <v>-1.3300647280455995</v>
      </c>
      <c r="E17" s="113">
        <v>4.875</v>
      </c>
      <c r="F17" s="113">
        <v>-6.6000000000000003E-2</v>
      </c>
      <c r="G17" s="113">
        <v>-4.47</v>
      </c>
      <c r="H17" s="113">
        <v>-5.1680000000000001</v>
      </c>
      <c r="I17" s="220">
        <v>-1.2481885808134481</v>
      </c>
      <c r="J17" s="141"/>
      <c r="K17" s="141"/>
      <c r="N17" s="142"/>
    </row>
    <row r="18" spans="2:14" x14ac:dyDescent="0.25">
      <c r="B18" s="128" t="s">
        <v>57</v>
      </c>
      <c r="C18" s="113">
        <v>-5.1539999999999999</v>
      </c>
      <c r="D18" s="113">
        <v>-1.2326634283541289</v>
      </c>
      <c r="E18" s="113">
        <v>-0.442</v>
      </c>
      <c r="F18" s="113">
        <v>-7.0000000000000001E-3</v>
      </c>
      <c r="G18" s="113">
        <v>-5.6520000000000001</v>
      </c>
      <c r="H18" s="113">
        <v>-11.255000000000001</v>
      </c>
      <c r="I18" s="220">
        <v>-2.6918174012661469</v>
      </c>
      <c r="J18" s="141"/>
      <c r="K18" s="141"/>
      <c r="N18" s="142"/>
    </row>
    <row r="19" spans="2:14" x14ac:dyDescent="0.25">
      <c r="B19" s="128" t="s">
        <v>58</v>
      </c>
      <c r="C19" s="113">
        <v>-2.992</v>
      </c>
      <c r="D19" s="113">
        <v>-0.71024177180634518</v>
      </c>
      <c r="E19" s="113">
        <v>0.93100000000000005</v>
      </c>
      <c r="F19" s="113">
        <v>-5.1999999999999998E-2</v>
      </c>
      <c r="G19" s="113">
        <v>-5.3920000000000003</v>
      </c>
      <c r="H19" s="113">
        <v>-7.5049999999999999</v>
      </c>
      <c r="I19" s="220">
        <v>-1.7815389362990042</v>
      </c>
      <c r="J19" s="141"/>
      <c r="K19" s="141"/>
      <c r="N19" s="142"/>
    </row>
    <row r="20" spans="2:14" x14ac:dyDescent="0.25">
      <c r="B20" s="128" t="s">
        <v>59</v>
      </c>
      <c r="C20" s="113">
        <v>1E-3</v>
      </c>
      <c r="D20" s="113">
        <v>2.3438250756469543E-4</v>
      </c>
      <c r="E20" s="113">
        <v>-2.4609999999999999</v>
      </c>
      <c r="F20" s="113">
        <v>-1.2999999999999999E-2</v>
      </c>
      <c r="G20" s="113">
        <v>-5.1879999999999997</v>
      </c>
      <c r="H20" s="113">
        <v>-7.6609999999999996</v>
      </c>
      <c r="I20" s="220">
        <v>-1.7956043904531318</v>
      </c>
      <c r="J20" s="141"/>
      <c r="K20" s="141"/>
      <c r="N20" s="142"/>
    </row>
    <row r="21" spans="2:14" x14ac:dyDescent="0.25">
      <c r="B21" s="128" t="s">
        <v>60</v>
      </c>
      <c r="C21" s="113">
        <v>-7.7690000000000001</v>
      </c>
      <c r="D21" s="113">
        <v>-1.8207256654589428</v>
      </c>
      <c r="E21" s="113">
        <v>-3.6349999999999998</v>
      </c>
      <c r="F21" s="113">
        <v>-2.7E-2</v>
      </c>
      <c r="G21" s="113">
        <v>-4.7679999999999998</v>
      </c>
      <c r="H21" s="113">
        <v>-16.199000000000002</v>
      </c>
      <c r="I21" s="220">
        <v>-3.796361829678133</v>
      </c>
      <c r="J21" s="141"/>
      <c r="K21" s="141"/>
      <c r="N21" s="142"/>
    </row>
    <row r="22" spans="2:14" x14ac:dyDescent="0.25">
      <c r="B22" s="128" t="s">
        <v>61</v>
      </c>
      <c r="C22" s="113">
        <v>-4.2409999999999997</v>
      </c>
      <c r="D22" s="113">
        <v>-0.97879696367534685</v>
      </c>
      <c r="E22" s="113">
        <v>-3.4049999999999998</v>
      </c>
      <c r="F22" s="113">
        <v>-4.2000000000000003E-2</v>
      </c>
      <c r="G22" s="113">
        <v>-5.1920000000000002</v>
      </c>
      <c r="H22" s="113">
        <v>-12.88</v>
      </c>
      <c r="I22" s="220">
        <v>-2.9726255345763892</v>
      </c>
      <c r="J22" s="141"/>
      <c r="K22" s="141"/>
      <c r="N22" s="142"/>
    </row>
    <row r="23" spans="2:14" x14ac:dyDescent="0.25">
      <c r="B23" s="128" t="s">
        <v>62</v>
      </c>
      <c r="C23" s="113">
        <v>-4.6879999999999997</v>
      </c>
      <c r="D23" s="113">
        <v>-1.0775277541545039</v>
      </c>
      <c r="E23" s="113">
        <v>-6.3109999999999999</v>
      </c>
      <c r="F23" s="113">
        <v>-6.6000000000000003E-2</v>
      </c>
      <c r="G23" s="113">
        <v>-5.8520000000000003</v>
      </c>
      <c r="H23" s="113">
        <v>-16.917000000000002</v>
      </c>
      <c r="I23" s="220">
        <v>-3.8883398073873168</v>
      </c>
      <c r="J23" s="141"/>
      <c r="K23" s="141"/>
      <c r="N23" s="142"/>
    </row>
    <row r="24" spans="2:14" x14ac:dyDescent="0.25">
      <c r="B24" s="128" t="s">
        <v>63</v>
      </c>
      <c r="C24" s="113">
        <v>-2.0449999999999999</v>
      </c>
      <c r="D24" s="113">
        <v>-0.46473259127620797</v>
      </c>
      <c r="E24" s="113">
        <v>-10.781000000000001</v>
      </c>
      <c r="F24" s="113">
        <v>-9.4E-2</v>
      </c>
      <c r="G24" s="113">
        <v>-6.4059999999999997</v>
      </c>
      <c r="H24" s="113">
        <v>-19.326000000000001</v>
      </c>
      <c r="I24" s="220">
        <v>-4.391893427385817</v>
      </c>
      <c r="J24" s="141"/>
      <c r="K24" s="141"/>
      <c r="N24" s="142"/>
    </row>
    <row r="25" spans="2:14" x14ac:dyDescent="0.25">
      <c r="B25" s="128" t="s">
        <v>64</v>
      </c>
      <c r="C25" s="113">
        <v>-6.5460000000000003</v>
      </c>
      <c r="D25" s="113">
        <v>-1.4755672571039569</v>
      </c>
      <c r="E25" s="113">
        <v>-4.5709999999999997</v>
      </c>
      <c r="F25" s="113">
        <v>-6.5000000000000002E-2</v>
      </c>
      <c r="G25" s="113">
        <v>-6.4749999999999996</v>
      </c>
      <c r="H25" s="113">
        <v>-17.657</v>
      </c>
      <c r="I25" s="220">
        <v>-3.9801544544278289</v>
      </c>
      <c r="J25" s="141"/>
      <c r="K25" s="141"/>
      <c r="N25" s="142"/>
    </row>
    <row r="26" spans="2:14" x14ac:dyDescent="0.25">
      <c r="B26" s="128" t="s">
        <v>65</v>
      </c>
      <c r="C26" s="113">
        <v>-5.0650000000000004</v>
      </c>
      <c r="D26" s="113">
        <v>-1.1237450773753397</v>
      </c>
      <c r="E26" s="113">
        <v>-7.9539999999999997</v>
      </c>
      <c r="F26" s="113">
        <v>-0.08</v>
      </c>
      <c r="G26" s="113">
        <v>-6.8339999999999996</v>
      </c>
      <c r="H26" s="113">
        <v>-19.933</v>
      </c>
      <c r="I26" s="220">
        <v>-4.4224305285928223</v>
      </c>
      <c r="J26" s="141"/>
      <c r="K26" s="141"/>
      <c r="N26" s="142"/>
    </row>
    <row r="27" spans="2:14" x14ac:dyDescent="0.25">
      <c r="B27" s="128" t="s">
        <v>66</v>
      </c>
      <c r="C27" s="113">
        <v>-9.6790000000000003</v>
      </c>
      <c r="D27" s="113">
        <v>-2.1287358445334443</v>
      </c>
      <c r="E27" s="113">
        <v>-7.9370000000000003</v>
      </c>
      <c r="F27" s="113">
        <v>-8.6999999999999994E-2</v>
      </c>
      <c r="G27" s="113">
        <v>-6.1479999999999997</v>
      </c>
      <c r="H27" s="113">
        <v>-23.850999999999999</v>
      </c>
      <c r="I27" s="220">
        <v>-5.2456326715535875</v>
      </c>
      <c r="J27" s="141"/>
      <c r="K27" s="141"/>
      <c r="N27" s="142"/>
    </row>
    <row r="28" spans="2:14" x14ac:dyDescent="0.25">
      <c r="B28" s="128" t="s">
        <v>67</v>
      </c>
      <c r="C28" s="113">
        <v>-6.5129999999999999</v>
      </c>
      <c r="D28" s="113">
        <v>-1.4137734923439595</v>
      </c>
      <c r="E28" s="113">
        <v>-5.7850000000000001</v>
      </c>
      <c r="F28" s="113">
        <v>-7.4999999999999997E-2</v>
      </c>
      <c r="G28" s="113">
        <v>-5.827</v>
      </c>
      <c r="H28" s="113">
        <v>-18.2</v>
      </c>
      <c r="I28" s="220">
        <v>-3.9506644496637593</v>
      </c>
      <c r="J28" s="141"/>
      <c r="K28" s="141"/>
      <c r="N28" s="142"/>
    </row>
    <row r="29" spans="2:14" x14ac:dyDescent="0.25">
      <c r="B29" s="128" t="s">
        <v>68</v>
      </c>
      <c r="C29" s="113">
        <v>-5.0750000000000002</v>
      </c>
      <c r="D29" s="113">
        <v>-1.09217999126256</v>
      </c>
      <c r="E29" s="113">
        <v>-6.7770000000000001</v>
      </c>
      <c r="F29" s="113">
        <v>-9.4E-2</v>
      </c>
      <c r="G29" s="113">
        <v>-6.31</v>
      </c>
      <c r="H29" s="113">
        <v>-18.256</v>
      </c>
      <c r="I29" s="220">
        <v>-3.9288350582244917</v>
      </c>
      <c r="J29" s="141"/>
      <c r="K29" s="141"/>
      <c r="N29" s="142"/>
    </row>
    <row r="30" spans="2:14" x14ac:dyDescent="0.25">
      <c r="B30" s="128" t="s">
        <v>69</v>
      </c>
      <c r="C30" s="113">
        <v>-7.7359999999999998</v>
      </c>
      <c r="D30" s="113">
        <v>-1.6316716408466301</v>
      </c>
      <c r="E30" s="113">
        <v>-9.5440000000000005</v>
      </c>
      <c r="F30" s="113">
        <v>-0.13300000000000001</v>
      </c>
      <c r="G30" s="113">
        <v>-4.66</v>
      </c>
      <c r="H30" s="113">
        <v>-22.073</v>
      </c>
      <c r="I30" s="220">
        <v>-4.6556215264229142</v>
      </c>
      <c r="J30" s="141"/>
      <c r="K30" s="141"/>
      <c r="N30" s="142"/>
    </row>
    <row r="31" spans="2:14" x14ac:dyDescent="0.25">
      <c r="B31" s="128" t="s">
        <v>70</v>
      </c>
      <c r="C31" s="113">
        <v>-13.621</v>
      </c>
      <c r="D31" s="113">
        <v>-2.8639492685060199</v>
      </c>
      <c r="E31" s="113">
        <v>-10.696999999999999</v>
      </c>
      <c r="F31" s="113">
        <v>-0.16700000000000001</v>
      </c>
      <c r="G31" s="113">
        <v>-7.2839999999999998</v>
      </c>
      <c r="H31" s="113">
        <v>-31.768999999999998</v>
      </c>
      <c r="I31" s="220">
        <v>-6.6797448286592571</v>
      </c>
      <c r="J31" s="141"/>
      <c r="K31" s="141"/>
      <c r="N31" s="142"/>
    </row>
    <row r="32" spans="2:14" x14ac:dyDescent="0.25">
      <c r="B32" s="128" t="s">
        <v>71</v>
      </c>
      <c r="C32" s="113">
        <v>-9.968</v>
      </c>
      <c r="D32" s="113">
        <v>-2.0852858481724463</v>
      </c>
      <c r="E32" s="113">
        <v>-9.9489999999999998</v>
      </c>
      <c r="F32" s="113">
        <v>-7.0000000000000007E-2</v>
      </c>
      <c r="G32" s="113">
        <v>-5.7889999999999997</v>
      </c>
      <c r="H32" s="113">
        <v>-25.776</v>
      </c>
      <c r="I32" s="220">
        <v>-5.3922881242468872</v>
      </c>
      <c r="J32" s="141"/>
      <c r="K32" s="141"/>
      <c r="N32" s="142"/>
    </row>
    <row r="33" spans="2:14" x14ac:dyDescent="0.25">
      <c r="B33" s="128" t="s">
        <v>72</v>
      </c>
      <c r="C33" s="113">
        <v>-2.681</v>
      </c>
      <c r="D33" s="113">
        <v>-0.55926171612617914</v>
      </c>
      <c r="E33" s="113">
        <v>-5.5049999999999999</v>
      </c>
      <c r="F33" s="113">
        <v>-8.6999999999999994E-2</v>
      </c>
      <c r="G33" s="113">
        <v>-5.9480000000000004</v>
      </c>
      <c r="H33" s="113">
        <v>-14.221</v>
      </c>
      <c r="I33" s="220">
        <v>-2.9665277377957455</v>
      </c>
      <c r="J33" s="141"/>
      <c r="K33" s="141"/>
      <c r="N33" s="142"/>
    </row>
    <row r="34" spans="2:14" x14ac:dyDescent="0.25">
      <c r="B34" s="128" t="s">
        <v>73</v>
      </c>
      <c r="C34" s="113">
        <v>-7.1619999999999999</v>
      </c>
      <c r="D34" s="113">
        <v>-1.4837680498870911</v>
      </c>
      <c r="E34" s="113">
        <v>-8.5530000000000008</v>
      </c>
      <c r="F34" s="113">
        <v>0.13700000000000001</v>
      </c>
      <c r="G34" s="113">
        <v>-4.835</v>
      </c>
      <c r="H34" s="113">
        <v>-20.413</v>
      </c>
      <c r="I34" s="220">
        <v>-4.2290082661749775</v>
      </c>
      <c r="J34" s="141"/>
      <c r="K34" s="141"/>
      <c r="N34" s="142"/>
    </row>
    <row r="35" spans="2:14" x14ac:dyDescent="0.25">
      <c r="B35" s="128" t="s">
        <v>74</v>
      </c>
      <c r="C35" s="113">
        <v>-6.5430000000000001</v>
      </c>
      <c r="D35" s="113">
        <v>-1.3409765375219294</v>
      </c>
      <c r="E35" s="113">
        <v>-17.672000000000001</v>
      </c>
      <c r="F35" s="113">
        <v>-7.0000000000000007E-2</v>
      </c>
      <c r="G35" s="113">
        <v>-7.5110000000000001</v>
      </c>
      <c r="H35" s="113">
        <v>-31.795999999999999</v>
      </c>
      <c r="I35" s="220">
        <v>-6.5165352265088288</v>
      </c>
      <c r="J35" s="141"/>
      <c r="K35" s="141"/>
      <c r="N35" s="142"/>
    </row>
    <row r="36" spans="2:14" x14ac:dyDescent="0.25">
      <c r="B36" s="128" t="s">
        <v>75</v>
      </c>
      <c r="C36" s="113">
        <v>-7.3789999999999996</v>
      </c>
      <c r="D36" s="113">
        <v>-1.4978361656693271</v>
      </c>
      <c r="E36" s="113">
        <v>-14.819000000000001</v>
      </c>
      <c r="F36" s="113">
        <v>1.4999999999999999E-2</v>
      </c>
      <c r="G36" s="113">
        <v>-5.7869999999999999</v>
      </c>
      <c r="H36" s="113">
        <v>-27.97</v>
      </c>
      <c r="I36" s="220">
        <v>-5.6775277888292557</v>
      </c>
      <c r="J36" s="141"/>
      <c r="K36" s="141"/>
      <c r="N36" s="142"/>
    </row>
    <row r="37" spans="2:14" x14ac:dyDescent="0.25">
      <c r="B37" s="128" t="s">
        <v>76</v>
      </c>
      <c r="C37" s="113">
        <v>-5.4829999999999997</v>
      </c>
      <c r="D37" s="113">
        <v>-1.1030950234983583</v>
      </c>
      <c r="E37" s="113">
        <v>-13.929</v>
      </c>
      <c r="F37" s="113">
        <v>-6.2E-2</v>
      </c>
      <c r="G37" s="113">
        <v>-5.6849999999999996</v>
      </c>
      <c r="H37" s="113">
        <v>-25.158999999999999</v>
      </c>
      <c r="I37" s="220">
        <v>-5.0616027167964974</v>
      </c>
      <c r="J37" s="141"/>
      <c r="K37" s="141"/>
      <c r="N37" s="142"/>
    </row>
    <row r="38" spans="2:14" x14ac:dyDescent="0.25">
      <c r="B38" s="128" t="s">
        <v>77</v>
      </c>
      <c r="C38" s="113">
        <v>-15.932</v>
      </c>
      <c r="D38" s="113">
        <v>-3.1587733681224015</v>
      </c>
      <c r="E38" s="113">
        <v>-10.154999999999999</v>
      </c>
      <c r="F38" s="113">
        <v>-0.14000000000000001</v>
      </c>
      <c r="G38" s="113">
        <v>-6.48</v>
      </c>
      <c r="H38" s="113">
        <v>-32.707000000000001</v>
      </c>
      <c r="I38" s="220">
        <v>-6.4846849454669462</v>
      </c>
      <c r="J38" s="141"/>
      <c r="K38" s="141"/>
      <c r="N38" s="142"/>
    </row>
    <row r="39" spans="2:14" x14ac:dyDescent="0.25">
      <c r="B39" s="128" t="s">
        <v>78</v>
      </c>
      <c r="C39" s="113">
        <v>-5.6159999999999997</v>
      </c>
      <c r="D39" s="113">
        <v>-1.0997058835048035</v>
      </c>
      <c r="E39" s="113">
        <v>-7.47</v>
      </c>
      <c r="F39" s="113">
        <v>-0.17299999999999999</v>
      </c>
      <c r="G39" s="113">
        <v>-6.056</v>
      </c>
      <c r="H39" s="113">
        <v>-19.315000000000001</v>
      </c>
      <c r="I39" s="220">
        <v>-3.782197140294743</v>
      </c>
      <c r="J39" s="141"/>
      <c r="K39" s="141"/>
      <c r="N39" s="142"/>
    </row>
    <row r="40" spans="2:14" x14ac:dyDescent="0.25">
      <c r="B40" s="128" t="s">
        <v>79</v>
      </c>
      <c r="C40" s="113">
        <v>-5.9489999999999998</v>
      </c>
      <c r="D40" s="113">
        <v>-1.1499963271255311</v>
      </c>
      <c r="E40" s="113">
        <v>-4.5419999999999998</v>
      </c>
      <c r="F40" s="113">
        <v>3.5000000000000003E-2</v>
      </c>
      <c r="G40" s="113">
        <v>-4.9889999999999999</v>
      </c>
      <c r="H40" s="113">
        <v>-15.445</v>
      </c>
      <c r="I40" s="220">
        <v>-2.9856603248367506</v>
      </c>
      <c r="J40" s="141"/>
      <c r="K40" s="141"/>
      <c r="N40" s="142"/>
    </row>
    <row r="41" spans="2:14" x14ac:dyDescent="0.25">
      <c r="B41" s="128" t="s">
        <v>80</v>
      </c>
      <c r="C41" s="113">
        <v>-7.5170000000000003</v>
      </c>
      <c r="D41" s="113">
        <v>-1.4410984325634184</v>
      </c>
      <c r="E41" s="113">
        <v>-8.07</v>
      </c>
      <c r="F41" s="113">
        <v>-9.2999999999999999E-2</v>
      </c>
      <c r="G41" s="113">
        <v>-6.9720000000000004</v>
      </c>
      <c r="H41" s="113">
        <v>-22.652000000000001</v>
      </c>
      <c r="I41" s="220">
        <v>-4.3426582006686916</v>
      </c>
      <c r="J41" s="141"/>
      <c r="K41" s="141"/>
      <c r="N41" s="142"/>
    </row>
    <row r="42" spans="2:14" x14ac:dyDescent="0.25">
      <c r="B42" s="128" t="s">
        <v>81</v>
      </c>
      <c r="C42" s="113">
        <v>-6.6189999999999998</v>
      </c>
      <c r="D42" s="113">
        <v>-1.2603753896424144</v>
      </c>
      <c r="E42" s="113">
        <v>-4.7320000000000002</v>
      </c>
      <c r="F42" s="113">
        <v>-7.2999999999999995E-2</v>
      </c>
      <c r="G42" s="113">
        <v>-5.7889999999999997</v>
      </c>
      <c r="H42" s="113">
        <v>-17.213000000000001</v>
      </c>
      <c r="I42" s="220">
        <v>-3.2776615171347454</v>
      </c>
      <c r="J42" s="141"/>
      <c r="K42" s="141"/>
      <c r="N42" s="142"/>
    </row>
    <row r="43" spans="2:14" x14ac:dyDescent="0.25">
      <c r="B43" s="128" t="s">
        <v>82</v>
      </c>
      <c r="C43" s="113">
        <v>-5.968</v>
      </c>
      <c r="D43" s="113">
        <v>-1.1194078842478228</v>
      </c>
      <c r="E43" s="113">
        <v>-4.7489999999999997</v>
      </c>
      <c r="F43" s="113">
        <v>-0.17899999999999999</v>
      </c>
      <c r="G43" s="113">
        <v>-4.6689999999999996</v>
      </c>
      <c r="H43" s="113">
        <v>-15.565</v>
      </c>
      <c r="I43" s="220">
        <v>-2.9195012932837403</v>
      </c>
      <c r="J43" s="141"/>
      <c r="K43" s="141"/>
      <c r="N43" s="142"/>
    </row>
    <row r="44" spans="2:14" x14ac:dyDescent="0.25">
      <c r="B44" s="128" t="s">
        <v>83</v>
      </c>
      <c r="C44" s="113">
        <v>-6.51</v>
      </c>
      <c r="D44" s="113">
        <v>-1.2164518100092869</v>
      </c>
      <c r="E44" s="113">
        <v>-8.4740000000000002</v>
      </c>
      <c r="F44" s="113">
        <v>-0.112</v>
      </c>
      <c r="G44" s="113">
        <v>-5.8529999999999998</v>
      </c>
      <c r="H44" s="113">
        <v>-20.949000000000002</v>
      </c>
      <c r="I44" s="220">
        <v>-3.9145082899976269</v>
      </c>
      <c r="J44" s="141"/>
      <c r="K44" s="141"/>
      <c r="N44" s="142"/>
    </row>
    <row r="45" spans="2:14" x14ac:dyDescent="0.25">
      <c r="B45" s="128" t="s">
        <v>84</v>
      </c>
      <c r="C45" s="113">
        <v>-4.7969999999999997</v>
      </c>
      <c r="D45" s="113">
        <v>-0.88715210673196243</v>
      </c>
      <c r="E45" s="113">
        <v>-6.226</v>
      </c>
      <c r="F45" s="113">
        <v>-7.5999999999999998E-2</v>
      </c>
      <c r="G45" s="113">
        <v>-5.7350000000000003</v>
      </c>
      <c r="H45" s="113">
        <v>-16.834</v>
      </c>
      <c r="I45" s="220">
        <v>-3.1132621564990317</v>
      </c>
      <c r="J45" s="141"/>
      <c r="K45" s="141"/>
      <c r="N45" s="142"/>
    </row>
    <row r="46" spans="2:14" x14ac:dyDescent="0.25">
      <c r="B46" s="128" t="s">
        <v>85</v>
      </c>
      <c r="C46" s="113">
        <v>-4.2409999999999997</v>
      </c>
      <c r="D46" s="113">
        <v>-0.77793675251302374</v>
      </c>
      <c r="E46" s="113">
        <v>-7.0970000000000004</v>
      </c>
      <c r="F46" s="113">
        <v>-8.5999999999999993E-2</v>
      </c>
      <c r="G46" s="113">
        <v>-7.3860000000000001</v>
      </c>
      <c r="H46" s="113">
        <v>-18.809999999999999</v>
      </c>
      <c r="I46" s="220">
        <v>-3.4503631961259078</v>
      </c>
      <c r="J46" s="141"/>
      <c r="K46" s="141"/>
      <c r="N46" s="142"/>
    </row>
    <row r="47" spans="2:14" x14ac:dyDescent="0.25">
      <c r="B47" s="128" t="s">
        <v>86</v>
      </c>
      <c r="C47" s="113">
        <v>-10.526</v>
      </c>
      <c r="D47" s="113">
        <v>-1.9120208821889242</v>
      </c>
      <c r="E47" s="113">
        <v>-7.0709999999999997</v>
      </c>
      <c r="F47" s="113">
        <v>-0.112</v>
      </c>
      <c r="G47" s="113">
        <v>-6.54</v>
      </c>
      <c r="H47" s="113">
        <v>-24.248999999999999</v>
      </c>
      <c r="I47" s="220">
        <v>-4.4047686084171787</v>
      </c>
      <c r="J47" s="141"/>
      <c r="K47" s="141"/>
      <c r="N47" s="142"/>
    </row>
    <row r="48" spans="2:14" x14ac:dyDescent="0.25">
      <c r="B48" s="128" t="s">
        <v>87</v>
      </c>
      <c r="C48" s="113">
        <v>-25.395</v>
      </c>
      <c r="D48" s="113">
        <v>-4.5840674098890943</v>
      </c>
      <c r="E48" s="113">
        <v>-0.45700000000000002</v>
      </c>
      <c r="F48" s="113">
        <v>-0.114</v>
      </c>
      <c r="G48" s="113">
        <v>-6.99</v>
      </c>
      <c r="H48" s="113">
        <v>-32.956000000000003</v>
      </c>
      <c r="I48" s="220">
        <v>-5.9489082717190387</v>
      </c>
      <c r="J48" s="141"/>
      <c r="K48" s="141"/>
      <c r="N48" s="142"/>
    </row>
    <row r="49" spans="2:14" x14ac:dyDescent="0.25">
      <c r="B49" s="128" t="s">
        <v>88</v>
      </c>
      <c r="C49" s="113">
        <v>-9.2680000000000007</v>
      </c>
      <c r="D49" s="113">
        <v>-1.6520646351571762</v>
      </c>
      <c r="E49" s="113">
        <v>2.7650000000000001</v>
      </c>
      <c r="F49" s="113">
        <v>-0.11799999999999999</v>
      </c>
      <c r="G49" s="113">
        <v>-6.4349999999999996</v>
      </c>
      <c r="H49" s="113">
        <v>-13.055999999999999</v>
      </c>
      <c r="I49" s="220">
        <v>-2.327293469638767</v>
      </c>
      <c r="J49" s="141"/>
      <c r="K49" s="141"/>
      <c r="N49" s="142"/>
    </row>
    <row r="50" spans="2:14" x14ac:dyDescent="0.25">
      <c r="B50" s="128" t="s">
        <v>89</v>
      </c>
      <c r="C50" s="113">
        <v>-3.6720000000000002</v>
      </c>
      <c r="D50" s="113">
        <v>-0.64710433147531676</v>
      </c>
      <c r="E50" s="113">
        <v>-2.4700000000000002</v>
      </c>
      <c r="F50" s="113">
        <v>-0.09</v>
      </c>
      <c r="G50" s="113">
        <v>-6.64</v>
      </c>
      <c r="H50" s="113">
        <v>-12.872</v>
      </c>
      <c r="I50" s="220">
        <v>-2.2683896935594441</v>
      </c>
      <c r="J50" s="141"/>
      <c r="K50" s="141"/>
      <c r="N50" s="142"/>
    </row>
    <row r="51" spans="2:14" x14ac:dyDescent="0.25">
      <c r="B51" s="128" t="s">
        <v>90</v>
      </c>
      <c r="C51" s="113">
        <v>11.348000000000001</v>
      </c>
      <c r="D51" s="113">
        <v>1.9890242598561692</v>
      </c>
      <c r="E51" s="113">
        <v>-1.64</v>
      </c>
      <c r="F51" s="113">
        <v>-0.13500000000000001</v>
      </c>
      <c r="G51" s="113">
        <v>-6.5510000000000002</v>
      </c>
      <c r="H51" s="113">
        <v>3.0219999999999998</v>
      </c>
      <c r="I51" s="220">
        <v>0.52968199799835591</v>
      </c>
      <c r="J51" s="141"/>
      <c r="K51" s="141"/>
      <c r="N51" s="142"/>
    </row>
    <row r="52" spans="2:14" x14ac:dyDescent="0.25">
      <c r="B52" s="128" t="s">
        <v>91</v>
      </c>
      <c r="C52" s="113">
        <v>2.391</v>
      </c>
      <c r="D52" s="113">
        <v>0.42744898232817569</v>
      </c>
      <c r="E52" s="113">
        <v>-8.7370000000000001</v>
      </c>
      <c r="F52" s="113">
        <v>-2.8000000000000001E-2</v>
      </c>
      <c r="G52" s="113">
        <v>-6.2309999999999999</v>
      </c>
      <c r="H52" s="113">
        <v>-12.605</v>
      </c>
      <c r="I52" s="220">
        <v>-2.2534481063348619</v>
      </c>
      <c r="J52" s="141"/>
      <c r="K52" s="141"/>
      <c r="N52" s="142"/>
    </row>
    <row r="53" spans="2:14" x14ac:dyDescent="0.25">
      <c r="B53" s="128" t="s">
        <v>92</v>
      </c>
      <c r="C53" s="113">
        <v>22.388999999999999</v>
      </c>
      <c r="D53" s="113">
        <v>4.6524820926506614</v>
      </c>
      <c r="E53" s="113">
        <v>-21.591999999999999</v>
      </c>
      <c r="F53" s="113">
        <v>-6.2E-2</v>
      </c>
      <c r="G53" s="113">
        <v>-8.9589999999999996</v>
      </c>
      <c r="H53" s="113">
        <v>-8.2240000000000002</v>
      </c>
      <c r="I53" s="220">
        <v>-1.7089647920835698</v>
      </c>
      <c r="J53" s="141"/>
      <c r="K53" s="141"/>
      <c r="N53" s="142"/>
    </row>
    <row r="54" spans="2:14" x14ac:dyDescent="0.25">
      <c r="B54" s="128" t="s">
        <v>93</v>
      </c>
      <c r="C54" s="113">
        <v>1.91</v>
      </c>
      <c r="D54" s="113">
        <v>0.3534948798765174</v>
      </c>
      <c r="E54" s="113">
        <v>-6.1109999999999998</v>
      </c>
      <c r="F54" s="113">
        <v>-3.1E-2</v>
      </c>
      <c r="G54" s="113">
        <v>-5.1029999999999998</v>
      </c>
      <c r="H54" s="113">
        <v>-9.3350000000000009</v>
      </c>
      <c r="I54" s="220">
        <v>-1.7276830909148115</v>
      </c>
      <c r="J54" s="141"/>
      <c r="K54" s="141"/>
      <c r="N54" s="142"/>
    </row>
    <row r="55" spans="2:14" x14ac:dyDescent="0.25">
      <c r="B55" s="128" t="s">
        <v>94</v>
      </c>
      <c r="C55" s="113">
        <v>-11.022</v>
      </c>
      <c r="D55" s="113">
        <v>-2.0268145617303133</v>
      </c>
      <c r="E55" s="113">
        <v>-8.2769999999999992</v>
      </c>
      <c r="F55" s="113">
        <v>-0.128</v>
      </c>
      <c r="G55" s="113">
        <v>-8.2089999999999996</v>
      </c>
      <c r="H55" s="113">
        <v>-27.635999999999999</v>
      </c>
      <c r="I55" s="220">
        <v>-5.0819313398638126</v>
      </c>
      <c r="J55" s="141"/>
      <c r="K55" s="141"/>
      <c r="N55" s="142"/>
    </row>
    <row r="56" spans="2:14" x14ac:dyDescent="0.25">
      <c r="B56" s="128" t="s">
        <v>95</v>
      </c>
      <c r="C56" s="113">
        <v>6.7000000000000004E-2</v>
      </c>
      <c r="D56" s="113">
        <v>1.2290961923700643E-2</v>
      </c>
      <c r="E56" s="113">
        <v>0.27700000000000002</v>
      </c>
      <c r="F56" s="113">
        <v>-5.0999999999999997E-2</v>
      </c>
      <c r="G56" s="113">
        <v>-3.6480000000000001</v>
      </c>
      <c r="H56" s="113">
        <v>-3.355</v>
      </c>
      <c r="I56" s="220">
        <v>-0.6154653321494874</v>
      </c>
      <c r="J56" s="141"/>
      <c r="K56" s="141"/>
      <c r="N56" s="142"/>
    </row>
    <row r="57" spans="2:14" x14ac:dyDescent="0.25">
      <c r="B57" s="128" t="s">
        <v>96</v>
      </c>
      <c r="C57" s="113">
        <v>9.2509999999999994</v>
      </c>
      <c r="D57" s="113">
        <v>1.6046138502233207</v>
      </c>
      <c r="E57" s="113">
        <v>-6.0999999999999999E-2</v>
      </c>
      <c r="F57" s="113">
        <v>-4.5999999999999999E-2</v>
      </c>
      <c r="G57" s="113">
        <v>-4.1360000000000001</v>
      </c>
      <c r="H57" s="113">
        <v>5.008</v>
      </c>
      <c r="I57" s="220">
        <v>0.86865270369888559</v>
      </c>
      <c r="J57" s="141"/>
      <c r="K57" s="141"/>
      <c r="N57" s="142"/>
    </row>
    <row r="58" spans="2:14" x14ac:dyDescent="0.25">
      <c r="B58" s="128" t="s">
        <v>97</v>
      </c>
      <c r="C58" s="113">
        <v>-8.7590000000000003</v>
      </c>
      <c r="D58" s="113">
        <v>-1.4777959430207506</v>
      </c>
      <c r="E58" s="113">
        <v>-1.492</v>
      </c>
      <c r="F58" s="113">
        <v>-3.3000000000000002E-2</v>
      </c>
      <c r="G58" s="113">
        <v>-5.2770000000000001</v>
      </c>
      <c r="H58" s="113">
        <v>-15.561</v>
      </c>
      <c r="I58" s="220">
        <v>-2.6254118814186436</v>
      </c>
      <c r="J58" s="141"/>
      <c r="K58" s="141"/>
      <c r="N58" s="142"/>
    </row>
    <row r="59" spans="2:14" x14ac:dyDescent="0.25">
      <c r="B59" s="128" t="s">
        <v>98</v>
      </c>
      <c r="C59" s="113">
        <v>0.38</v>
      </c>
      <c r="D59" s="113">
        <v>6.2468765617191405E-2</v>
      </c>
      <c r="E59" s="113">
        <v>1.671</v>
      </c>
      <c r="F59" s="113">
        <v>-0.129</v>
      </c>
      <c r="G59" s="113">
        <v>-5.5739999999999998</v>
      </c>
      <c r="H59" s="113">
        <v>-3.6520000000000001</v>
      </c>
      <c r="I59" s="220">
        <v>-0.60035771587890263</v>
      </c>
      <c r="J59" s="141"/>
      <c r="K59" s="141"/>
      <c r="N59" s="142"/>
    </row>
    <row r="60" spans="2:14" x14ac:dyDescent="0.25">
      <c r="B60" s="128" t="s">
        <v>99</v>
      </c>
      <c r="C60" s="113">
        <v>-25.395</v>
      </c>
      <c r="D60" s="113">
        <v>-4.0761523818084342</v>
      </c>
      <c r="E60" s="113">
        <v>-5.0179999999999998</v>
      </c>
      <c r="F60" s="113">
        <v>-8.5000000000000006E-2</v>
      </c>
      <c r="G60" s="113">
        <v>-5.9820000000000002</v>
      </c>
      <c r="H60" s="113">
        <v>-36.479999999999997</v>
      </c>
      <c r="I60" s="220">
        <v>-5.8554061385458436</v>
      </c>
      <c r="J60" s="141"/>
      <c r="K60" s="141"/>
      <c r="N60" s="142"/>
    </row>
    <row r="61" spans="2:14" x14ac:dyDescent="0.25">
      <c r="B61" s="128" t="s">
        <v>100</v>
      </c>
      <c r="C61" s="113">
        <v>-18.47</v>
      </c>
      <c r="D61" s="113">
        <v>-2.8891290847858495</v>
      </c>
      <c r="E61" s="113">
        <v>8.8940000000000001</v>
      </c>
      <c r="F61" s="113">
        <v>-0.183</v>
      </c>
      <c r="G61" s="113">
        <v>-6.0350000000000001</v>
      </c>
      <c r="H61" s="113">
        <v>-15.794</v>
      </c>
      <c r="I61" s="220">
        <v>-2.4705416765082679</v>
      </c>
      <c r="J61" s="141"/>
      <c r="K61" s="141"/>
      <c r="N61" s="142"/>
    </row>
    <row r="62" spans="2:14" x14ac:dyDescent="0.25">
      <c r="B62" s="128" t="s">
        <v>101</v>
      </c>
      <c r="C62" s="113">
        <v>5.04</v>
      </c>
      <c r="D62" s="113">
        <v>0.77510676941957724</v>
      </c>
      <c r="E62" s="113">
        <v>-2.1739999999999999</v>
      </c>
      <c r="F62" s="113">
        <v>-0.18099999999999999</v>
      </c>
      <c r="G62" s="113">
        <v>-5.1159999999999997</v>
      </c>
      <c r="H62" s="113">
        <v>-2.431</v>
      </c>
      <c r="I62" s="220">
        <v>-0.37386598342440325</v>
      </c>
      <c r="J62" s="141"/>
      <c r="K62" s="141"/>
      <c r="N62" s="142"/>
    </row>
    <row r="63" spans="2:14" x14ac:dyDescent="0.25">
      <c r="B63" s="128" t="s">
        <v>102</v>
      </c>
      <c r="C63" s="113">
        <v>11.077999999999999</v>
      </c>
      <c r="D63" s="113">
        <v>1.6573684675101621</v>
      </c>
      <c r="E63" s="113">
        <v>0.433</v>
      </c>
      <c r="F63" s="113">
        <v>-0.32</v>
      </c>
      <c r="G63" s="113">
        <v>-5.9329999999999998</v>
      </c>
      <c r="H63" s="113">
        <v>5.258</v>
      </c>
      <c r="I63" s="220">
        <v>0.78664410562993614</v>
      </c>
      <c r="J63" s="141"/>
      <c r="K63" s="141"/>
      <c r="N63" s="142"/>
    </row>
    <row r="64" spans="2:14" x14ac:dyDescent="0.25">
      <c r="B64" s="128" t="s">
        <v>103</v>
      </c>
      <c r="C64" s="113">
        <v>-4.1420000000000003</v>
      </c>
      <c r="D64" s="113">
        <v>-0.60984048740124319</v>
      </c>
      <c r="E64" s="113">
        <v>-10.156000000000001</v>
      </c>
      <c r="F64" s="113">
        <v>-0.13500000000000001</v>
      </c>
      <c r="G64" s="113">
        <v>-5.3579999999999997</v>
      </c>
      <c r="H64" s="113">
        <v>-19.791</v>
      </c>
      <c r="I64" s="220">
        <v>-2.9138949990724301</v>
      </c>
      <c r="J64" s="141"/>
      <c r="K64" s="141"/>
      <c r="N64" s="142"/>
    </row>
    <row r="65" spans="1:14" x14ac:dyDescent="0.25">
      <c r="B65" s="128" t="s">
        <v>104</v>
      </c>
      <c r="C65" s="113">
        <v>-9.0229999999999997</v>
      </c>
      <c r="D65" s="113">
        <v>-1.3084055230576928</v>
      </c>
      <c r="E65" s="113">
        <v>-20.248999999999999</v>
      </c>
      <c r="F65" s="113">
        <v>-0.104</v>
      </c>
      <c r="G65" s="113">
        <v>-5.306</v>
      </c>
      <c r="H65" s="113">
        <v>-34.682000000000002</v>
      </c>
      <c r="I65" s="220">
        <v>-5.0291610717817692</v>
      </c>
      <c r="J65" s="141"/>
      <c r="K65" s="141"/>
      <c r="N65" s="142"/>
    </row>
    <row r="66" spans="1:14" x14ac:dyDescent="0.25">
      <c r="B66" s="128" t="s">
        <v>105</v>
      </c>
      <c r="C66" s="113">
        <v>-6.665</v>
      </c>
      <c r="D66" s="113">
        <v>-0.96178544320054493</v>
      </c>
      <c r="E66" s="113">
        <v>-3.8210000000000002</v>
      </c>
      <c r="F66" s="113">
        <v>-0.20799999999999999</v>
      </c>
      <c r="G66" s="113">
        <v>-5.0449999999999999</v>
      </c>
      <c r="H66" s="113">
        <v>-15.739000000000001</v>
      </c>
      <c r="I66" s="220">
        <v>-2.2711989633208365</v>
      </c>
      <c r="J66" s="141"/>
      <c r="K66" s="141"/>
      <c r="N66" s="142"/>
    </row>
    <row r="67" spans="1:14" x14ac:dyDescent="0.25">
      <c r="B67" s="128" t="s">
        <v>106</v>
      </c>
      <c r="C67" s="113">
        <v>-12.311</v>
      </c>
      <c r="D67" s="113">
        <v>-1.7832466648319016</v>
      </c>
      <c r="E67" s="113">
        <v>-11.069000000000001</v>
      </c>
      <c r="F67" s="113">
        <v>-0.20599999999999999</v>
      </c>
      <c r="G67" s="113">
        <v>-4.4589999999999996</v>
      </c>
      <c r="H67" s="113">
        <v>-28.045000000000002</v>
      </c>
      <c r="I67" s="220">
        <v>-4.0623144111128813</v>
      </c>
      <c r="J67" s="141"/>
      <c r="K67" s="141"/>
      <c r="N67" s="142"/>
    </row>
    <row r="68" spans="1:14" x14ac:dyDescent="0.25">
      <c r="B68" s="128" t="s">
        <v>107</v>
      </c>
      <c r="C68" s="113">
        <v>-4.4889999999999999</v>
      </c>
      <c r="D68" s="113">
        <v>-0.63572943898895085</v>
      </c>
      <c r="E68" s="113">
        <v>-6.2460000000000004</v>
      </c>
      <c r="F68" s="113">
        <v>-8.3000000000000004E-2</v>
      </c>
      <c r="G68" s="113">
        <v>-5.9889999999999999</v>
      </c>
      <c r="H68" s="113">
        <v>-16.806999999999999</v>
      </c>
      <c r="I68" s="220">
        <v>-2.3801970775422805</v>
      </c>
      <c r="J68" s="141"/>
      <c r="K68" s="141"/>
      <c r="N68" s="142"/>
    </row>
    <row r="69" spans="1:14" x14ac:dyDescent="0.25">
      <c r="B69" s="128" t="s">
        <v>108</v>
      </c>
      <c r="C69" s="113">
        <v>-12.981</v>
      </c>
      <c r="D69" s="113">
        <v>-1.8164695477926978</v>
      </c>
      <c r="E69" s="113">
        <v>-2.1829999999999998</v>
      </c>
      <c r="F69" s="113">
        <v>-0.214</v>
      </c>
      <c r="G69" s="113">
        <v>-3.7090000000000001</v>
      </c>
      <c r="H69" s="113">
        <v>-19.087</v>
      </c>
      <c r="I69" s="220">
        <v>-2.6709001046698422</v>
      </c>
      <c r="J69" s="141"/>
      <c r="K69" s="141"/>
      <c r="N69" s="142"/>
    </row>
    <row r="70" spans="1:14" x14ac:dyDescent="0.25">
      <c r="B70" s="128" t="s">
        <v>109</v>
      </c>
      <c r="C70" s="113">
        <v>-1.091</v>
      </c>
      <c r="D70" s="113">
        <v>-0.1500314227131897</v>
      </c>
      <c r="E70" s="113">
        <v>-5.1879999999999997</v>
      </c>
      <c r="F70" s="113">
        <v>-0.17100000000000001</v>
      </c>
      <c r="G70" s="113">
        <v>-1.998</v>
      </c>
      <c r="H70" s="113">
        <v>-8.4480000000000004</v>
      </c>
      <c r="I70" s="220">
        <v>-1.161746525280501</v>
      </c>
      <c r="J70" s="141"/>
      <c r="K70" s="141"/>
      <c r="N70" s="142"/>
    </row>
    <row r="71" spans="1:14" x14ac:dyDescent="0.25">
      <c r="B71" s="128" t="s">
        <v>110</v>
      </c>
      <c r="C71" s="113">
        <v>-6.5830000000000002</v>
      </c>
      <c r="D71" s="113">
        <v>-0.89433335280588089</v>
      </c>
      <c r="E71" s="113">
        <v>-6.7320000000000002</v>
      </c>
      <c r="F71" s="113">
        <v>-0.14199999999999999</v>
      </c>
      <c r="G71" s="113">
        <v>-5.3959999999999999</v>
      </c>
      <c r="H71" s="113">
        <v>-18.853000000000002</v>
      </c>
      <c r="I71" s="220">
        <v>-2.5612739936881774</v>
      </c>
      <c r="J71" s="141"/>
      <c r="K71" s="141"/>
      <c r="N71" s="142"/>
    </row>
    <row r="72" spans="1:14" x14ac:dyDescent="0.25">
      <c r="B72" s="128" t="s">
        <v>111</v>
      </c>
      <c r="C72" s="113">
        <v>-7.1719999999999997</v>
      </c>
      <c r="D72" s="113">
        <v>-0.96027035386203541</v>
      </c>
      <c r="E72" s="113">
        <v>-9.0289999999999999</v>
      </c>
      <c r="F72" s="113">
        <v>-9.9000000000000005E-2</v>
      </c>
      <c r="G72" s="113">
        <v>-4.8940000000000001</v>
      </c>
      <c r="H72" s="113">
        <v>-21.193999999999999</v>
      </c>
      <c r="I72" s="220">
        <v>-2.8376979754255407</v>
      </c>
      <c r="J72" s="141"/>
      <c r="K72" s="141"/>
      <c r="N72" s="142"/>
    </row>
    <row r="73" spans="1:14" x14ac:dyDescent="0.25">
      <c r="B73" s="128" t="s">
        <v>112</v>
      </c>
      <c r="C73" s="113">
        <v>-7.9630000000000001</v>
      </c>
      <c r="D73" s="113">
        <v>-1.0555450247018479</v>
      </c>
      <c r="E73" s="113">
        <v>-16.681000000000001</v>
      </c>
      <c r="F73" s="113">
        <v>-0.13400000000000001</v>
      </c>
      <c r="G73" s="113">
        <v>-4.1609999999999996</v>
      </c>
      <c r="H73" s="113">
        <v>-28.939</v>
      </c>
      <c r="I73" s="220">
        <v>-3.8360438867068667</v>
      </c>
      <c r="J73" s="141"/>
      <c r="K73" s="141"/>
      <c r="N73" s="142"/>
    </row>
    <row r="74" spans="1:14" x14ac:dyDescent="0.25">
      <c r="B74" s="128" t="s">
        <v>113</v>
      </c>
      <c r="C74" s="113">
        <v>-7.0764334600000005</v>
      </c>
      <c r="D74" s="113">
        <v>-0.93258067437035141</v>
      </c>
      <c r="E74" s="113">
        <v>-9.9686023800000001</v>
      </c>
      <c r="F74" s="113">
        <v>-7.5206113000000019E-2</v>
      </c>
      <c r="G74" s="113">
        <v>-3.43310754</v>
      </c>
      <c r="H74" s="113">
        <v>-20.553349499999999</v>
      </c>
      <c r="I74" s="220">
        <v>-2.7086606050386748</v>
      </c>
      <c r="J74" s="141"/>
      <c r="K74" s="141"/>
      <c r="N74" s="142"/>
    </row>
    <row r="75" spans="1:14" x14ac:dyDescent="0.25">
      <c r="B75" s="128" t="s">
        <v>114</v>
      </c>
      <c r="C75" s="113">
        <v>-6.8990420000000006</v>
      </c>
      <c r="D75" s="113">
        <v>-0.90147733909944305</v>
      </c>
      <c r="E75" s="113">
        <v>-11.551602600000001</v>
      </c>
      <c r="F75" s="113">
        <v>-4.8963526999999944E-2</v>
      </c>
      <c r="G75" s="113">
        <v>-3.6008622300000006</v>
      </c>
      <c r="H75" s="113">
        <v>-22.100470399999995</v>
      </c>
      <c r="I75" s="220">
        <v>-2.8878028643742129</v>
      </c>
      <c r="J75" s="141"/>
      <c r="K75" s="141"/>
      <c r="N75" s="142"/>
    </row>
    <row r="76" spans="1:14" x14ac:dyDescent="0.25">
      <c r="B76" s="128" t="s">
        <v>115</v>
      </c>
      <c r="C76" s="113">
        <v>-6.9882983400000001</v>
      </c>
      <c r="D76" s="113">
        <v>-0.90449142555631479</v>
      </c>
      <c r="E76" s="113">
        <v>-10.694942999999999</v>
      </c>
      <c r="F76" s="113">
        <v>-3.5822701999999991E-2</v>
      </c>
      <c r="G76" s="113">
        <v>-3.7678390400000006</v>
      </c>
      <c r="H76" s="113">
        <v>-21.486902999999995</v>
      </c>
      <c r="I76" s="220">
        <v>-2.7810374685950014</v>
      </c>
      <c r="J76" s="141"/>
      <c r="K76" s="141"/>
      <c r="N76" s="142"/>
    </row>
    <row r="77" spans="1:14" x14ac:dyDescent="0.25">
      <c r="B77" s="128" t="s">
        <v>116</v>
      </c>
      <c r="C77" s="113">
        <v>-6.8242870199999999</v>
      </c>
      <c r="D77" s="113">
        <v>-0.87466478286356431</v>
      </c>
      <c r="E77" s="113">
        <v>-12.028991299999999</v>
      </c>
      <c r="F77" s="113">
        <v>-2.750113799999997E-2</v>
      </c>
      <c r="G77" s="113">
        <v>-3.8795099399999997</v>
      </c>
      <c r="H77" s="113">
        <v>-22.760289400000001</v>
      </c>
      <c r="I77" s="220">
        <v>-2.9171726698509941</v>
      </c>
      <c r="J77" s="141"/>
      <c r="K77" s="141"/>
      <c r="N77" s="142"/>
    </row>
    <row r="78" spans="1:14" x14ac:dyDescent="0.25">
      <c r="B78" s="128" t="s">
        <v>117</v>
      </c>
      <c r="C78" s="113">
        <v>-6.6417227800000003</v>
      </c>
      <c r="D78" s="113">
        <v>-0.84299507271787111</v>
      </c>
      <c r="E78" s="113">
        <v>-13.003027400000002</v>
      </c>
      <c r="F78" s="113">
        <v>-2.2713649000000034E-2</v>
      </c>
      <c r="G78" s="113">
        <v>-3.9045783200000006</v>
      </c>
      <c r="H78" s="113">
        <v>-23.572042099999997</v>
      </c>
      <c r="I78" s="220">
        <v>-2.991861600131136</v>
      </c>
      <c r="J78" s="141"/>
      <c r="K78" s="141"/>
      <c r="N78" s="142"/>
    </row>
    <row r="79" spans="1:14" x14ac:dyDescent="0.25">
      <c r="B79" s="128" t="s">
        <v>118</v>
      </c>
      <c r="C79" s="113">
        <v>-6.8268402300000002</v>
      </c>
      <c r="D79" s="113">
        <v>-0.85862055148022309</v>
      </c>
      <c r="E79" s="113">
        <v>-14.135328900000001</v>
      </c>
      <c r="F79" s="113">
        <v>-1.9710440000000006E-2</v>
      </c>
      <c r="G79" s="113">
        <v>-3.9280148099999996</v>
      </c>
      <c r="H79" s="113">
        <v>-24.909894400000002</v>
      </c>
      <c r="I79" s="220">
        <v>-3.1329497317153594</v>
      </c>
      <c r="J79" s="141"/>
      <c r="K79" s="141"/>
      <c r="N79" s="142"/>
    </row>
    <row r="80" spans="1:14" s="2" customFormat="1" ht="15.75" x14ac:dyDescent="0.25">
      <c r="A80" s="7"/>
      <c r="B80" s="46" t="s">
        <v>119</v>
      </c>
      <c r="C80" s="113">
        <v>-7.4145129900000004</v>
      </c>
      <c r="D80" s="113">
        <v>-0.92466211138506793</v>
      </c>
      <c r="E80" s="113">
        <v>-15.628985500000001</v>
      </c>
      <c r="F80" s="113">
        <v>-1.669377800000001E-2</v>
      </c>
      <c r="G80" s="113">
        <v>-3.9478974900000003</v>
      </c>
      <c r="H80" s="113">
        <v>-27.008089699999999</v>
      </c>
      <c r="I80" s="220">
        <v>-3.3681722967052634</v>
      </c>
      <c r="J80" s="141"/>
      <c r="M80" s="25"/>
      <c r="N80" s="25"/>
    </row>
    <row r="81" spans="1:14" s="2" customFormat="1" ht="15.75" x14ac:dyDescent="0.25">
      <c r="A81" s="7"/>
      <c r="B81" s="46" t="s">
        <v>120</v>
      </c>
      <c r="C81" s="113">
        <v>-8.0029112800000011</v>
      </c>
      <c r="D81" s="113">
        <v>-0.98943238520398891</v>
      </c>
      <c r="E81" s="113">
        <v>-15.8487598</v>
      </c>
      <c r="F81" s="113">
        <v>-1.3488426000000005E-2</v>
      </c>
      <c r="G81" s="113">
        <v>-3.8820620200000002</v>
      </c>
      <c r="H81" s="113">
        <v>-27.747221499999998</v>
      </c>
      <c r="I81" s="220">
        <v>-3.4305015501219454</v>
      </c>
      <c r="J81" s="141"/>
      <c r="M81" s="25"/>
      <c r="N81" s="25"/>
    </row>
    <row r="82" spans="1:14" s="2" customFormat="1" ht="15.75" x14ac:dyDescent="0.25">
      <c r="A82" s="7"/>
      <c r="B82" s="46" t="s">
        <v>121</v>
      </c>
      <c r="C82" s="113">
        <v>-8.4678740899999969</v>
      </c>
      <c r="D82" s="113">
        <v>-1.0378068509612304</v>
      </c>
      <c r="E82" s="113">
        <v>-16.033124100000002</v>
      </c>
      <c r="F82" s="113">
        <v>-1.1017955000000029E-2</v>
      </c>
      <c r="G82" s="113">
        <v>-3.8986555600000004</v>
      </c>
      <c r="H82" s="113">
        <v>-28.410671699999998</v>
      </c>
      <c r="I82" s="220">
        <v>-3.4819589211287334</v>
      </c>
      <c r="J82" s="141"/>
      <c r="M82" s="25"/>
      <c r="N82" s="25"/>
    </row>
    <row r="83" spans="1:14" s="2" customFormat="1" ht="15.75" x14ac:dyDescent="0.25">
      <c r="A83" s="7"/>
      <c r="B83" s="46" t="s">
        <v>122</v>
      </c>
      <c r="C83" s="113">
        <v>-8.7660305399999991</v>
      </c>
      <c r="D83" s="113">
        <v>-1.0652008324548312</v>
      </c>
      <c r="E83" s="113">
        <v>-16.2050451</v>
      </c>
      <c r="F83" s="113">
        <v>-8.5637169999999967E-3</v>
      </c>
      <c r="G83" s="113">
        <v>-3.9145539599999992</v>
      </c>
      <c r="H83" s="113">
        <v>-28.894193299999998</v>
      </c>
      <c r="I83" s="220">
        <v>-3.5110667953788361</v>
      </c>
      <c r="J83" s="141"/>
      <c r="M83" s="25"/>
      <c r="N83" s="25"/>
    </row>
    <row r="84" spans="1:14" x14ac:dyDescent="0.25">
      <c r="B84" s="128" t="s">
        <v>123</v>
      </c>
      <c r="C84" s="113">
        <v>-9.0536538800000006</v>
      </c>
      <c r="D84" s="113">
        <v>-1.090985311405869</v>
      </c>
      <c r="E84" s="113">
        <v>-16.399255799999999</v>
      </c>
      <c r="F84" s="113">
        <v>-6.3721790000000741E-3</v>
      </c>
      <c r="G84" s="113">
        <v>-3.9308369000000001</v>
      </c>
      <c r="H84" s="113">
        <v>-29.3901188</v>
      </c>
      <c r="I84" s="220">
        <v>-3.5415743009686915</v>
      </c>
      <c r="J84" s="141"/>
      <c r="K84" s="141"/>
      <c r="N84" s="142"/>
    </row>
    <row r="85" spans="1:14" x14ac:dyDescent="0.25">
      <c r="B85" s="128" t="s">
        <v>124</v>
      </c>
      <c r="C85" s="113">
        <v>-9.3151403699999999</v>
      </c>
      <c r="D85" s="113">
        <v>-1.11317375747386</v>
      </c>
      <c r="E85" s="113">
        <v>-16.617587800000003</v>
      </c>
      <c r="F85" s="113">
        <v>-4.1657639999999677E-3</v>
      </c>
      <c r="G85" s="113">
        <v>-4.0915529400000006</v>
      </c>
      <c r="H85" s="113">
        <v>-30.028446899999999</v>
      </c>
      <c r="I85" s="220">
        <v>-3.5884460930326583</v>
      </c>
      <c r="J85" s="141"/>
      <c r="N85" s="142"/>
    </row>
    <row r="86" spans="1:14" x14ac:dyDescent="0.25">
      <c r="B86" s="128" t="s">
        <v>125</v>
      </c>
      <c r="C86" s="113">
        <v>-9.5303940199999992</v>
      </c>
      <c r="D86" s="113">
        <v>-1.1296762316658031</v>
      </c>
      <c r="E86" s="113">
        <v>-16.839540799999998</v>
      </c>
      <c r="F86" s="113">
        <v>-2.3303359999999884E-3</v>
      </c>
      <c r="G86" s="113">
        <v>-4.1097308000000004</v>
      </c>
      <c r="H86" s="113">
        <v>-30.481995999999999</v>
      </c>
      <c r="I86" s="220">
        <v>-3.6131545351292922</v>
      </c>
      <c r="J86" s="141"/>
      <c r="N86" s="142"/>
    </row>
    <row r="87" spans="1:14" x14ac:dyDescent="0.25">
      <c r="B87" s="128" t="s">
        <v>126</v>
      </c>
      <c r="C87" s="113">
        <v>-9.7291262000000014</v>
      </c>
      <c r="D87" s="113">
        <v>-1.1439182575199633</v>
      </c>
      <c r="E87" s="113">
        <v>-17.045649700000006</v>
      </c>
      <c r="F87" s="113">
        <v>-7.5245299999994583E-4</v>
      </c>
      <c r="G87" s="113">
        <v>-4.1295923800000001</v>
      </c>
      <c r="H87" s="113">
        <v>-30.905120799999999</v>
      </c>
      <c r="I87" s="220">
        <v>-3.6337211798095472</v>
      </c>
      <c r="J87" s="141"/>
      <c r="N87" s="142"/>
    </row>
    <row r="88" spans="1:14" x14ac:dyDescent="0.25">
      <c r="B88" s="128" t="s">
        <v>127</v>
      </c>
      <c r="C88" s="113">
        <v>-9.84173206</v>
      </c>
      <c r="D88" s="113">
        <v>-1.1476763931192386</v>
      </c>
      <c r="E88" s="113">
        <v>-17.310497899999998</v>
      </c>
      <c r="F88" s="113">
        <v>3.3017199999994774E-4</v>
      </c>
      <c r="G88" s="113">
        <v>-4.1517912599999987</v>
      </c>
      <c r="H88" s="113">
        <v>-31.303691000000001</v>
      </c>
      <c r="I88" s="220">
        <v>-3.6504252462039872</v>
      </c>
      <c r="J88" s="141"/>
      <c r="N88" s="142"/>
    </row>
    <row r="89" spans="1:14" x14ac:dyDescent="0.25">
      <c r="B89" s="128" t="s">
        <v>128</v>
      </c>
      <c r="C89" s="113">
        <v>-9.8485837100000015</v>
      </c>
      <c r="D89" s="113">
        <v>-1.1387784638790168</v>
      </c>
      <c r="E89" s="113">
        <v>-17.535156900000004</v>
      </c>
      <c r="F89" s="113">
        <v>1.1477509999999712E-3</v>
      </c>
      <c r="G89" s="113">
        <v>-3.9987500599999977</v>
      </c>
      <c r="H89" s="113">
        <v>-31.3813429</v>
      </c>
      <c r="I89" s="220">
        <v>-3.6285823946276521</v>
      </c>
      <c r="J89" s="141"/>
      <c r="N89" s="142"/>
    </row>
    <row r="90" spans="1:14" x14ac:dyDescent="0.25">
      <c r="B90" s="128" t="s">
        <v>129</v>
      </c>
      <c r="C90" s="113">
        <v>-9.8124251200000003</v>
      </c>
      <c r="D90" s="113">
        <v>-1.1249992676700475</v>
      </c>
      <c r="E90" s="113">
        <v>-17.757684900000001</v>
      </c>
      <c r="F90" s="113">
        <v>2.214843999999971E-3</v>
      </c>
      <c r="G90" s="113">
        <v>-4.0235066200000009</v>
      </c>
      <c r="H90" s="113">
        <v>-31.5914018</v>
      </c>
      <c r="I90" s="220">
        <v>-3.6219694372220821</v>
      </c>
      <c r="J90" s="141"/>
      <c r="N90" s="142"/>
    </row>
    <row r="91" spans="1:14" x14ac:dyDescent="0.25">
      <c r="B91" s="128" t="s">
        <v>130</v>
      </c>
      <c r="C91" s="113">
        <v>-9.803710409999999</v>
      </c>
      <c r="D91" s="113">
        <v>-1.1143663539044413</v>
      </c>
      <c r="E91" s="113">
        <v>-17.913121200000003</v>
      </c>
      <c r="F91" s="113">
        <v>3.512262000000078E-3</v>
      </c>
      <c r="G91" s="113">
        <v>-4.0485762699999999</v>
      </c>
      <c r="H91" s="113">
        <v>-31.761895599999999</v>
      </c>
      <c r="I91" s="220">
        <v>-3.6103053142779968</v>
      </c>
      <c r="J91" s="141"/>
      <c r="N91" s="142"/>
    </row>
    <row r="92" spans="1:14" x14ac:dyDescent="0.25">
      <c r="B92" s="46" t="s">
        <v>131</v>
      </c>
      <c r="C92" s="113">
        <v>-9.9392812300000006</v>
      </c>
      <c r="D92" s="113">
        <v>-1.1201852852375545</v>
      </c>
      <c r="E92" s="113">
        <v>-18.097607800000006</v>
      </c>
      <c r="F92" s="113">
        <v>5.1688239999999721E-3</v>
      </c>
      <c r="G92" s="113">
        <v>-4.0733522300000002</v>
      </c>
      <c r="H92" s="113">
        <v>-32.105072399999997</v>
      </c>
      <c r="I92" s="220">
        <v>-3.6183330415700832</v>
      </c>
      <c r="J92" s="141"/>
      <c r="N92" s="142"/>
    </row>
    <row r="93" spans="1:14" x14ac:dyDescent="0.25">
      <c r="B93" s="46" t="s">
        <v>132</v>
      </c>
      <c r="C93" s="113">
        <v>-10.121639399999999</v>
      </c>
      <c r="D93" s="113">
        <v>-1.1307608785102408</v>
      </c>
      <c r="E93" s="113">
        <v>-18.323740799999999</v>
      </c>
      <c r="F93" s="113">
        <v>7.3457760000000009E-3</v>
      </c>
      <c r="G93" s="113">
        <v>-4.1697159800000003</v>
      </c>
      <c r="H93" s="113">
        <v>-32.607750299999999</v>
      </c>
      <c r="I93" s="220">
        <v>-3.6428454836546114</v>
      </c>
      <c r="J93" s="141"/>
      <c r="N93" s="142"/>
    </row>
    <row r="94" spans="1:14" x14ac:dyDescent="0.25">
      <c r="B94" s="46" t="s">
        <v>133</v>
      </c>
      <c r="C94" s="113">
        <v>-10.331046799999999</v>
      </c>
      <c r="D94" s="113">
        <v>-1.1441180036922363</v>
      </c>
      <c r="E94" s="113">
        <v>-18.549439800000002</v>
      </c>
      <c r="F94" s="113">
        <v>9.6018460000000232E-3</v>
      </c>
      <c r="G94" s="113">
        <v>-4.1932416799999999</v>
      </c>
      <c r="H94" s="113">
        <v>-33.064126399999999</v>
      </c>
      <c r="I94" s="220">
        <v>-3.6617066036905155</v>
      </c>
      <c r="J94" s="141"/>
      <c r="N94" s="142"/>
    </row>
    <row r="95" spans="1:14" x14ac:dyDescent="0.25">
      <c r="B95" s="46" t="s">
        <v>134</v>
      </c>
      <c r="C95" s="113">
        <v>-10.5477451</v>
      </c>
      <c r="D95" s="113">
        <v>-1.1579209083867974</v>
      </c>
      <c r="E95" s="113">
        <v>-18.757910299999999</v>
      </c>
      <c r="F95" s="113">
        <v>1.1884471000000075E-2</v>
      </c>
      <c r="G95" s="113">
        <v>-4.2165657000000012</v>
      </c>
      <c r="H95" s="113">
        <v>-33.510336699999996</v>
      </c>
      <c r="I95" s="220">
        <v>-3.6787312495835187</v>
      </c>
      <c r="J95" s="141"/>
      <c r="N95" s="142"/>
    </row>
    <row r="96" spans="1:14" x14ac:dyDescent="0.25">
      <c r="B96" s="46" t="s">
        <v>135</v>
      </c>
      <c r="C96" s="113">
        <v>-10.703952799999998</v>
      </c>
      <c r="D96" s="113">
        <v>-1.1647791225671253</v>
      </c>
      <c r="E96" s="113">
        <v>-18.928549999999998</v>
      </c>
      <c r="F96" s="113">
        <v>1.4165902999999957E-2</v>
      </c>
      <c r="G96" s="113">
        <v>-4.2397454199999984</v>
      </c>
      <c r="H96" s="113">
        <v>-33.858082400000001</v>
      </c>
      <c r="I96" s="220">
        <v>-3.684357381478498</v>
      </c>
      <c r="J96" s="141"/>
      <c r="N96" s="142"/>
    </row>
    <row r="97" spans="2:10" x14ac:dyDescent="0.25">
      <c r="B97" s="130">
        <v>2008</v>
      </c>
      <c r="C97" s="393">
        <v>-26.88</v>
      </c>
      <c r="D97" s="393">
        <v>-1.6776753710639696</v>
      </c>
      <c r="E97" s="393">
        <v>-20.315999999999999</v>
      </c>
      <c r="F97" s="393">
        <v>-0.71499999999999997</v>
      </c>
      <c r="G97" s="393">
        <v>-13.634</v>
      </c>
      <c r="H97" s="393">
        <v>-61.545000000000002</v>
      </c>
      <c r="I97" s="401">
        <v>-3.841239981850149</v>
      </c>
      <c r="J97" s="141"/>
    </row>
    <row r="98" spans="2:10" x14ac:dyDescent="0.25">
      <c r="B98" s="8">
        <v>2009</v>
      </c>
      <c r="C98" s="113">
        <v>-19.321000000000002</v>
      </c>
      <c r="D98" s="113">
        <v>-1.2389982076497126</v>
      </c>
      <c r="E98" s="113">
        <v>-12.753</v>
      </c>
      <c r="F98" s="113">
        <v>-0.25900000000000001</v>
      </c>
      <c r="G98" s="113">
        <v>-15.282</v>
      </c>
      <c r="H98" s="113">
        <v>-47.615000000000002</v>
      </c>
      <c r="I98" s="220">
        <v>-3.0534081909446229</v>
      </c>
      <c r="J98" s="141"/>
    </row>
    <row r="99" spans="2:10" x14ac:dyDescent="0.25">
      <c r="B99" s="8">
        <v>2010</v>
      </c>
      <c r="C99" s="113">
        <v>-25.181999999999999</v>
      </c>
      <c r="D99" s="113">
        <v>-1.5584473453110117</v>
      </c>
      <c r="E99" s="113">
        <v>1.0960000000000001</v>
      </c>
      <c r="F99" s="113">
        <v>-0.38900000000000001</v>
      </c>
      <c r="G99" s="113">
        <v>-20.03</v>
      </c>
      <c r="H99" s="113">
        <v>-44.505000000000003</v>
      </c>
      <c r="I99" s="220">
        <v>-2.7542966842612411</v>
      </c>
      <c r="J99" s="141"/>
    </row>
    <row r="100" spans="2:10" x14ac:dyDescent="0.25">
      <c r="B100" s="8">
        <v>2011</v>
      </c>
      <c r="C100" s="113">
        <v>-13.263</v>
      </c>
      <c r="D100" s="113">
        <v>-0.79421777363925161</v>
      </c>
      <c r="E100" s="113">
        <v>7.1139999999999999</v>
      </c>
      <c r="F100" s="113">
        <v>-0.17299999999999999</v>
      </c>
      <c r="G100" s="113">
        <v>-20.908000000000001</v>
      </c>
      <c r="H100" s="113">
        <v>-27.23</v>
      </c>
      <c r="I100" s="220">
        <v>-1.6305926243079865</v>
      </c>
      <c r="J100" s="141"/>
    </row>
    <row r="101" spans="2:10" x14ac:dyDescent="0.25">
      <c r="B101" s="8">
        <v>2012</v>
      </c>
      <c r="C101" s="113">
        <v>-16.696999999999999</v>
      </c>
      <c r="D101" s="113">
        <v>-0.96979278716251538</v>
      </c>
      <c r="E101" s="113">
        <v>-15.811999999999999</v>
      </c>
      <c r="F101" s="113">
        <v>-0.14799999999999999</v>
      </c>
      <c r="G101" s="113">
        <v>-21</v>
      </c>
      <c r="H101" s="113">
        <v>-53.656999999999996</v>
      </c>
      <c r="I101" s="220">
        <v>-3.116498267998987</v>
      </c>
      <c r="J101" s="141"/>
    </row>
    <row r="102" spans="2:10" x14ac:dyDescent="0.25">
      <c r="B102" s="8">
        <v>2013</v>
      </c>
      <c r="C102" s="113">
        <v>-23.335000000000001</v>
      </c>
      <c r="D102" s="113">
        <v>-1.3043074845506497</v>
      </c>
      <c r="E102" s="113">
        <v>-31.242999999999999</v>
      </c>
      <c r="F102" s="113">
        <v>-0.32600000000000001</v>
      </c>
      <c r="G102" s="113">
        <v>-25.863</v>
      </c>
      <c r="H102" s="113">
        <v>-80.766999999999996</v>
      </c>
      <c r="I102" s="220">
        <v>-4.5144633642469394</v>
      </c>
      <c r="J102" s="141"/>
    </row>
    <row r="103" spans="2:10" x14ac:dyDescent="0.25">
      <c r="B103" s="8">
        <v>2014</v>
      </c>
      <c r="C103" s="113">
        <v>-32.945</v>
      </c>
      <c r="D103" s="113">
        <v>-1.7570048200969992</v>
      </c>
      <c r="E103" s="113">
        <v>-32.802999999999997</v>
      </c>
      <c r="F103" s="113">
        <v>-0.46899999999999997</v>
      </c>
      <c r="G103" s="113">
        <v>-24.081</v>
      </c>
      <c r="H103" s="113">
        <v>-90.298000000000002</v>
      </c>
      <c r="I103" s="220">
        <v>-4.8157238198548749</v>
      </c>
      <c r="J103" s="141"/>
    </row>
    <row r="104" spans="2:10" x14ac:dyDescent="0.25">
      <c r="B104" s="8">
        <v>2015</v>
      </c>
      <c r="C104" s="113">
        <v>-26.353999999999999</v>
      </c>
      <c r="D104" s="113">
        <v>-1.3668973701463059</v>
      </c>
      <c r="E104" s="113">
        <v>-41.679000000000002</v>
      </c>
      <c r="F104" s="113">
        <v>-0.09</v>
      </c>
      <c r="G104" s="113">
        <v>-24.082999999999998</v>
      </c>
      <c r="H104" s="113">
        <v>-92.206000000000003</v>
      </c>
      <c r="I104" s="220">
        <v>-4.7824291914589923</v>
      </c>
      <c r="J104" s="141"/>
    </row>
    <row r="105" spans="2:10" x14ac:dyDescent="0.25">
      <c r="B105" s="8">
        <v>2016</v>
      </c>
      <c r="C105" s="113">
        <v>-34.409999999999997</v>
      </c>
      <c r="D105" s="113">
        <v>-1.7164192133203309</v>
      </c>
      <c r="E105" s="113">
        <v>-46.372999999999998</v>
      </c>
      <c r="F105" s="113">
        <v>-0.36</v>
      </c>
      <c r="G105" s="113">
        <v>-24.007999999999999</v>
      </c>
      <c r="H105" s="113">
        <v>-105.151</v>
      </c>
      <c r="I105" s="220">
        <v>-5.2450798227214799</v>
      </c>
      <c r="J105" s="141"/>
    </row>
    <row r="106" spans="2:10" x14ac:dyDescent="0.25">
      <c r="B106" s="8">
        <v>2017</v>
      </c>
      <c r="C106" s="113">
        <v>-26.053000000000001</v>
      </c>
      <c r="D106" s="113">
        <v>-1.2422623832860804</v>
      </c>
      <c r="E106" s="113">
        <v>-22.093</v>
      </c>
      <c r="F106" s="113">
        <v>-0.31</v>
      </c>
      <c r="G106" s="113">
        <v>-22.419</v>
      </c>
      <c r="H106" s="113">
        <v>-70.875</v>
      </c>
      <c r="I106" s="220">
        <v>-3.3794705567650922</v>
      </c>
      <c r="J106" s="141"/>
    </row>
    <row r="107" spans="2:10" x14ac:dyDescent="0.25">
      <c r="B107" s="8">
        <v>2018</v>
      </c>
      <c r="C107" s="113">
        <v>-26.074000000000002</v>
      </c>
      <c r="D107" s="113">
        <v>-1.2007041945441039</v>
      </c>
      <c r="E107" s="113">
        <v>-28.867999999999999</v>
      </c>
      <c r="F107" s="113">
        <v>-0.38600000000000001</v>
      </c>
      <c r="G107" s="113">
        <v>-25.513999999999999</v>
      </c>
      <c r="H107" s="113">
        <v>-80.841999999999999</v>
      </c>
      <c r="I107" s="220">
        <v>-3.7227632313927459</v>
      </c>
      <c r="J107" s="141"/>
    </row>
    <row r="108" spans="2:10" x14ac:dyDescent="0.25">
      <c r="B108" s="8">
        <v>2019</v>
      </c>
      <c r="C108" s="113">
        <v>-26.986999999999998</v>
      </c>
      <c r="D108" s="113">
        <v>-1.1978458570743125</v>
      </c>
      <c r="E108" s="113">
        <v>-1.802</v>
      </c>
      <c r="F108" s="113">
        <v>-0.45700000000000002</v>
      </c>
      <c r="G108" s="113">
        <v>-26.616</v>
      </c>
      <c r="H108" s="113">
        <v>-55.862000000000002</v>
      </c>
      <c r="I108" s="220">
        <v>-2.4794925433684827</v>
      </c>
      <c r="J108" s="141"/>
    </row>
    <row r="109" spans="2:10" x14ac:dyDescent="0.25">
      <c r="B109" s="8">
        <v>2020</v>
      </c>
      <c r="C109" s="113">
        <v>15.667999999999999</v>
      </c>
      <c r="D109" s="113">
        <v>0.7374148123046802</v>
      </c>
      <c r="E109" s="113">
        <v>-44.716999999999999</v>
      </c>
      <c r="F109" s="113">
        <v>-0.249</v>
      </c>
      <c r="G109" s="113">
        <v>-28.501999999999999</v>
      </c>
      <c r="H109" s="113">
        <v>-57.8</v>
      </c>
      <c r="I109" s="220">
        <v>-2.7203584472306939</v>
      </c>
      <c r="J109" s="141"/>
    </row>
    <row r="110" spans="2:10" x14ac:dyDescent="0.25">
      <c r="B110" s="8">
        <v>2021</v>
      </c>
      <c r="C110" s="113">
        <v>0.93899999999999995</v>
      </c>
      <c r="D110" s="113">
        <v>4.0427924630982173E-2</v>
      </c>
      <c r="E110" s="113">
        <v>0.39500000000000002</v>
      </c>
      <c r="F110" s="113">
        <v>-0.25900000000000001</v>
      </c>
      <c r="G110" s="113">
        <v>-18.635000000000002</v>
      </c>
      <c r="H110" s="113">
        <v>-17.559999999999999</v>
      </c>
      <c r="I110" s="220">
        <v>-0.75603232856235025</v>
      </c>
      <c r="J110" s="141"/>
    </row>
    <row r="111" spans="2:10" x14ac:dyDescent="0.25">
      <c r="B111" s="8">
        <v>2022</v>
      </c>
      <c r="C111" s="113">
        <v>-27.747</v>
      </c>
      <c r="D111" s="113">
        <v>-1.0750696739842593</v>
      </c>
      <c r="E111" s="113">
        <v>2.1349999999999998</v>
      </c>
      <c r="F111" s="113">
        <v>-0.76900000000000002</v>
      </c>
      <c r="G111" s="113">
        <v>-23.065999999999999</v>
      </c>
      <c r="H111" s="113">
        <v>-49.447000000000003</v>
      </c>
      <c r="I111" s="220">
        <v>-1.9158456831188837</v>
      </c>
      <c r="J111" s="141"/>
    </row>
    <row r="112" spans="2:10" x14ac:dyDescent="0.25">
      <c r="B112" s="8">
        <v>2023</v>
      </c>
      <c r="C112" s="113">
        <v>-32.140999999999998</v>
      </c>
      <c r="D112" s="113">
        <v>-1.1678446487927319</v>
      </c>
      <c r="E112" s="113">
        <v>-45.295000000000002</v>
      </c>
      <c r="F112" s="113">
        <v>-0.65300000000000002</v>
      </c>
      <c r="G112" s="113">
        <v>-20.167999999999999</v>
      </c>
      <c r="H112" s="113">
        <v>-98.257000000000005</v>
      </c>
      <c r="I112" s="220">
        <v>-3.5701724170507281</v>
      </c>
      <c r="J112" s="141"/>
    </row>
    <row r="113" spans="2:14" x14ac:dyDescent="0.25">
      <c r="B113" s="8">
        <v>2024</v>
      </c>
      <c r="C113" s="113">
        <v>-25.143999999999998</v>
      </c>
      <c r="D113" s="113">
        <v>-0.87184284637410603</v>
      </c>
      <c r="E113" s="113">
        <v>-20.349</v>
      </c>
      <c r="F113" s="113">
        <v>-0.61</v>
      </c>
      <c r="G113" s="113">
        <v>-17.091999999999999</v>
      </c>
      <c r="H113" s="113">
        <v>-63.195</v>
      </c>
      <c r="I113" s="220">
        <v>-2.1912229031423651</v>
      </c>
      <c r="J113" s="141"/>
    </row>
    <row r="114" spans="2:14" x14ac:dyDescent="0.25">
      <c r="B114" s="8">
        <v>2025</v>
      </c>
      <c r="C114" s="113">
        <v>-29.11047546</v>
      </c>
      <c r="D114" s="113">
        <v>-0.96221042232600806</v>
      </c>
      <c r="E114" s="113">
        <v>-47.230204979999996</v>
      </c>
      <c r="F114" s="113">
        <v>-0.35716963999999995</v>
      </c>
      <c r="G114" s="113">
        <v>-16.088969770000002</v>
      </c>
      <c r="H114" s="113">
        <v>-92.786819899999983</v>
      </c>
      <c r="I114" s="220">
        <v>-3.066952488802333</v>
      </c>
      <c r="J114" s="141"/>
    </row>
    <row r="115" spans="2:14" x14ac:dyDescent="0.25">
      <c r="B115" s="8">
        <v>2026</v>
      </c>
      <c r="C115" s="113">
        <v>-27.281148370000004</v>
      </c>
      <c r="D115" s="113">
        <v>-0.86998858815952274</v>
      </c>
      <c r="E115" s="113">
        <v>-49.862290600000001</v>
      </c>
      <c r="F115" s="113">
        <v>-0.105747929</v>
      </c>
      <c r="G115" s="113">
        <v>-15.47994211</v>
      </c>
      <c r="H115" s="113">
        <v>-92.729128899999992</v>
      </c>
      <c r="I115" s="220">
        <v>-2.957107334297064</v>
      </c>
      <c r="J115" s="141"/>
    </row>
    <row r="116" spans="2:14" x14ac:dyDescent="0.25">
      <c r="B116" s="8">
        <v>2027</v>
      </c>
      <c r="C116" s="113">
        <v>-32.651328899999996</v>
      </c>
      <c r="D116" s="113">
        <v>-1.0047842406937335</v>
      </c>
      <c r="E116" s="113">
        <v>-63.715914499999997</v>
      </c>
      <c r="F116" s="113">
        <v>-4.976387600000004E-2</v>
      </c>
      <c r="G116" s="113">
        <v>-15.643169029999999</v>
      </c>
      <c r="H116" s="113">
        <v>-112.0601762</v>
      </c>
      <c r="I116" s="220">
        <v>-3.4484446069551242</v>
      </c>
      <c r="J116" s="141"/>
    </row>
    <row r="117" spans="2:14" x14ac:dyDescent="0.25">
      <c r="B117" s="8">
        <v>2028</v>
      </c>
      <c r="C117" s="113">
        <v>-37.628314469999999</v>
      </c>
      <c r="D117" s="113">
        <v>-1.1196178132923669</v>
      </c>
      <c r="E117" s="113">
        <v>-66.902034100000009</v>
      </c>
      <c r="F117" s="113">
        <v>-1.3620731999999976E-2</v>
      </c>
      <c r="G117" s="113">
        <v>-16.261713020000002</v>
      </c>
      <c r="H117" s="113">
        <v>-120.80568249999999</v>
      </c>
      <c r="I117" s="220">
        <v>-3.5945323615751623</v>
      </c>
      <c r="J117" s="141"/>
    </row>
    <row r="118" spans="2:14" x14ac:dyDescent="0.25">
      <c r="B118" s="8">
        <v>2029</v>
      </c>
      <c r="C118" s="113">
        <v>-39.306451299999999</v>
      </c>
      <c r="D118" s="113">
        <v>-1.1313339369226758</v>
      </c>
      <c r="E118" s="113">
        <v>-70.516460899999998</v>
      </c>
      <c r="F118" s="113">
        <v>7.2050289999999679E-3</v>
      </c>
      <c r="G118" s="113">
        <v>-16.222624209999996</v>
      </c>
      <c r="H118" s="113">
        <v>-126.03833130000001</v>
      </c>
      <c r="I118" s="220">
        <v>-3.6276854520518245</v>
      </c>
      <c r="J118" s="141"/>
    </row>
    <row r="119" spans="2:14" x14ac:dyDescent="0.25">
      <c r="B119" s="8">
        <v>2030</v>
      </c>
      <c r="C119" s="113">
        <v>-40.939712530000001</v>
      </c>
      <c r="D119" s="113">
        <v>-1.1383848637134606</v>
      </c>
      <c r="E119" s="113">
        <v>-73.72869870000001</v>
      </c>
      <c r="F119" s="113">
        <v>3.4000917000000075E-2</v>
      </c>
      <c r="G119" s="113">
        <v>-16.652875590000004</v>
      </c>
      <c r="H119" s="113">
        <v>-131.28728580000001</v>
      </c>
      <c r="I119" s="220">
        <v>-3.6506230678396792</v>
      </c>
      <c r="J119" s="141"/>
      <c r="N119" s="142"/>
    </row>
    <row r="120" spans="2:14" x14ac:dyDescent="0.25">
      <c r="B120" s="130" t="s">
        <v>136</v>
      </c>
      <c r="C120" s="393">
        <v>-22.151</v>
      </c>
      <c r="D120" s="393">
        <v>-1.3911532925196386</v>
      </c>
      <c r="E120" s="393">
        <v>-26.791</v>
      </c>
      <c r="F120" s="393">
        <v>-0.60499999999999998</v>
      </c>
      <c r="G120" s="393">
        <v>-13.365</v>
      </c>
      <c r="H120" s="393">
        <v>-62.911999999999999</v>
      </c>
      <c r="I120" s="401">
        <v>-3.9510738088120401</v>
      </c>
      <c r="J120" s="141"/>
    </row>
    <row r="121" spans="2:14" x14ac:dyDescent="0.25">
      <c r="B121" s="8" t="s">
        <v>137</v>
      </c>
      <c r="C121" s="113">
        <v>-19.803999999999998</v>
      </c>
      <c r="D121" s="113">
        <v>-1.2632067745235867</v>
      </c>
      <c r="E121" s="113">
        <v>-5.6079999999999997</v>
      </c>
      <c r="F121" s="113">
        <v>-0.27400000000000002</v>
      </c>
      <c r="G121" s="113">
        <v>-16.088000000000001</v>
      </c>
      <c r="H121" s="113">
        <v>-41.774000000000001</v>
      </c>
      <c r="I121" s="220">
        <v>-2.6645728034209406</v>
      </c>
      <c r="J121" s="141"/>
    </row>
    <row r="122" spans="2:14" x14ac:dyDescent="0.25">
      <c r="B122" s="46" t="s">
        <v>138</v>
      </c>
      <c r="C122" s="113">
        <v>-19.481000000000002</v>
      </c>
      <c r="D122" s="113">
        <v>-1.1920569514524848</v>
      </c>
      <c r="E122" s="113">
        <v>2.66</v>
      </c>
      <c r="F122" s="113">
        <v>-0.39700000000000002</v>
      </c>
      <c r="G122" s="113">
        <v>-20.867999999999999</v>
      </c>
      <c r="H122" s="113">
        <v>-38.085999999999999</v>
      </c>
      <c r="I122" s="220">
        <v>-2.3305108081217254</v>
      </c>
      <c r="J122" s="141"/>
    </row>
    <row r="123" spans="2:14" x14ac:dyDescent="0.25">
      <c r="B123" s="46" t="s">
        <v>139</v>
      </c>
      <c r="C123" s="113">
        <v>-13.651999999999999</v>
      </c>
      <c r="D123" s="113">
        <v>-0.81258180428635107</v>
      </c>
      <c r="E123" s="113">
        <v>2.903</v>
      </c>
      <c r="F123" s="113">
        <v>-0.13800000000000001</v>
      </c>
      <c r="G123" s="113">
        <v>-20.702000000000002</v>
      </c>
      <c r="H123" s="113">
        <v>-31.588999999999999</v>
      </c>
      <c r="I123" s="220">
        <v>-1.8802114426898291</v>
      </c>
      <c r="J123" s="141"/>
    </row>
    <row r="124" spans="2:14" x14ac:dyDescent="0.25">
      <c r="B124" s="46" t="s">
        <v>140</v>
      </c>
      <c r="C124" s="113">
        <v>-18.742999999999999</v>
      </c>
      <c r="D124" s="113">
        <v>-1.080230281604502</v>
      </c>
      <c r="E124" s="113">
        <v>-24.132000000000001</v>
      </c>
      <c r="F124" s="113">
        <v>-0.22900000000000001</v>
      </c>
      <c r="G124" s="113">
        <v>-22.218</v>
      </c>
      <c r="H124" s="113">
        <v>-65.322000000000003</v>
      </c>
      <c r="I124" s="220">
        <v>-3.7647549727882019</v>
      </c>
      <c r="J124" s="141"/>
    </row>
    <row r="125" spans="2:14" x14ac:dyDescent="0.25">
      <c r="B125" s="46" t="s">
        <v>141</v>
      </c>
      <c r="C125" s="113">
        <v>-27.803000000000001</v>
      </c>
      <c r="D125" s="113">
        <v>-1.5363184057609038</v>
      </c>
      <c r="E125" s="113">
        <v>-26.247</v>
      </c>
      <c r="F125" s="113">
        <v>-0.307</v>
      </c>
      <c r="G125" s="113">
        <v>-25.283999999999999</v>
      </c>
      <c r="H125" s="113">
        <v>-79.641000000000005</v>
      </c>
      <c r="I125" s="220">
        <v>-4.4007457523721953</v>
      </c>
      <c r="J125" s="141"/>
    </row>
    <row r="126" spans="2:14" x14ac:dyDescent="0.25">
      <c r="B126" s="46" t="s">
        <v>142</v>
      </c>
      <c r="C126" s="113">
        <v>-36.4</v>
      </c>
      <c r="D126" s="113">
        <v>-1.9234834073134643</v>
      </c>
      <c r="E126" s="113">
        <v>-36.966999999999999</v>
      </c>
      <c r="F126" s="113">
        <v>-0.46400000000000002</v>
      </c>
      <c r="G126" s="113">
        <v>-24.042999999999999</v>
      </c>
      <c r="H126" s="113">
        <v>-97.873999999999995</v>
      </c>
      <c r="I126" s="220">
        <v>-5.1719509617417039</v>
      </c>
      <c r="J126" s="141"/>
    </row>
    <row r="127" spans="2:14" x14ac:dyDescent="0.25">
      <c r="B127" s="46" t="s">
        <v>143</v>
      </c>
      <c r="C127" s="113">
        <v>-23.765000000000001</v>
      </c>
      <c r="D127" s="113">
        <v>-1.2233327362090018</v>
      </c>
      <c r="E127" s="113">
        <v>-46.548999999999999</v>
      </c>
      <c r="F127" s="113">
        <v>-5.0000000000000001E-3</v>
      </c>
      <c r="G127" s="113">
        <v>-24.081</v>
      </c>
      <c r="H127" s="113">
        <v>-94.4</v>
      </c>
      <c r="I127" s="220">
        <v>-4.8593566294184622</v>
      </c>
      <c r="J127" s="141"/>
    </row>
    <row r="128" spans="2:14" x14ac:dyDescent="0.25">
      <c r="B128" s="46" t="s">
        <v>144</v>
      </c>
      <c r="C128" s="113">
        <v>-32.979999999999997</v>
      </c>
      <c r="D128" s="113">
        <v>-1.6250972569954818</v>
      </c>
      <c r="E128" s="113">
        <v>-36.095999999999997</v>
      </c>
      <c r="F128" s="113">
        <v>-0.34</v>
      </c>
      <c r="G128" s="113">
        <v>-23.21</v>
      </c>
      <c r="H128" s="113">
        <v>-92.626000000000005</v>
      </c>
      <c r="I128" s="220">
        <v>-4.5641679359146003</v>
      </c>
      <c r="J128" s="141"/>
    </row>
    <row r="129" spans="2:10" x14ac:dyDescent="0.25">
      <c r="B129" s="46" t="s">
        <v>145</v>
      </c>
      <c r="C129" s="113">
        <v>-26.614000000000001</v>
      </c>
      <c r="D129" s="113">
        <v>-1.2582981534023079</v>
      </c>
      <c r="E129" s="113">
        <v>-26.024999999999999</v>
      </c>
      <c r="F129" s="113">
        <v>-0.45700000000000002</v>
      </c>
      <c r="G129" s="113">
        <v>-23.283000000000001</v>
      </c>
      <c r="H129" s="113">
        <v>-76.379000000000005</v>
      </c>
      <c r="I129" s="220">
        <v>-3.611165351270567</v>
      </c>
      <c r="J129" s="141"/>
    </row>
    <row r="130" spans="2:10" x14ac:dyDescent="0.25">
      <c r="B130" s="46" t="s">
        <v>146</v>
      </c>
      <c r="C130" s="113">
        <v>-44.959000000000003</v>
      </c>
      <c r="D130" s="113">
        <v>-2.0525662213862437</v>
      </c>
      <c r="E130" s="113">
        <v>-20.850999999999999</v>
      </c>
      <c r="F130" s="113">
        <v>-0.38800000000000001</v>
      </c>
      <c r="G130" s="113">
        <v>-26.651</v>
      </c>
      <c r="H130" s="113">
        <v>-92.849000000000004</v>
      </c>
      <c r="I130" s="220">
        <v>-4.2389448406212624</v>
      </c>
      <c r="J130" s="141"/>
    </row>
    <row r="131" spans="2:10" x14ac:dyDescent="0.25">
      <c r="B131" s="46" t="s">
        <v>147</v>
      </c>
      <c r="C131" s="113">
        <v>0.79900000000000004</v>
      </c>
      <c r="D131" s="113">
        <v>3.5379938025330085E-2</v>
      </c>
      <c r="E131" s="113">
        <v>-10.082000000000001</v>
      </c>
      <c r="F131" s="113">
        <v>-0.371</v>
      </c>
      <c r="G131" s="113">
        <v>-25.856999999999999</v>
      </c>
      <c r="H131" s="113">
        <v>-35.511000000000003</v>
      </c>
      <c r="I131" s="220">
        <v>-1.5724367699843513</v>
      </c>
      <c r="J131" s="141"/>
    </row>
    <row r="132" spans="2:10" x14ac:dyDescent="0.25">
      <c r="B132" s="46" t="s">
        <v>148</v>
      </c>
      <c r="C132" s="113">
        <v>13.343999999999999</v>
      </c>
      <c r="D132" s="113">
        <v>0.63227592324177873</v>
      </c>
      <c r="E132" s="113">
        <v>-35.703000000000003</v>
      </c>
      <c r="F132" s="113">
        <v>-0.27200000000000002</v>
      </c>
      <c r="G132" s="113">
        <v>-25.919</v>
      </c>
      <c r="H132" s="113">
        <v>-48.55</v>
      </c>
      <c r="I132" s="220">
        <v>-2.3004343580177125</v>
      </c>
      <c r="J132" s="141"/>
    </row>
    <row r="133" spans="2:10" x14ac:dyDescent="0.25">
      <c r="B133" s="46" t="s">
        <v>149</v>
      </c>
      <c r="C133" s="113">
        <v>-24.523</v>
      </c>
      <c r="D133" s="113">
        <v>-1.0215575597258961</v>
      </c>
      <c r="E133" s="113">
        <v>-4.9000000000000004</v>
      </c>
      <c r="F133" s="113">
        <v>-0.29299999999999998</v>
      </c>
      <c r="G133" s="113">
        <v>-20.969000000000001</v>
      </c>
      <c r="H133" s="113">
        <v>-50.685000000000002</v>
      </c>
      <c r="I133" s="220">
        <v>-2.1113911395305243</v>
      </c>
      <c r="J133" s="141"/>
    </row>
    <row r="134" spans="2:10" x14ac:dyDescent="0.25">
      <c r="B134" s="46" t="s">
        <v>150</v>
      </c>
      <c r="C134" s="113">
        <v>-6.4939999999999998</v>
      </c>
      <c r="D134" s="113">
        <v>-0.24625264823980927</v>
      </c>
      <c r="E134" s="113">
        <v>-3.0030000000000001</v>
      </c>
      <c r="F134" s="113">
        <v>-0.81899999999999995</v>
      </c>
      <c r="G134" s="113">
        <v>-22.442</v>
      </c>
      <c r="H134" s="113">
        <v>-32.758000000000003</v>
      </c>
      <c r="I134" s="220">
        <v>-1.2421842086602513</v>
      </c>
      <c r="J134" s="141"/>
    </row>
    <row r="135" spans="2:10" x14ac:dyDescent="0.25">
      <c r="B135" s="46" t="s">
        <v>151</v>
      </c>
      <c r="C135" s="113">
        <v>-32.488</v>
      </c>
      <c r="D135" s="113">
        <v>-1.1690165982509371</v>
      </c>
      <c r="E135" s="113">
        <v>-41.384999999999998</v>
      </c>
      <c r="F135" s="113">
        <v>-0.60099999999999998</v>
      </c>
      <c r="G135" s="113">
        <v>-20.798999999999999</v>
      </c>
      <c r="H135" s="113">
        <v>-95.272999999999996</v>
      </c>
      <c r="I135" s="220">
        <v>-3.4282109814442725</v>
      </c>
      <c r="J135" s="141"/>
    </row>
    <row r="136" spans="2:10" x14ac:dyDescent="0.25">
      <c r="B136" s="46" t="s">
        <v>152</v>
      </c>
      <c r="C136" s="113">
        <v>-27.827000000000002</v>
      </c>
      <c r="D136" s="113">
        <v>-0.9514281679768023</v>
      </c>
      <c r="E136" s="113">
        <v>-23.132000000000001</v>
      </c>
      <c r="F136" s="113">
        <v>-0.626</v>
      </c>
      <c r="G136" s="113">
        <v>-15.997</v>
      </c>
      <c r="H136" s="113">
        <v>-67.581999999999994</v>
      </c>
      <c r="I136" s="220">
        <v>-2.3106845311463058</v>
      </c>
      <c r="J136" s="141"/>
    </row>
    <row r="137" spans="2:10" x14ac:dyDescent="0.25">
      <c r="B137" s="46" t="s">
        <v>153</v>
      </c>
      <c r="C137" s="113">
        <v>-28.926773800000003</v>
      </c>
      <c r="D137" s="113">
        <v>-0.94806941316743742</v>
      </c>
      <c r="E137" s="113">
        <v>-48.896147980000002</v>
      </c>
      <c r="F137" s="113">
        <v>-0.29399234199999996</v>
      </c>
      <c r="G137" s="113">
        <v>-14.96280881</v>
      </c>
      <c r="H137" s="113">
        <v>-93.079722899999979</v>
      </c>
      <c r="I137" s="220">
        <v>-3.0506699045570946</v>
      </c>
      <c r="J137" s="141"/>
    </row>
    <row r="138" spans="2:10" x14ac:dyDescent="0.25">
      <c r="B138" s="46" t="s">
        <v>154</v>
      </c>
      <c r="C138" s="113">
        <v>-27.707363019999999</v>
      </c>
      <c r="D138" s="113">
        <v>-0.87541756826670269</v>
      </c>
      <c r="E138" s="113">
        <v>-54.796333100000005</v>
      </c>
      <c r="F138" s="113">
        <v>-8.6619005000000013E-2</v>
      </c>
      <c r="G138" s="113">
        <v>-15.66000056</v>
      </c>
      <c r="H138" s="113">
        <v>-98.250315600000008</v>
      </c>
      <c r="I138" s="220">
        <v>-3.1042308971049852</v>
      </c>
      <c r="J138" s="141"/>
    </row>
    <row r="139" spans="2:10" x14ac:dyDescent="0.25">
      <c r="B139" s="46" t="s">
        <v>155</v>
      </c>
      <c r="C139" s="113">
        <v>-34.290469789999996</v>
      </c>
      <c r="D139" s="113">
        <v>-1.0462116171364038</v>
      </c>
      <c r="E139" s="113">
        <v>-64.486184800000004</v>
      </c>
      <c r="F139" s="113">
        <v>-3.9442277000000102E-2</v>
      </c>
      <c r="G139" s="113">
        <v>-15.626108439999999</v>
      </c>
      <c r="H139" s="113">
        <v>-114.4422053</v>
      </c>
      <c r="I139" s="220">
        <v>-3.4916630016683516</v>
      </c>
      <c r="J139" s="141"/>
    </row>
    <row r="140" spans="2:10" x14ac:dyDescent="0.25">
      <c r="B140" s="46" t="s">
        <v>156</v>
      </c>
      <c r="C140" s="113">
        <v>-38.416392649999999</v>
      </c>
      <c r="D140" s="113">
        <v>-1.1337309321150144</v>
      </c>
      <c r="E140" s="113">
        <v>-67.813276200000004</v>
      </c>
      <c r="F140" s="113">
        <v>-6.9183809999999535E-3</v>
      </c>
      <c r="G140" s="113">
        <v>-16.482667379999999</v>
      </c>
      <c r="H140" s="113">
        <v>-122.71925469999999</v>
      </c>
      <c r="I140" s="220">
        <v>-3.6216470475785507</v>
      </c>
      <c r="J140" s="141"/>
    </row>
    <row r="141" spans="2:10" x14ac:dyDescent="0.25">
      <c r="B141" s="46" t="s">
        <v>157</v>
      </c>
      <c r="C141" s="113">
        <v>-39.40400047</v>
      </c>
      <c r="D141" s="113">
        <v>-1.1245115524288918</v>
      </c>
      <c r="E141" s="113">
        <v>-71.303570800000017</v>
      </c>
      <c r="F141" s="113">
        <v>1.2043680999999992E-2</v>
      </c>
      <c r="G141" s="113">
        <v>-16.144185179999997</v>
      </c>
      <c r="H141" s="113">
        <v>-126.83971270000001</v>
      </c>
      <c r="I141" s="220">
        <v>-3.6197523230288304</v>
      </c>
      <c r="J141" s="141"/>
    </row>
    <row r="142" spans="2:10" ht="15.75" thickBot="1" x14ac:dyDescent="0.3">
      <c r="B142" s="46" t="s">
        <v>158</v>
      </c>
      <c r="C142" s="113">
        <v>-41.704384099999999</v>
      </c>
      <c r="D142" s="113">
        <v>-1.1495215861270514</v>
      </c>
      <c r="E142" s="113">
        <v>-74.559640900000005</v>
      </c>
      <c r="F142" s="113">
        <v>4.2997996000000059E-2</v>
      </c>
      <c r="G142" s="113">
        <v>-16.819268779999998</v>
      </c>
      <c r="H142" s="113">
        <v>-133.0402958</v>
      </c>
      <c r="I142" s="220">
        <v>-3.667065109512746</v>
      </c>
      <c r="J142" s="141"/>
    </row>
    <row r="143" spans="2:10" x14ac:dyDescent="0.25">
      <c r="B143" s="402" t="s">
        <v>159</v>
      </c>
      <c r="C143" s="403"/>
      <c r="D143" s="403"/>
      <c r="E143" s="403"/>
      <c r="F143" s="403"/>
      <c r="G143" s="403"/>
      <c r="H143" s="403"/>
      <c r="I143" s="404"/>
      <c r="J143" s="141"/>
    </row>
    <row r="144" spans="2:10" x14ac:dyDescent="0.25">
      <c r="B144" s="285" t="s">
        <v>306</v>
      </c>
      <c r="C144" s="287"/>
      <c r="D144" s="287"/>
      <c r="E144" s="287"/>
      <c r="F144" s="287"/>
      <c r="G144" s="287"/>
      <c r="H144" s="287"/>
      <c r="I144" s="293"/>
    </row>
    <row r="145" spans="2:9" x14ac:dyDescent="0.25">
      <c r="B145" s="285" t="s">
        <v>307</v>
      </c>
      <c r="C145" s="287"/>
      <c r="D145" s="287"/>
      <c r="E145" s="287"/>
      <c r="F145" s="287"/>
      <c r="G145" s="287"/>
      <c r="H145" s="287"/>
      <c r="I145" s="293"/>
    </row>
    <row r="146" spans="2:9" x14ac:dyDescent="0.25">
      <c r="B146" s="285" t="s">
        <v>308</v>
      </c>
      <c r="C146" s="287"/>
      <c r="D146" s="287"/>
      <c r="E146" s="287"/>
      <c r="F146" s="287"/>
      <c r="G146" s="287"/>
      <c r="H146" s="287"/>
      <c r="I146" s="293"/>
    </row>
    <row r="147" spans="2:9" x14ac:dyDescent="0.25">
      <c r="B147" s="285" t="s">
        <v>309</v>
      </c>
      <c r="C147" s="287"/>
      <c r="D147" s="287"/>
      <c r="E147" s="287"/>
      <c r="F147" s="287"/>
      <c r="G147" s="287"/>
      <c r="H147" s="287"/>
      <c r="I147" s="293"/>
    </row>
    <row r="148" spans="2:9" x14ac:dyDescent="0.25">
      <c r="B148" s="285" t="s">
        <v>310</v>
      </c>
      <c r="C148" s="287"/>
      <c r="D148" s="287"/>
      <c r="E148" s="287"/>
      <c r="F148" s="287"/>
      <c r="G148" s="287"/>
      <c r="H148" s="287"/>
      <c r="I148" s="293"/>
    </row>
    <row r="149" spans="2:9" ht="15.75" thickBot="1" x14ac:dyDescent="0.3">
      <c r="B149" s="309" t="s">
        <v>311</v>
      </c>
      <c r="C149" s="310"/>
      <c r="D149" s="310"/>
      <c r="E149" s="310"/>
      <c r="F149" s="310"/>
      <c r="G149" s="310"/>
      <c r="H149" s="310"/>
      <c r="I149" s="311"/>
    </row>
    <row r="150" spans="2:9" x14ac:dyDescent="0.25">
      <c r="B150" s="144"/>
      <c r="C150" s="142"/>
      <c r="D150" s="142"/>
      <c r="E150" s="142"/>
      <c r="F150" s="143"/>
      <c r="G150" s="142"/>
      <c r="H150" s="142"/>
      <c r="I150" s="142"/>
    </row>
    <row r="151" spans="2:9" x14ac:dyDescent="0.25">
      <c r="B151" s="144"/>
      <c r="C151" s="142"/>
      <c r="D151" s="142"/>
      <c r="E151" s="142"/>
      <c r="F151" s="143"/>
      <c r="G151" s="142"/>
      <c r="H151" s="142"/>
      <c r="I151" s="142"/>
    </row>
    <row r="152" spans="2:9" x14ac:dyDescent="0.25">
      <c r="B152" s="144"/>
      <c r="C152" s="142"/>
      <c r="D152" s="142"/>
      <c r="E152" s="142"/>
      <c r="F152" s="143"/>
      <c r="G152" s="142"/>
      <c r="H152" s="142"/>
      <c r="I152" s="142"/>
    </row>
    <row r="153" spans="2:9" x14ac:dyDescent="0.25">
      <c r="B153" s="144"/>
      <c r="C153" s="142"/>
      <c r="D153" s="142"/>
      <c r="E153" s="142"/>
      <c r="F153" s="143"/>
      <c r="G153" s="142"/>
      <c r="H153" s="142"/>
      <c r="I153" s="142"/>
    </row>
    <row r="154" spans="2:9" x14ac:dyDescent="0.25">
      <c r="B154" s="144"/>
      <c r="C154" s="142"/>
      <c r="D154" s="142"/>
      <c r="E154" s="142"/>
      <c r="F154" s="143"/>
      <c r="G154" s="142"/>
      <c r="H154" s="142"/>
      <c r="I154" s="142"/>
    </row>
    <row r="155" spans="2:9" x14ac:dyDescent="0.25">
      <c r="B155" s="144"/>
      <c r="C155" s="142"/>
      <c r="D155" s="142"/>
      <c r="E155" s="142"/>
      <c r="F155" s="143"/>
      <c r="G155" s="142"/>
      <c r="H155" s="142"/>
      <c r="I155" s="142"/>
    </row>
    <row r="156" spans="2:9" x14ac:dyDescent="0.25">
      <c r="B156" s="144"/>
      <c r="C156" s="142"/>
      <c r="D156" s="142"/>
      <c r="E156" s="142"/>
      <c r="F156" s="143"/>
      <c r="G156" s="142"/>
      <c r="H156" s="142"/>
      <c r="I156" s="142"/>
    </row>
    <row r="157" spans="2:9" x14ac:dyDescent="0.25">
      <c r="B157" s="144"/>
      <c r="C157" s="142"/>
      <c r="D157" s="142"/>
      <c r="E157" s="142"/>
      <c r="F157" s="143"/>
      <c r="G157" s="142"/>
      <c r="H157" s="142"/>
      <c r="I157" s="142"/>
    </row>
    <row r="158" spans="2:9" x14ac:dyDescent="0.25">
      <c r="B158" s="144"/>
      <c r="C158" s="142"/>
      <c r="D158" s="142"/>
      <c r="E158" s="142"/>
      <c r="F158" s="143"/>
      <c r="G158" s="142"/>
      <c r="H158" s="142"/>
      <c r="I158" s="142"/>
    </row>
    <row r="159" spans="2:9" x14ac:dyDescent="0.25">
      <c r="B159" s="144"/>
      <c r="C159" s="142"/>
      <c r="D159" s="142"/>
      <c r="E159" s="142"/>
      <c r="F159" s="143"/>
      <c r="G159" s="142"/>
      <c r="H159" s="142"/>
      <c r="I159" s="142"/>
    </row>
    <row r="160" spans="2:9" x14ac:dyDescent="0.25">
      <c r="B160" s="144"/>
      <c r="C160" s="142"/>
      <c r="D160" s="142"/>
      <c r="E160" s="142"/>
      <c r="F160" s="143"/>
      <c r="G160" s="142"/>
      <c r="H160" s="142"/>
      <c r="I160" s="142"/>
    </row>
    <row r="161" spans="2:9" x14ac:dyDescent="0.25">
      <c r="B161" s="144"/>
      <c r="C161" s="142"/>
      <c r="D161" s="142"/>
      <c r="E161" s="142"/>
      <c r="F161" s="143"/>
      <c r="G161" s="142"/>
      <c r="H161" s="142"/>
      <c r="I161" s="142"/>
    </row>
    <row r="162" spans="2:9" x14ac:dyDescent="0.25">
      <c r="B162" s="144"/>
      <c r="C162" s="142"/>
      <c r="D162" s="142"/>
      <c r="E162" s="142"/>
      <c r="F162" s="143"/>
      <c r="G162" s="142"/>
      <c r="H162" s="142"/>
      <c r="I162" s="142"/>
    </row>
    <row r="163" spans="2:9" x14ac:dyDescent="0.25">
      <c r="B163" s="144"/>
      <c r="C163" s="142"/>
      <c r="D163" s="142"/>
      <c r="E163" s="142"/>
      <c r="F163" s="143"/>
      <c r="G163" s="142"/>
      <c r="H163" s="142"/>
      <c r="I163" s="142"/>
    </row>
    <row r="164" spans="2:9" x14ac:dyDescent="0.25">
      <c r="B164" s="144"/>
      <c r="C164" s="142"/>
      <c r="D164" s="142"/>
      <c r="E164" s="142"/>
      <c r="F164" s="143"/>
      <c r="G164" s="142"/>
      <c r="H164" s="142"/>
      <c r="I164" s="142"/>
    </row>
    <row r="165" spans="2:9" x14ac:dyDescent="0.25">
      <c r="B165" s="144"/>
      <c r="C165" s="142"/>
      <c r="D165" s="142"/>
      <c r="E165" s="142"/>
      <c r="F165" s="143"/>
      <c r="G165" s="142"/>
      <c r="H165" s="142"/>
      <c r="I165" s="142"/>
    </row>
    <row r="166" spans="2:9" x14ac:dyDescent="0.25">
      <c r="B166" s="144"/>
      <c r="C166" s="142"/>
      <c r="D166" s="142"/>
      <c r="E166" s="142"/>
      <c r="F166" s="143"/>
      <c r="G166" s="142"/>
      <c r="H166" s="142"/>
      <c r="I166" s="142"/>
    </row>
    <row r="167" spans="2:9" x14ac:dyDescent="0.25">
      <c r="B167" s="144"/>
      <c r="C167" s="142"/>
      <c r="D167" s="142"/>
      <c r="E167" s="142"/>
      <c r="F167" s="143"/>
      <c r="G167" s="142"/>
      <c r="H167" s="142"/>
      <c r="I167" s="142"/>
    </row>
  </sheetData>
  <mergeCells count="1">
    <mergeCell ref="B2:I2"/>
  </mergeCells>
  <phoneticPr fontId="90" type="noConversion"/>
  <hyperlinks>
    <hyperlink ref="A1" location="Contents!A1" display="Back to contents" xr:uid="{7E174CF4-8D9C-4C17-9392-02320E3277CD}"/>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19C3-9AC6-436B-AE97-3E1273D79D37}">
  <sheetPr codeName="Sheet10"/>
  <dimension ref="A1:W154"/>
  <sheetViews>
    <sheetView zoomScaleNormal="100" zoomScaleSheetLayoutView="100" workbookViewId="0"/>
  </sheetViews>
  <sheetFormatPr defaultColWidth="8.77734375" defaultRowHeight="15.75" x14ac:dyDescent="0.25"/>
  <cols>
    <col min="1" max="1" width="7.33203125" style="7" customWidth="1"/>
    <col min="2" max="2" width="14.21875" style="7" customWidth="1"/>
    <col min="3" max="12" width="16.77734375" style="7" customWidth="1"/>
    <col min="13" max="16384" width="8.77734375" style="7"/>
  </cols>
  <sheetData>
    <row r="1" spans="1:20" ht="33.75" customHeight="1" thickBot="1" x14ac:dyDescent="0.3">
      <c r="A1" s="9" t="s">
        <v>22</v>
      </c>
      <c r="B1" s="20"/>
      <c r="C1" s="20"/>
      <c r="D1" s="20"/>
      <c r="E1" s="20"/>
      <c r="F1" s="20"/>
      <c r="G1" s="20"/>
      <c r="H1" s="20"/>
    </row>
    <row r="2" spans="1:20" s="146" customFormat="1" ht="19.5" thickBot="1" x14ac:dyDescent="0.35">
      <c r="B2" s="506" t="s">
        <v>312</v>
      </c>
      <c r="C2" s="507"/>
      <c r="D2" s="507"/>
      <c r="E2" s="507"/>
      <c r="F2" s="507"/>
      <c r="G2" s="507"/>
      <c r="H2" s="507"/>
      <c r="I2" s="507"/>
      <c r="J2" s="507"/>
      <c r="K2" s="507"/>
      <c r="L2" s="513"/>
      <c r="M2" s="7"/>
      <c r="N2" s="147"/>
    </row>
    <row r="3" spans="1:20" s="146" customFormat="1" ht="52.5" customHeight="1" x14ac:dyDescent="0.25">
      <c r="B3" s="137"/>
      <c r="C3" s="191" t="s">
        <v>313</v>
      </c>
      <c r="D3" s="138" t="s">
        <v>314</v>
      </c>
      <c r="E3" s="217" t="s">
        <v>315</v>
      </c>
      <c r="F3" s="217" t="s">
        <v>316</v>
      </c>
      <c r="G3" s="138" t="s">
        <v>317</v>
      </c>
      <c r="H3" s="138" t="s">
        <v>318</v>
      </c>
      <c r="I3" s="138" t="s">
        <v>319</v>
      </c>
      <c r="J3" s="218" t="s">
        <v>320</v>
      </c>
      <c r="K3" s="218" t="s">
        <v>321</v>
      </c>
      <c r="L3" s="192" t="s">
        <v>322</v>
      </c>
      <c r="M3" s="7"/>
      <c r="N3" s="7"/>
      <c r="O3" s="7"/>
      <c r="P3" s="7"/>
      <c r="Q3" s="7"/>
      <c r="R3" s="7"/>
      <c r="S3" s="7"/>
      <c r="T3" s="7"/>
    </row>
    <row r="4" spans="1:20" ht="15.75" customHeight="1" x14ac:dyDescent="0.25">
      <c r="A4" s="21"/>
      <c r="B4" s="128" t="s">
        <v>43</v>
      </c>
      <c r="C4" s="149">
        <v>5.3548</v>
      </c>
      <c r="D4" s="149">
        <v>4.5370999999999997</v>
      </c>
      <c r="E4" s="118">
        <v>5.8566666666666665</v>
      </c>
      <c r="F4" s="118">
        <v>3.7931043449405126</v>
      </c>
      <c r="G4" s="118">
        <v>95.872399999999999</v>
      </c>
      <c r="H4" s="193">
        <v>1.978</v>
      </c>
      <c r="I4" s="193">
        <v>1.3211999999999999</v>
      </c>
      <c r="J4" s="194">
        <v>96.65</v>
      </c>
      <c r="K4" s="196">
        <v>0.52762942963469273</v>
      </c>
      <c r="L4" s="195">
        <v>2927.05</v>
      </c>
    </row>
    <row r="5" spans="1:20" ht="15.75" customHeight="1" x14ac:dyDescent="0.25">
      <c r="A5" s="21"/>
      <c r="B5" s="128" t="s">
        <v>44</v>
      </c>
      <c r="C5" s="149">
        <v>5.0278</v>
      </c>
      <c r="D5" s="149">
        <v>4.8685999999999998</v>
      </c>
      <c r="E5" s="118">
        <v>5.7633333333333328</v>
      </c>
      <c r="F5" s="118">
        <v>3.6347041487880727</v>
      </c>
      <c r="G5" s="118">
        <v>93.050399999999996</v>
      </c>
      <c r="H5" s="193">
        <v>1.9708000000000001</v>
      </c>
      <c r="I5" s="193">
        <v>1.2615000000000001</v>
      </c>
      <c r="J5" s="194">
        <v>122.24</v>
      </c>
      <c r="K5" s="196">
        <v>0.63075505050505054</v>
      </c>
      <c r="L5" s="195">
        <v>2855.6898999999999</v>
      </c>
    </row>
    <row r="6" spans="1:20" ht="15.75" customHeight="1" x14ac:dyDescent="0.25">
      <c r="A6" s="21"/>
      <c r="B6" s="128" t="s">
        <v>45</v>
      </c>
      <c r="C6" s="149">
        <v>5</v>
      </c>
      <c r="D6" s="149">
        <v>4.7851999999999988</v>
      </c>
      <c r="E6" s="118">
        <v>5.796666666666666</v>
      </c>
      <c r="F6" s="118">
        <v>3.7349071064040418</v>
      </c>
      <c r="G6" s="118">
        <v>91.651700000000005</v>
      </c>
      <c r="H6" s="193">
        <v>1.8934</v>
      </c>
      <c r="I6" s="193">
        <v>1.2585999999999999</v>
      </c>
      <c r="J6" s="194">
        <v>115.6</v>
      </c>
      <c r="K6" s="196">
        <v>0.66140476190476194</v>
      </c>
      <c r="L6" s="195">
        <v>2483.6698999999999</v>
      </c>
    </row>
    <row r="7" spans="1:20" ht="15.75" customHeight="1" x14ac:dyDescent="0.25">
      <c r="A7" s="21"/>
      <c r="B7" s="128" t="s">
        <v>46</v>
      </c>
      <c r="C7" s="149">
        <v>3.3672</v>
      </c>
      <c r="D7" s="149">
        <v>4.5358999999999998</v>
      </c>
      <c r="E7" s="118">
        <v>5.3866666666666676</v>
      </c>
      <c r="F7" s="118">
        <v>3.1819631232530878</v>
      </c>
      <c r="G7" s="118">
        <v>83.968699999999998</v>
      </c>
      <c r="H7" s="193">
        <v>1.5742</v>
      </c>
      <c r="I7" s="193">
        <v>1.1957</v>
      </c>
      <c r="J7" s="194">
        <v>55.78</v>
      </c>
      <c r="K7" s="196">
        <v>0.65293928226363007</v>
      </c>
      <c r="L7" s="195">
        <v>2209.29</v>
      </c>
    </row>
    <row r="8" spans="1:20" ht="15.75" customHeight="1" x14ac:dyDescent="0.25">
      <c r="A8" s="21"/>
      <c r="B8" s="128" t="s">
        <v>47</v>
      </c>
      <c r="C8" s="149">
        <v>1.0713999999999999</v>
      </c>
      <c r="D8" s="149">
        <v>4.2020999999999997</v>
      </c>
      <c r="E8" s="118">
        <v>4.083333333333333</v>
      </c>
      <c r="F8" s="118">
        <v>1.8028066254269679</v>
      </c>
      <c r="G8" s="118">
        <v>77.896500000000003</v>
      </c>
      <c r="H8" s="193">
        <v>1.4341999999999999</v>
      </c>
      <c r="I8" s="193">
        <v>1.101</v>
      </c>
      <c r="J8" s="194">
        <v>44.93</v>
      </c>
      <c r="K8" s="196">
        <v>0.45511028138528142</v>
      </c>
      <c r="L8" s="195">
        <v>1984.2</v>
      </c>
    </row>
    <row r="9" spans="1:20" ht="15.75" customHeight="1" x14ac:dyDescent="0.25">
      <c r="A9" s="21"/>
      <c r="B9" s="128" t="s">
        <v>48</v>
      </c>
      <c r="C9" s="149">
        <v>0.5</v>
      </c>
      <c r="D9" s="149">
        <v>4.3659999999999988</v>
      </c>
      <c r="E9" s="118">
        <v>3.6</v>
      </c>
      <c r="F9" s="118">
        <v>1.5103332804606959</v>
      </c>
      <c r="G9" s="118">
        <v>81.321200000000005</v>
      </c>
      <c r="H9" s="193">
        <v>1.5532999999999999</v>
      </c>
      <c r="I9" s="193">
        <v>1.1389</v>
      </c>
      <c r="J9" s="194">
        <v>59.18</v>
      </c>
      <c r="K9" s="196">
        <v>0.27579151515151512</v>
      </c>
      <c r="L9" s="195">
        <v>2172.1001000000001</v>
      </c>
    </row>
    <row r="10" spans="1:20" ht="15.75" customHeight="1" x14ac:dyDescent="0.25">
      <c r="A10" s="21"/>
      <c r="B10" s="128" t="s">
        <v>49</v>
      </c>
      <c r="C10" s="149">
        <v>0.5</v>
      </c>
      <c r="D10" s="149">
        <v>4.2522000000000002</v>
      </c>
      <c r="E10" s="118">
        <v>3.5766666666666667</v>
      </c>
      <c r="F10" s="118">
        <v>1.4068489956547294</v>
      </c>
      <c r="G10" s="118">
        <v>82.926900000000003</v>
      </c>
      <c r="H10" s="193">
        <v>1.6406000000000001</v>
      </c>
      <c r="I10" s="193">
        <v>1.1475</v>
      </c>
      <c r="J10" s="194">
        <v>68.37</v>
      </c>
      <c r="K10" s="196">
        <v>0.23301544325239973</v>
      </c>
      <c r="L10" s="195">
        <v>2634.8</v>
      </c>
    </row>
    <row r="11" spans="1:20" ht="15.75" customHeight="1" x14ac:dyDescent="0.25">
      <c r="A11" s="21"/>
      <c r="B11" s="128" t="s">
        <v>50</v>
      </c>
      <c r="C11" s="149">
        <v>0.5</v>
      </c>
      <c r="D11" s="149">
        <v>4.1970999999999998</v>
      </c>
      <c r="E11" s="118">
        <v>3.5733333333333324</v>
      </c>
      <c r="F11" s="118">
        <v>1.3752951493257588</v>
      </c>
      <c r="G11" s="118">
        <v>80.388599999999997</v>
      </c>
      <c r="H11" s="193">
        <v>1.6343000000000001</v>
      </c>
      <c r="I11" s="193">
        <v>1.1057999999999999</v>
      </c>
      <c r="J11" s="194">
        <v>74.98</v>
      </c>
      <c r="K11" s="196">
        <v>0.27863333333333334</v>
      </c>
      <c r="L11" s="195">
        <v>2760.8</v>
      </c>
    </row>
    <row r="12" spans="1:20" ht="15.75" customHeight="1" x14ac:dyDescent="0.25">
      <c r="A12" s="21"/>
      <c r="B12" s="128" t="s">
        <v>51</v>
      </c>
      <c r="C12" s="149">
        <v>0.5</v>
      </c>
      <c r="D12" s="149">
        <v>4.5056000000000003</v>
      </c>
      <c r="E12" s="118">
        <v>3.6666666666666665</v>
      </c>
      <c r="F12" s="118">
        <v>1.4102668814069157</v>
      </c>
      <c r="G12" s="118">
        <v>79.619399999999999</v>
      </c>
      <c r="H12" s="193">
        <v>1.5584</v>
      </c>
      <c r="I12" s="193">
        <v>1.1269</v>
      </c>
      <c r="J12" s="194">
        <v>76.67</v>
      </c>
      <c r="K12" s="196">
        <v>0.35896666666666666</v>
      </c>
      <c r="L12" s="195">
        <v>2910.2</v>
      </c>
    </row>
    <row r="13" spans="1:20" ht="15.75" customHeight="1" x14ac:dyDescent="0.25">
      <c r="A13" s="21"/>
      <c r="B13" s="128" t="s">
        <v>52</v>
      </c>
      <c r="C13" s="149">
        <v>0.5</v>
      </c>
      <c r="D13" s="149">
        <v>4.3617999999999988</v>
      </c>
      <c r="E13" s="118">
        <v>3.66</v>
      </c>
      <c r="F13" s="118">
        <v>1.433685551320101</v>
      </c>
      <c r="G13" s="118">
        <v>79.898099999999999</v>
      </c>
      <c r="H13" s="193">
        <v>1.4908999999999999</v>
      </c>
      <c r="I13" s="193">
        <v>1.1747000000000001</v>
      </c>
      <c r="J13" s="194">
        <v>78.67</v>
      </c>
      <c r="K13" s="196">
        <v>0.3814333333333334</v>
      </c>
      <c r="L13" s="195">
        <v>2543.5</v>
      </c>
    </row>
    <row r="14" spans="1:20" ht="15.75" customHeight="1" x14ac:dyDescent="0.25">
      <c r="A14" s="21"/>
      <c r="B14" s="128" t="s">
        <v>53</v>
      </c>
      <c r="C14" s="149">
        <v>0.5</v>
      </c>
      <c r="D14" s="149">
        <v>4.0317999999999996</v>
      </c>
      <c r="E14" s="118">
        <v>3.57</v>
      </c>
      <c r="F14" s="118">
        <v>1.4292736247248046</v>
      </c>
      <c r="G14" s="118">
        <v>81.763800000000003</v>
      </c>
      <c r="H14" s="193">
        <v>1.5509999999999999</v>
      </c>
      <c r="I14" s="193">
        <v>1.1995</v>
      </c>
      <c r="J14" s="194">
        <v>76.41</v>
      </c>
      <c r="K14" s="196">
        <v>0.4310666666666666</v>
      </c>
      <c r="L14" s="195">
        <v>2867.6001000000001</v>
      </c>
    </row>
    <row r="15" spans="1:20" ht="15.75" customHeight="1" x14ac:dyDescent="0.25">
      <c r="A15" s="21"/>
      <c r="B15" s="128" t="s">
        <v>54</v>
      </c>
      <c r="C15" s="149">
        <v>0.5</v>
      </c>
      <c r="D15" s="149">
        <v>4.0978000000000012</v>
      </c>
      <c r="E15" s="118">
        <v>3.5066666666666664</v>
      </c>
      <c r="F15" s="118">
        <v>1.4906262305806359</v>
      </c>
      <c r="G15" s="118">
        <v>80.296499999999995</v>
      </c>
      <c r="H15" s="193">
        <v>1.5810999999999999</v>
      </c>
      <c r="I15" s="193">
        <v>1.1638999999999999</v>
      </c>
      <c r="J15" s="194">
        <v>86.79000000000002</v>
      </c>
      <c r="K15" s="196">
        <v>0.52639999999999998</v>
      </c>
      <c r="L15" s="195">
        <v>3062.8998999999999</v>
      </c>
    </row>
    <row r="16" spans="1:20" ht="15.75" customHeight="1" x14ac:dyDescent="0.25">
      <c r="A16" s="21"/>
      <c r="B16" s="128" t="s">
        <v>55</v>
      </c>
      <c r="C16" s="149">
        <v>0.5</v>
      </c>
      <c r="D16" s="149">
        <v>4.3441000000000001</v>
      </c>
      <c r="E16" s="118">
        <v>3.4966666666666666</v>
      </c>
      <c r="F16" s="118">
        <v>1.5354845712414027</v>
      </c>
      <c r="G16" s="118">
        <v>80.819199999999995</v>
      </c>
      <c r="H16" s="193">
        <v>1.6033999999999999</v>
      </c>
      <c r="I16" s="193">
        <v>1.171</v>
      </c>
      <c r="J16" s="194">
        <v>104.9</v>
      </c>
      <c r="K16" s="196">
        <v>0.56703333333333339</v>
      </c>
      <c r="L16" s="195">
        <v>3067.7</v>
      </c>
    </row>
    <row r="17" spans="1:12" ht="15.75" customHeight="1" x14ac:dyDescent="0.25">
      <c r="A17" s="21"/>
      <c r="B17" s="128" t="s">
        <v>56</v>
      </c>
      <c r="C17" s="149">
        <v>0.5</v>
      </c>
      <c r="D17" s="149">
        <v>4.181</v>
      </c>
      <c r="E17" s="118">
        <v>3.47</v>
      </c>
      <c r="F17" s="118">
        <v>1.5943367219248861</v>
      </c>
      <c r="G17" s="118">
        <v>79.436400000000006</v>
      </c>
      <c r="H17" s="193">
        <v>1.6286</v>
      </c>
      <c r="I17" s="193">
        <v>1.1329</v>
      </c>
      <c r="J17" s="194">
        <v>117.12</v>
      </c>
      <c r="K17" s="196">
        <v>0.57496666666666674</v>
      </c>
      <c r="L17" s="195">
        <v>3096.72</v>
      </c>
    </row>
    <row r="18" spans="1:12" ht="15.75" customHeight="1" x14ac:dyDescent="0.25">
      <c r="A18" s="21"/>
      <c r="B18" s="128" t="s">
        <v>57</v>
      </c>
      <c r="C18" s="149">
        <v>0.5</v>
      </c>
      <c r="D18" s="149">
        <v>3.7444999999999999</v>
      </c>
      <c r="E18" s="118">
        <v>3.4</v>
      </c>
      <c r="F18" s="118">
        <v>1.6309687722218471</v>
      </c>
      <c r="G18" s="118">
        <v>79.217200000000005</v>
      </c>
      <c r="H18" s="193">
        <v>1.6091</v>
      </c>
      <c r="I18" s="193">
        <v>1.1402000000000001</v>
      </c>
      <c r="J18" s="194">
        <v>113</v>
      </c>
      <c r="K18" s="196">
        <v>0.54263333333333341</v>
      </c>
      <c r="L18" s="195">
        <v>2654.38</v>
      </c>
    </row>
    <row r="19" spans="1:12" ht="15.75" customHeight="1" x14ac:dyDescent="0.25">
      <c r="A19" s="21"/>
      <c r="B19" s="128" t="s">
        <v>58</v>
      </c>
      <c r="C19" s="149">
        <v>0.5</v>
      </c>
      <c r="D19" s="149">
        <v>3.0827</v>
      </c>
      <c r="E19" s="118">
        <v>3.3666666666666667</v>
      </c>
      <c r="F19" s="118">
        <v>1.6902144322832104</v>
      </c>
      <c r="G19" s="118">
        <v>80.302999999999997</v>
      </c>
      <c r="H19" s="193">
        <v>1.5720000000000001</v>
      </c>
      <c r="I19" s="193">
        <v>1.1659999999999999</v>
      </c>
      <c r="J19" s="194">
        <v>109.31</v>
      </c>
      <c r="K19" s="196">
        <v>0.56746666666666667</v>
      </c>
      <c r="L19" s="195">
        <v>2857.88</v>
      </c>
    </row>
    <row r="20" spans="1:12" ht="15.75" customHeight="1" x14ac:dyDescent="0.25">
      <c r="A20" s="21"/>
      <c r="B20" s="128" t="s">
        <v>59</v>
      </c>
      <c r="C20" s="149">
        <v>0.5</v>
      </c>
      <c r="D20" s="149">
        <v>3.0583</v>
      </c>
      <c r="E20" s="118">
        <v>3.3666666666666667</v>
      </c>
      <c r="F20" s="118">
        <v>1.7220617947067729</v>
      </c>
      <c r="G20" s="118">
        <v>81.172899999999998</v>
      </c>
      <c r="H20" s="193">
        <v>1.5712999999999999</v>
      </c>
      <c r="I20" s="193">
        <v>1.1984999999999999</v>
      </c>
      <c r="J20" s="194">
        <v>118.53846320346318</v>
      </c>
      <c r="K20" s="193">
        <v>0.59426666666666672</v>
      </c>
      <c r="L20" s="195">
        <v>3002.78</v>
      </c>
    </row>
    <row r="21" spans="1:12" ht="15.75" customHeight="1" x14ac:dyDescent="0.25">
      <c r="A21" s="21"/>
      <c r="B21" s="128" t="s">
        <v>60</v>
      </c>
      <c r="C21" s="149">
        <v>0.5</v>
      </c>
      <c r="D21" s="149">
        <v>2.9188000000000001</v>
      </c>
      <c r="E21" s="118">
        <v>3.3800000000000008</v>
      </c>
      <c r="F21" s="118">
        <v>1.7608362362814023</v>
      </c>
      <c r="G21" s="118">
        <v>83.154600000000002</v>
      </c>
      <c r="H21" s="193">
        <v>1.5833999999999999</v>
      </c>
      <c r="I21" s="193">
        <v>1.2343999999999999</v>
      </c>
      <c r="J21" s="194">
        <v>109.01123034859876</v>
      </c>
      <c r="K21" s="193">
        <v>0.57366666666666666</v>
      </c>
      <c r="L21" s="195">
        <v>2891.45</v>
      </c>
    </row>
    <row r="22" spans="1:12" ht="15.75" customHeight="1" x14ac:dyDescent="0.25">
      <c r="A22" s="21"/>
      <c r="B22" s="128" t="s">
        <v>61</v>
      </c>
      <c r="C22" s="149">
        <v>0.5</v>
      </c>
      <c r="D22" s="149">
        <v>2.6795</v>
      </c>
      <c r="E22" s="118">
        <v>3.3733333333333335</v>
      </c>
      <c r="F22" s="118">
        <v>1.7564597348511457</v>
      </c>
      <c r="G22" s="118">
        <v>84.080799999999996</v>
      </c>
      <c r="H22" s="193">
        <v>1.5798000000000001</v>
      </c>
      <c r="I22" s="193">
        <v>1.2633000000000001</v>
      </c>
      <c r="J22" s="194">
        <v>109.5746185770751</v>
      </c>
      <c r="K22" s="193">
        <v>0.56859999999999988</v>
      </c>
      <c r="L22" s="195">
        <v>2998.86</v>
      </c>
    </row>
    <row r="23" spans="1:12" ht="15.75" customHeight="1" x14ac:dyDescent="0.25">
      <c r="A23" s="21"/>
      <c r="B23" s="128" t="s">
        <v>62</v>
      </c>
      <c r="C23" s="149">
        <v>0.5</v>
      </c>
      <c r="D23" s="149">
        <v>2.8052000000000001</v>
      </c>
      <c r="E23" s="118">
        <v>3.3800000000000008</v>
      </c>
      <c r="F23" s="118">
        <v>1.7512627640126444</v>
      </c>
      <c r="G23" s="118">
        <v>83.626800000000003</v>
      </c>
      <c r="H23" s="193">
        <v>1.6057999999999999</v>
      </c>
      <c r="I23" s="193">
        <v>1.2383999999999999</v>
      </c>
      <c r="J23" s="194">
        <v>110.16188683170374</v>
      </c>
      <c r="K23" s="193">
        <v>0.65159999999999996</v>
      </c>
      <c r="L23" s="195">
        <v>3093.41</v>
      </c>
    </row>
    <row r="24" spans="1:12" ht="15.75" customHeight="1" x14ac:dyDescent="0.25">
      <c r="A24" s="21"/>
      <c r="B24" s="128" t="s">
        <v>63</v>
      </c>
      <c r="C24" s="149">
        <v>0.5</v>
      </c>
      <c r="D24" s="149">
        <v>3.0247000000000002</v>
      </c>
      <c r="E24" s="118">
        <v>3.3666666666666667</v>
      </c>
      <c r="F24" s="118">
        <v>1.7019772633738472</v>
      </c>
      <c r="G24" s="118">
        <v>80.322900000000004</v>
      </c>
      <c r="H24" s="193">
        <v>1.5519000000000001</v>
      </c>
      <c r="I24" s="193">
        <v>1.1751</v>
      </c>
      <c r="J24" s="194">
        <v>112.72119696969698</v>
      </c>
      <c r="K24" s="193">
        <v>0.74093333333333333</v>
      </c>
      <c r="L24" s="195">
        <v>3280.64</v>
      </c>
    </row>
    <row r="25" spans="1:12" ht="15.75" customHeight="1" x14ac:dyDescent="0.25">
      <c r="A25" s="21"/>
      <c r="B25" s="128" t="s">
        <v>64</v>
      </c>
      <c r="C25" s="149">
        <v>0.5</v>
      </c>
      <c r="D25" s="149">
        <v>2.9445999999999999</v>
      </c>
      <c r="E25" s="118">
        <v>3.3433333333333337</v>
      </c>
      <c r="F25" s="118">
        <v>1.5680706852736954</v>
      </c>
      <c r="G25" s="118">
        <v>80.518100000000004</v>
      </c>
      <c r="H25" s="193">
        <v>1.5358000000000001</v>
      </c>
      <c r="I25" s="193">
        <v>1.1756</v>
      </c>
      <c r="J25" s="194">
        <v>103.34427128427129</v>
      </c>
      <c r="K25" s="193">
        <v>0.65529999999999999</v>
      </c>
      <c r="L25" s="195">
        <v>3289.71</v>
      </c>
    </row>
    <row r="26" spans="1:12" ht="15.75" customHeight="1" x14ac:dyDescent="0.25">
      <c r="A26" s="21"/>
      <c r="B26" s="128" t="s">
        <v>65</v>
      </c>
      <c r="C26" s="149">
        <v>0.5</v>
      </c>
      <c r="D26" s="149">
        <v>3.3788</v>
      </c>
      <c r="E26" s="118">
        <v>3.3166666666666664</v>
      </c>
      <c r="F26" s="118">
        <v>1.4550188605466181</v>
      </c>
      <c r="G26" s="118">
        <v>81.232799999999997</v>
      </c>
      <c r="H26" s="193">
        <v>1.5504</v>
      </c>
      <c r="I26" s="193">
        <v>1.1708000000000001</v>
      </c>
      <c r="J26" s="194">
        <v>109.78821256038648</v>
      </c>
      <c r="K26" s="193">
        <v>0.65196666666666658</v>
      </c>
      <c r="L26" s="195">
        <v>3443.85</v>
      </c>
    </row>
    <row r="27" spans="1:12" ht="15.75" customHeight="1" x14ac:dyDescent="0.25">
      <c r="A27" s="21"/>
      <c r="B27" s="128" t="s">
        <v>66</v>
      </c>
      <c r="C27" s="149">
        <v>0.5</v>
      </c>
      <c r="D27" s="149">
        <v>3.4007999999999998</v>
      </c>
      <c r="E27" s="118">
        <v>3.28</v>
      </c>
      <c r="F27" s="118">
        <v>1.3295740472669002</v>
      </c>
      <c r="G27" s="118">
        <v>83.549899999999994</v>
      </c>
      <c r="H27" s="193">
        <v>1.6185</v>
      </c>
      <c r="I27" s="193">
        <v>1.1890000000000001</v>
      </c>
      <c r="J27" s="194">
        <v>109.3986221532091</v>
      </c>
      <c r="K27" s="193">
        <v>0.67573333333333341</v>
      </c>
      <c r="L27" s="195">
        <v>3609.63</v>
      </c>
    </row>
    <row r="28" spans="1:12" ht="15.75" customHeight="1" x14ac:dyDescent="0.25">
      <c r="A28" s="21"/>
      <c r="B28" s="128" t="s">
        <v>67</v>
      </c>
      <c r="C28" s="149">
        <v>0.5</v>
      </c>
      <c r="D28" s="149">
        <v>3.3818000000000001</v>
      </c>
      <c r="E28" s="118">
        <v>3.25</v>
      </c>
      <c r="F28" s="118">
        <v>1.2269320051043799</v>
      </c>
      <c r="G28" s="118">
        <v>85.562299999999979</v>
      </c>
      <c r="H28" s="193">
        <v>1.6551</v>
      </c>
      <c r="I28" s="193">
        <v>1.2079</v>
      </c>
      <c r="J28" s="194">
        <v>107.98100144300146</v>
      </c>
      <c r="K28" s="193">
        <v>0.60163333333333335</v>
      </c>
      <c r="L28" s="195">
        <v>3555.59</v>
      </c>
    </row>
    <row r="29" spans="1:12" ht="15.75" customHeight="1" x14ac:dyDescent="0.25">
      <c r="A29" s="21"/>
      <c r="B29" s="128" t="s">
        <v>68</v>
      </c>
      <c r="C29" s="149">
        <v>0.5</v>
      </c>
      <c r="D29" s="149">
        <v>3.2858999999999998</v>
      </c>
      <c r="E29" s="118">
        <v>3.2333333333333334</v>
      </c>
      <c r="F29" s="118">
        <v>1.1398784370656925</v>
      </c>
      <c r="G29" s="118">
        <v>86.896900000000002</v>
      </c>
      <c r="H29" s="193">
        <v>1.6832</v>
      </c>
      <c r="I29" s="193">
        <v>1.2278</v>
      </c>
      <c r="J29" s="194">
        <v>109.90686507936508</v>
      </c>
      <c r="K29" s="193">
        <v>0.44906666666666673</v>
      </c>
      <c r="L29" s="195">
        <v>3600.19</v>
      </c>
    </row>
    <row r="30" spans="1:12" ht="15.75" customHeight="1" x14ac:dyDescent="0.25">
      <c r="A30" s="21"/>
      <c r="B30" s="128" t="s">
        <v>69</v>
      </c>
      <c r="C30" s="149">
        <v>0.5</v>
      </c>
      <c r="D30" s="149">
        <v>3.0728</v>
      </c>
      <c r="E30" s="118">
        <v>3.2133333333333338</v>
      </c>
      <c r="F30" s="118">
        <v>1.0646604902863559</v>
      </c>
      <c r="G30" s="118">
        <v>88.002399999999994</v>
      </c>
      <c r="H30" s="193">
        <v>1.67</v>
      </c>
      <c r="I30" s="193">
        <v>1.2599</v>
      </c>
      <c r="J30" s="194">
        <v>103.19166337285904</v>
      </c>
      <c r="K30" s="193">
        <v>0.42183333333333339</v>
      </c>
      <c r="L30" s="195">
        <v>3533.93</v>
      </c>
    </row>
    <row r="31" spans="1:12" ht="15.75" customHeight="1" x14ac:dyDescent="0.25">
      <c r="A31" s="21"/>
      <c r="B31" s="128" t="s">
        <v>70</v>
      </c>
      <c r="C31" s="149">
        <v>0.5</v>
      </c>
      <c r="D31" s="149">
        <v>2.6676000000000002</v>
      </c>
      <c r="E31" s="118">
        <v>3.186666666666667</v>
      </c>
      <c r="F31" s="118">
        <v>1.0445445075929576</v>
      </c>
      <c r="G31" s="118">
        <v>87.28</v>
      </c>
      <c r="H31" s="193">
        <v>1.5838000000000001</v>
      </c>
      <c r="I31" s="193">
        <v>1.2670999999999999</v>
      </c>
      <c r="J31" s="194">
        <v>76.861170807453405</v>
      </c>
      <c r="K31" s="193">
        <v>0.52959999999999996</v>
      </c>
      <c r="L31" s="195">
        <v>3521.22</v>
      </c>
    </row>
    <row r="32" spans="1:12" ht="15.75" customHeight="1" x14ac:dyDescent="0.25">
      <c r="A32" s="21"/>
      <c r="B32" s="128" t="s">
        <v>71</v>
      </c>
      <c r="C32" s="149">
        <v>0.5</v>
      </c>
      <c r="D32" s="149">
        <v>2.2162000000000006</v>
      </c>
      <c r="E32" s="118">
        <v>3.1533333333333338</v>
      </c>
      <c r="F32" s="118">
        <v>1.0147745836498081</v>
      </c>
      <c r="G32" s="118">
        <v>89.378799999999998</v>
      </c>
      <c r="H32" s="193">
        <v>1.5139</v>
      </c>
      <c r="I32" s="193">
        <v>1.3463000000000001</v>
      </c>
      <c r="J32" s="194">
        <v>54.935525252525267</v>
      </c>
      <c r="K32" s="193">
        <v>0.47933333333333328</v>
      </c>
      <c r="L32" s="195">
        <v>3663.58</v>
      </c>
    </row>
    <row r="33" spans="1:12" ht="15.75" customHeight="1" x14ac:dyDescent="0.25">
      <c r="A33" s="21"/>
      <c r="B33" s="128" t="s">
        <v>72</v>
      </c>
      <c r="C33" s="149">
        <v>0.5</v>
      </c>
      <c r="D33" s="149">
        <v>2.4468999999999999</v>
      </c>
      <c r="E33" s="118">
        <v>3.1066666666666669</v>
      </c>
      <c r="F33" s="118">
        <v>0.98381689684468765</v>
      </c>
      <c r="G33" s="118">
        <v>91.171400000000006</v>
      </c>
      <c r="H33" s="193">
        <v>1.534</v>
      </c>
      <c r="I33" s="193">
        <v>1.3863000000000003</v>
      </c>
      <c r="J33" s="194">
        <v>63.184528708133961</v>
      </c>
      <c r="K33" s="193">
        <v>0.44773333333333326</v>
      </c>
      <c r="L33" s="195">
        <v>3570.58</v>
      </c>
    </row>
    <row r="34" spans="1:12" ht="15.75" customHeight="1" x14ac:dyDescent="0.25">
      <c r="A34" s="21"/>
      <c r="B34" s="128" t="s">
        <v>73</v>
      </c>
      <c r="C34" s="149">
        <v>0.5</v>
      </c>
      <c r="D34" s="149">
        <v>2.4849999999999999</v>
      </c>
      <c r="E34" s="118">
        <v>3.0566666666666662</v>
      </c>
      <c r="F34" s="118">
        <v>0.97810859460415056</v>
      </c>
      <c r="G34" s="118">
        <v>92.841099999999997</v>
      </c>
      <c r="H34" s="193">
        <v>1.5488</v>
      </c>
      <c r="I34" s="193">
        <v>1.3936999999999999</v>
      </c>
      <c r="J34" s="194">
        <v>50.718736495388669</v>
      </c>
      <c r="K34" s="193">
        <v>0.41399999999999998</v>
      </c>
      <c r="L34" s="195">
        <v>3335.92</v>
      </c>
    </row>
    <row r="35" spans="1:12" ht="15.75" customHeight="1" x14ac:dyDescent="0.25">
      <c r="A35" s="21"/>
      <c r="B35" s="128" t="s">
        <v>74</v>
      </c>
      <c r="C35" s="149">
        <v>0.5</v>
      </c>
      <c r="D35" s="149">
        <v>2.4842</v>
      </c>
      <c r="E35" s="118">
        <v>3.01</v>
      </c>
      <c r="F35" s="118">
        <v>0.95114233642172508</v>
      </c>
      <c r="G35" s="118">
        <v>92.134100000000004</v>
      </c>
      <c r="H35" s="193">
        <v>1.5173000000000001</v>
      </c>
      <c r="I35" s="193">
        <v>1.3862000000000001</v>
      </c>
      <c r="J35" s="194">
        <v>44.515266955266952</v>
      </c>
      <c r="K35" s="193">
        <v>0.36496666666666672</v>
      </c>
      <c r="L35" s="195">
        <v>3444.26</v>
      </c>
    </row>
    <row r="36" spans="1:12" ht="15.75" customHeight="1" x14ac:dyDescent="0.25">
      <c r="A36" s="21"/>
      <c r="B36" s="128" t="s">
        <v>75</v>
      </c>
      <c r="C36" s="149">
        <v>0.5</v>
      </c>
      <c r="D36" s="149">
        <v>2.2665000000000002</v>
      </c>
      <c r="E36" s="118">
        <v>2.95</v>
      </c>
      <c r="F36" s="118">
        <v>0.907092515150281</v>
      </c>
      <c r="G36" s="118">
        <v>86.9529</v>
      </c>
      <c r="H36" s="193">
        <v>1.4307000000000001</v>
      </c>
      <c r="I36" s="193">
        <v>1.2981</v>
      </c>
      <c r="J36" s="194">
        <v>35.264500000000005</v>
      </c>
      <c r="K36" s="193">
        <v>0.30436666666666667</v>
      </c>
      <c r="L36" s="195">
        <v>3291.62565</v>
      </c>
    </row>
    <row r="37" spans="1:12" ht="15.75" customHeight="1" x14ac:dyDescent="0.25">
      <c r="A37" s="21"/>
      <c r="B37" s="128" t="s">
        <v>76</v>
      </c>
      <c r="C37" s="149">
        <v>0.5</v>
      </c>
      <c r="D37" s="149">
        <v>2.1267999999999998</v>
      </c>
      <c r="E37" s="118">
        <v>2.9033333333333338</v>
      </c>
      <c r="F37" s="118">
        <v>0.8361929737853957</v>
      </c>
      <c r="G37" s="118">
        <v>85.501900000000006</v>
      </c>
      <c r="H37" s="193">
        <v>1.4341999999999999</v>
      </c>
      <c r="I37" s="193">
        <v>1.2702</v>
      </c>
      <c r="J37" s="194">
        <v>47.073495670995669</v>
      </c>
      <c r="K37" s="193">
        <v>0.31350000000000011</v>
      </c>
      <c r="L37" s="195">
        <v>3403.71333</v>
      </c>
    </row>
    <row r="38" spans="1:12" ht="15.75" customHeight="1" x14ac:dyDescent="0.25">
      <c r="A38" s="21"/>
      <c r="B38" s="128" t="s">
        <v>77</v>
      </c>
      <c r="C38" s="149">
        <v>0.34229999999999999</v>
      </c>
      <c r="D38" s="149">
        <v>1.3861000000000001</v>
      </c>
      <c r="E38" s="118">
        <v>2.82</v>
      </c>
      <c r="F38" s="118">
        <v>0.78629114432522484</v>
      </c>
      <c r="G38" s="118">
        <v>78.805899999999994</v>
      </c>
      <c r="H38" s="193">
        <v>1.3127</v>
      </c>
      <c r="I38" s="193">
        <v>1.1762999999999999</v>
      </c>
      <c r="J38" s="194">
        <v>47.059891774891774</v>
      </c>
      <c r="K38" s="193">
        <v>0.31006666666666666</v>
      </c>
      <c r="L38" s="195">
        <v>3677.46</v>
      </c>
    </row>
    <row r="39" spans="1:12" ht="15.75" customHeight="1" x14ac:dyDescent="0.25">
      <c r="A39" s="21"/>
      <c r="B39" s="128" t="s">
        <v>78</v>
      </c>
      <c r="C39" s="149">
        <v>0.25</v>
      </c>
      <c r="D39" s="149">
        <v>1.8673</v>
      </c>
      <c r="E39" s="118">
        <v>2.686666666666667</v>
      </c>
      <c r="F39" s="118">
        <v>0.63050104306585075</v>
      </c>
      <c r="G39" s="118">
        <v>76.551699999999997</v>
      </c>
      <c r="H39" s="193">
        <v>1.2415</v>
      </c>
      <c r="I39" s="193">
        <v>1.1515</v>
      </c>
      <c r="J39" s="194">
        <v>51.173163059163073</v>
      </c>
      <c r="K39" s="193">
        <v>0.4582666666666666</v>
      </c>
      <c r="L39" s="195">
        <v>3760.9374600000001</v>
      </c>
    </row>
    <row r="40" spans="1:12" ht="15.75" customHeight="1" x14ac:dyDescent="0.25">
      <c r="A40" s="21"/>
      <c r="B40" s="128" t="s">
        <v>79</v>
      </c>
      <c r="C40" s="149">
        <v>0.25</v>
      </c>
      <c r="D40" s="149">
        <v>1.9011</v>
      </c>
      <c r="E40" s="118">
        <v>2.6266666666666665</v>
      </c>
      <c r="F40" s="118">
        <v>0.5003446533911069</v>
      </c>
      <c r="G40" s="118">
        <v>77.039599999999979</v>
      </c>
      <c r="H40" s="193">
        <v>1.2393000000000001</v>
      </c>
      <c r="I40" s="193">
        <v>1.1627000000000001</v>
      </c>
      <c r="J40" s="194">
        <v>54.779259834368531</v>
      </c>
      <c r="K40" s="193">
        <v>0.48473333333333335</v>
      </c>
      <c r="L40" s="195">
        <v>3953.26953</v>
      </c>
    </row>
    <row r="41" spans="1:12" ht="15.75" customHeight="1" x14ac:dyDescent="0.25">
      <c r="A41" s="21"/>
      <c r="B41" s="128" t="s">
        <v>80</v>
      </c>
      <c r="C41" s="149">
        <v>0.25</v>
      </c>
      <c r="D41" s="149">
        <v>1.7194</v>
      </c>
      <c r="E41" s="118">
        <v>2.5866666666666664</v>
      </c>
      <c r="F41" s="118">
        <v>0.47433655812412234</v>
      </c>
      <c r="G41" s="118">
        <v>77.939899999999994</v>
      </c>
      <c r="H41" s="193">
        <v>1.2806999999999999</v>
      </c>
      <c r="I41" s="193">
        <v>1.1620999999999999</v>
      </c>
      <c r="J41" s="194">
        <v>50.959494487206157</v>
      </c>
      <c r="K41" s="193">
        <v>0.37953333333333328</v>
      </c>
      <c r="L41" s="195">
        <v>4046.2496700000002</v>
      </c>
    </row>
    <row r="42" spans="1:12" ht="15.75" customHeight="1" x14ac:dyDescent="0.25">
      <c r="A42" s="21"/>
      <c r="B42" s="128" t="s">
        <v>81</v>
      </c>
      <c r="C42" s="149">
        <v>0.25</v>
      </c>
      <c r="D42" s="149">
        <v>1.8158000000000001</v>
      </c>
      <c r="E42" s="118">
        <v>2.5333333333333332</v>
      </c>
      <c r="F42" s="118">
        <v>0.45368378296310014</v>
      </c>
      <c r="G42" s="118">
        <v>76.552899999999994</v>
      </c>
      <c r="H42" s="193">
        <v>1.3089</v>
      </c>
      <c r="I42" s="193">
        <v>1.1144000000000001</v>
      </c>
      <c r="J42" s="194">
        <v>52.239624819624822</v>
      </c>
      <c r="K42" s="193">
        <v>0.41593333333333327</v>
      </c>
      <c r="L42" s="195">
        <v>4043.95766</v>
      </c>
    </row>
    <row r="43" spans="1:12" ht="15.75" customHeight="1" x14ac:dyDescent="0.25">
      <c r="A43" s="21"/>
      <c r="B43" s="128" t="s">
        <v>82</v>
      </c>
      <c r="C43" s="149">
        <v>0.40870000000000001</v>
      </c>
      <c r="D43" s="149">
        <v>1.8541000000000001</v>
      </c>
      <c r="E43" s="118">
        <v>2.5166666666666666</v>
      </c>
      <c r="F43" s="118">
        <v>0.48165962134584073</v>
      </c>
      <c r="G43" s="118">
        <v>77.6935</v>
      </c>
      <c r="H43" s="193">
        <v>1.3267</v>
      </c>
      <c r="I43" s="193">
        <v>1.1269</v>
      </c>
      <c r="J43" s="194">
        <v>61.547687400318978</v>
      </c>
      <c r="K43" s="193">
        <v>0.52213333333333334</v>
      </c>
      <c r="L43" s="195">
        <v>4106.1685699999998</v>
      </c>
    </row>
    <row r="44" spans="1:12" ht="15.75" customHeight="1" x14ac:dyDescent="0.25">
      <c r="A44" s="21"/>
      <c r="B44" s="128" t="s">
        <v>83</v>
      </c>
      <c r="C44" s="149">
        <v>0.5</v>
      </c>
      <c r="D44" s="149">
        <v>1.8807</v>
      </c>
      <c r="E44" s="118">
        <v>2.52</v>
      </c>
      <c r="F44" s="118">
        <v>0.53300434980807165</v>
      </c>
      <c r="G44" s="118">
        <v>79.013099999999994</v>
      </c>
      <c r="H44" s="193">
        <v>1.3918999999999997</v>
      </c>
      <c r="I44" s="193">
        <v>1.1324000000000001</v>
      </c>
      <c r="J44" s="194">
        <v>67.225344877344867</v>
      </c>
      <c r="K44" s="193">
        <v>0.57899999999999996</v>
      </c>
      <c r="L44" s="195">
        <v>4048.65317</v>
      </c>
    </row>
    <row r="45" spans="1:12" ht="15.75" customHeight="1" x14ac:dyDescent="0.25">
      <c r="A45" s="21"/>
      <c r="B45" s="128" t="s">
        <v>84</v>
      </c>
      <c r="C45" s="149">
        <v>0.5</v>
      </c>
      <c r="D45" s="149">
        <v>1.8263</v>
      </c>
      <c r="E45" s="118">
        <v>2.4833333333333334</v>
      </c>
      <c r="F45" s="118">
        <v>0.5260159842023312</v>
      </c>
      <c r="G45" s="118">
        <v>79.088499999999996</v>
      </c>
      <c r="H45" s="193">
        <v>1.3602000000000001</v>
      </c>
      <c r="I45" s="193">
        <v>1.1416999999999999</v>
      </c>
      <c r="J45" s="194">
        <v>75.048982683982686</v>
      </c>
      <c r="K45" s="193">
        <v>0.5383</v>
      </c>
      <c r="L45" s="195">
        <v>4155.3656499999997</v>
      </c>
    </row>
    <row r="46" spans="1:12" ht="15.75" customHeight="1" x14ac:dyDescent="0.25">
      <c r="A46" s="21"/>
      <c r="B46" s="128" t="s">
        <v>85</v>
      </c>
      <c r="C46" s="149">
        <v>0.66020000000000001</v>
      </c>
      <c r="D46" s="149">
        <v>1.7793000000000001</v>
      </c>
      <c r="E46" s="118">
        <v>2.48</v>
      </c>
      <c r="F46" s="118">
        <v>0.5324360505345862</v>
      </c>
      <c r="G46" s="118">
        <v>77.803200000000004</v>
      </c>
      <c r="H46" s="193">
        <v>1.3036000000000001</v>
      </c>
      <c r="I46" s="193">
        <v>1.1207</v>
      </c>
      <c r="J46" s="194">
        <v>76.051322793148884</v>
      </c>
      <c r="K46" s="193">
        <v>0.64826666666666666</v>
      </c>
      <c r="L46" s="195">
        <v>4157.5206200000002</v>
      </c>
    </row>
    <row r="47" spans="1:12" ht="15.75" customHeight="1" x14ac:dyDescent="0.25">
      <c r="A47" s="21"/>
      <c r="B47" s="128" t="s">
        <v>86</v>
      </c>
      <c r="C47" s="149">
        <v>0.75</v>
      </c>
      <c r="D47" s="149">
        <v>1.8591</v>
      </c>
      <c r="E47" s="118">
        <v>2.4933333333333336</v>
      </c>
      <c r="F47" s="118">
        <v>0.57249304773859577</v>
      </c>
      <c r="G47" s="118">
        <v>77.783500000000004</v>
      </c>
      <c r="H47" s="193">
        <v>1.2866</v>
      </c>
      <c r="I47" s="193">
        <v>1.1274999999999999</v>
      </c>
      <c r="J47" s="194">
        <v>68.208757367727628</v>
      </c>
      <c r="K47" s="193">
        <v>0.64880000000000004</v>
      </c>
      <c r="L47" s="195">
        <v>3837.4020300000002</v>
      </c>
    </row>
    <row r="48" spans="1:12" ht="15.75" customHeight="1" x14ac:dyDescent="0.25">
      <c r="A48" s="21"/>
      <c r="B48" s="128" t="s">
        <v>87</v>
      </c>
      <c r="C48" s="149">
        <v>0.75</v>
      </c>
      <c r="D48" s="149">
        <v>1.6561999999999999</v>
      </c>
      <c r="E48" s="118">
        <v>2.4633333333333338</v>
      </c>
      <c r="F48" s="118">
        <v>0.57632795923626845</v>
      </c>
      <c r="G48" s="118">
        <v>78.740300000000005</v>
      </c>
      <c r="H48" s="193">
        <v>1.3026</v>
      </c>
      <c r="I48" s="193">
        <v>1.1472</v>
      </c>
      <c r="J48" s="194">
        <v>63.903160110420984</v>
      </c>
      <c r="K48" s="193">
        <v>0.48036666666666666</v>
      </c>
      <c r="L48" s="195">
        <v>3874.5506300000002</v>
      </c>
    </row>
    <row r="49" spans="1:12" ht="15.75" customHeight="1" x14ac:dyDescent="0.25">
      <c r="A49" s="21"/>
      <c r="B49" s="128" t="s">
        <v>88</v>
      </c>
      <c r="C49" s="149">
        <v>0.75</v>
      </c>
      <c r="D49" s="149">
        <v>1.4927999999999999</v>
      </c>
      <c r="E49" s="118">
        <v>2.436666666666667</v>
      </c>
      <c r="F49" s="118">
        <v>0.58917832127225611</v>
      </c>
      <c r="G49" s="118">
        <v>78.371700000000004</v>
      </c>
      <c r="H49" s="193">
        <v>1.2851999999999999</v>
      </c>
      <c r="I49" s="193">
        <v>1.1435999999999999</v>
      </c>
      <c r="J49" s="194">
        <v>68.382642857142855</v>
      </c>
      <c r="K49" s="193">
        <v>0.31456666666666666</v>
      </c>
      <c r="L49" s="195">
        <v>4026.0932299999999</v>
      </c>
    </row>
    <row r="50" spans="1:12" ht="15.75" customHeight="1" x14ac:dyDescent="0.25">
      <c r="A50" s="21"/>
      <c r="B50" s="128" t="s">
        <v>89</v>
      </c>
      <c r="C50" s="149">
        <v>0.75</v>
      </c>
      <c r="D50" s="149">
        <v>1.0258</v>
      </c>
      <c r="E50" s="118">
        <v>2.4133333333333336</v>
      </c>
      <c r="F50" s="118">
        <v>0.57133791689326352</v>
      </c>
      <c r="G50" s="118">
        <v>75.764399999999995</v>
      </c>
      <c r="H50" s="193">
        <v>1.2330000000000001</v>
      </c>
      <c r="I50" s="193">
        <v>1.1089</v>
      </c>
      <c r="J50" s="194">
        <v>62.133864734299529</v>
      </c>
      <c r="K50" s="193">
        <v>0.27406666666666663</v>
      </c>
      <c r="L50" s="195">
        <v>4027.8431799999998</v>
      </c>
    </row>
    <row r="51" spans="1:12" ht="15.75" customHeight="1" x14ac:dyDescent="0.25">
      <c r="A51" s="21"/>
      <c r="B51" s="128" t="s">
        <v>90</v>
      </c>
      <c r="C51" s="149">
        <v>0.75</v>
      </c>
      <c r="D51" s="149">
        <v>1.0774999999999999</v>
      </c>
      <c r="E51" s="118">
        <v>2.3866666666666667</v>
      </c>
      <c r="F51" s="118">
        <v>0.55684928940040535</v>
      </c>
      <c r="G51" s="118">
        <v>79.403199999999998</v>
      </c>
      <c r="H51" s="193">
        <v>1.2869999999999997</v>
      </c>
      <c r="I51" s="193">
        <v>1.1624000000000001</v>
      </c>
      <c r="J51" s="194">
        <v>62.575873015873015</v>
      </c>
      <c r="K51" s="193">
        <v>0.31943333333333329</v>
      </c>
      <c r="L51" s="195">
        <v>4052.6249299999999</v>
      </c>
    </row>
    <row r="52" spans="1:12" ht="15.75" customHeight="1" x14ac:dyDescent="0.25">
      <c r="A52" s="21"/>
      <c r="B52" s="128" t="s">
        <v>91</v>
      </c>
      <c r="C52" s="149">
        <v>0.61170000000000002</v>
      </c>
      <c r="D52" s="149">
        <v>0.9083</v>
      </c>
      <c r="E52" s="118">
        <v>2.3566666666666669</v>
      </c>
      <c r="F52" s="118">
        <v>0.5423905519528105</v>
      </c>
      <c r="G52" s="118">
        <v>79.227400000000003</v>
      </c>
      <c r="H52" s="193">
        <v>1.2791999999999999</v>
      </c>
      <c r="I52" s="193">
        <v>1.161</v>
      </c>
      <c r="J52" s="194">
        <v>51.233907114624515</v>
      </c>
      <c r="K52" s="193">
        <v>0.24773333333333333</v>
      </c>
      <c r="L52" s="195">
        <v>3806.11609</v>
      </c>
    </row>
    <row r="53" spans="1:12" ht="15.75" customHeight="1" x14ac:dyDescent="0.25">
      <c r="A53" s="21"/>
      <c r="B53" s="128" t="s">
        <v>92</v>
      </c>
      <c r="C53" s="149">
        <v>0.1</v>
      </c>
      <c r="D53" s="149">
        <v>0.6169</v>
      </c>
      <c r="E53" s="118">
        <v>2.1833333333333331</v>
      </c>
      <c r="F53" s="118">
        <v>0.39380815949403514</v>
      </c>
      <c r="G53" s="118">
        <v>77.401399999999995</v>
      </c>
      <c r="H53" s="193">
        <v>1.2418</v>
      </c>
      <c r="I53" s="193">
        <v>1.1267</v>
      </c>
      <c r="J53" s="194">
        <v>33.395039872408297</v>
      </c>
      <c r="K53" s="193">
        <v>0.12839999999999999</v>
      </c>
      <c r="L53" s="195">
        <v>3300.6983100000002</v>
      </c>
    </row>
    <row r="54" spans="1:12" ht="15.75" customHeight="1" x14ac:dyDescent="0.25">
      <c r="A54" s="21"/>
      <c r="B54" s="128" t="s">
        <v>93</v>
      </c>
      <c r="C54" s="149">
        <v>0.1</v>
      </c>
      <c r="D54" s="149">
        <v>0.66</v>
      </c>
      <c r="E54" s="118">
        <v>2.1433333333333335</v>
      </c>
      <c r="F54" s="118">
        <v>0.22641990737847764</v>
      </c>
      <c r="G54" s="118">
        <v>77.453299999999999</v>
      </c>
      <c r="H54" s="193">
        <v>1.2914000000000001</v>
      </c>
      <c r="I54" s="193">
        <v>1.1049</v>
      </c>
      <c r="J54" s="194">
        <v>43.41970882740447</v>
      </c>
      <c r="K54" s="193">
        <v>0.2112</v>
      </c>
      <c r="L54" s="195">
        <v>3372.6554500000002</v>
      </c>
    </row>
    <row r="55" spans="1:12" ht="15.75" customHeight="1" x14ac:dyDescent="0.25">
      <c r="A55" s="21"/>
      <c r="B55" s="128" t="s">
        <v>94</v>
      </c>
      <c r="C55" s="149">
        <v>0.1</v>
      </c>
      <c r="D55" s="149">
        <v>0.76749999999999996</v>
      </c>
      <c r="E55" s="118">
        <v>2.12</v>
      </c>
      <c r="F55" s="118">
        <v>0.1832321801940654</v>
      </c>
      <c r="G55" s="118">
        <v>77.921999999999997</v>
      </c>
      <c r="H55" s="193">
        <v>1.3204</v>
      </c>
      <c r="I55" s="193">
        <v>1.1076999999999999</v>
      </c>
      <c r="J55" s="194">
        <v>45.301428571428573</v>
      </c>
      <c r="K55" s="193">
        <v>0.40496666666666664</v>
      </c>
      <c r="L55" s="195">
        <v>3500.65418</v>
      </c>
    </row>
    <row r="56" spans="1:12" ht="15.75" customHeight="1" x14ac:dyDescent="0.25">
      <c r="A56" s="21"/>
      <c r="B56" s="128" t="s">
        <v>95</v>
      </c>
      <c r="C56" s="149">
        <v>0.1</v>
      </c>
      <c r="D56" s="149">
        <v>1.0591999999999997</v>
      </c>
      <c r="E56" s="118">
        <v>2.09</v>
      </c>
      <c r="F56" s="118">
        <v>0.17000400945313773</v>
      </c>
      <c r="G56" s="118">
        <v>80.447800000000001</v>
      </c>
      <c r="H56" s="193">
        <v>1.3791</v>
      </c>
      <c r="I56" s="193">
        <v>1.145</v>
      </c>
      <c r="J56" s="194">
        <v>61.136295031055901</v>
      </c>
      <c r="K56" s="193">
        <v>0.49969999999999998</v>
      </c>
      <c r="L56" s="195">
        <v>3790.13825</v>
      </c>
    </row>
    <row r="57" spans="1:12" ht="15.75" customHeight="1" x14ac:dyDescent="0.25">
      <c r="A57" s="21"/>
      <c r="B57" s="128" t="s">
        <v>96</v>
      </c>
      <c r="C57" s="149">
        <v>0.1</v>
      </c>
      <c r="D57" s="149">
        <v>1.2937000000000001</v>
      </c>
      <c r="E57" s="118">
        <v>2.0733333333333333</v>
      </c>
      <c r="F57" s="118">
        <v>0.14460915150584289</v>
      </c>
      <c r="G57" s="118">
        <v>81.782899999999998</v>
      </c>
      <c r="H57" s="193">
        <v>1.3987000000000001</v>
      </c>
      <c r="I57" s="193">
        <v>1.1597999999999999</v>
      </c>
      <c r="J57" s="194">
        <v>69.13339393939394</v>
      </c>
      <c r="K57" s="193">
        <v>0.63993333333333335</v>
      </c>
      <c r="L57" s="195">
        <v>4000.2144600000001</v>
      </c>
    </row>
    <row r="58" spans="1:12" ht="15.75" customHeight="1" x14ac:dyDescent="0.25">
      <c r="A58" s="21"/>
      <c r="B58" s="128" t="s">
        <v>97</v>
      </c>
      <c r="C58" s="149">
        <v>0.1</v>
      </c>
      <c r="D58" s="149">
        <v>1.0638000000000003</v>
      </c>
      <c r="E58" s="118">
        <v>2.0533333333333332</v>
      </c>
      <c r="F58" s="118">
        <v>0.12696133192495346</v>
      </c>
      <c r="G58" s="118">
        <v>81.764600000000002</v>
      </c>
      <c r="H58" s="193">
        <v>1.3778999999999999</v>
      </c>
      <c r="I58" s="193">
        <v>1.1691</v>
      </c>
      <c r="J58" s="194">
        <v>73.301363636363632</v>
      </c>
      <c r="K58" s="193">
        <v>1.2100666666666666</v>
      </c>
      <c r="L58" s="195">
        <v>4068.7663600000001</v>
      </c>
    </row>
    <row r="59" spans="1:12" ht="15.75" customHeight="1" x14ac:dyDescent="0.25">
      <c r="A59" s="21"/>
      <c r="B59" s="128" t="s">
        <v>98</v>
      </c>
      <c r="C59" s="149">
        <v>0.1234</v>
      </c>
      <c r="D59" s="149">
        <v>1.1676</v>
      </c>
      <c r="E59" s="118">
        <v>2.02</v>
      </c>
      <c r="F59" s="118">
        <v>0.12290078407591844</v>
      </c>
      <c r="G59" s="118">
        <v>81.611900000000006</v>
      </c>
      <c r="H59" s="193">
        <v>1.3481000000000001</v>
      </c>
      <c r="I59" s="193">
        <v>1.1789000000000001</v>
      </c>
      <c r="J59" s="194">
        <v>79.824098751490027</v>
      </c>
      <c r="K59" s="193">
        <v>2.2861666666666665</v>
      </c>
      <c r="L59" s="195">
        <v>4129.2798499999999</v>
      </c>
    </row>
    <row r="60" spans="1:12" ht="15.75" customHeight="1" x14ac:dyDescent="0.25">
      <c r="A60" s="21"/>
      <c r="B60" s="128" t="s">
        <v>99</v>
      </c>
      <c r="C60" s="149">
        <v>0.45629999999999998</v>
      </c>
      <c r="D60" s="149">
        <v>1.5515000000000001</v>
      </c>
      <c r="E60" s="118">
        <v>2.0266666666666664</v>
      </c>
      <c r="F60" s="118">
        <v>0.14215267313954122</v>
      </c>
      <c r="G60" s="118">
        <v>82.325500000000005</v>
      </c>
      <c r="H60" s="193">
        <v>1.3411999999999999</v>
      </c>
      <c r="I60" s="193">
        <v>1.1954</v>
      </c>
      <c r="J60" s="194">
        <v>97.553180469289174</v>
      </c>
      <c r="K60" s="193">
        <v>2.3501333333333334</v>
      </c>
      <c r="L60" s="195">
        <v>4168.4306299999998</v>
      </c>
    </row>
    <row r="61" spans="1:12" ht="15.75" customHeight="1" x14ac:dyDescent="0.25">
      <c r="A61" s="21"/>
      <c r="B61" s="128" t="s">
        <v>100</v>
      </c>
      <c r="C61" s="149">
        <v>0.95830000000000004</v>
      </c>
      <c r="D61" s="149">
        <v>2.2464</v>
      </c>
      <c r="E61" s="118">
        <v>2.0833333333333335</v>
      </c>
      <c r="F61" s="118">
        <v>0.2222871789212518</v>
      </c>
      <c r="G61" s="118">
        <v>80.137799999999999</v>
      </c>
      <c r="H61" s="193">
        <v>1.2542</v>
      </c>
      <c r="I61" s="193">
        <v>1.1785000000000001</v>
      </c>
      <c r="J61" s="194">
        <v>112.14948196248196</v>
      </c>
      <c r="K61" s="193">
        <v>1.4697666666666667</v>
      </c>
      <c r="L61" s="195">
        <v>4114.8647700000001</v>
      </c>
    </row>
    <row r="62" spans="1:12" ht="15.75" customHeight="1" x14ac:dyDescent="0.25">
      <c r="A62" s="21"/>
      <c r="B62" s="128" t="s">
        <v>101</v>
      </c>
      <c r="C62" s="149">
        <v>1.6172</v>
      </c>
      <c r="D62" s="149">
        <v>2.9005999999999998</v>
      </c>
      <c r="E62" s="118">
        <v>2.186666666666667</v>
      </c>
      <c r="F62" s="118">
        <v>0.39474099532300072</v>
      </c>
      <c r="G62" s="118">
        <v>78.092799999999997</v>
      </c>
      <c r="H62" s="193">
        <v>1.1775</v>
      </c>
      <c r="I62" s="193">
        <v>1.1688000000000001</v>
      </c>
      <c r="J62" s="194">
        <v>97.835599159294816</v>
      </c>
      <c r="K62" s="193">
        <v>2.8905000000000003</v>
      </c>
      <c r="L62" s="195">
        <v>4015.4866699999998</v>
      </c>
    </row>
    <row r="63" spans="1:12" ht="15.75" customHeight="1" x14ac:dyDescent="0.25">
      <c r="A63" s="21"/>
      <c r="B63" s="128" t="s">
        <v>102</v>
      </c>
      <c r="C63" s="149">
        <v>2.8056000000000001</v>
      </c>
      <c r="D63" s="149">
        <v>3.7974000000000001</v>
      </c>
      <c r="E63" s="118">
        <v>2.3966666666666665</v>
      </c>
      <c r="F63" s="118">
        <v>0.77417616608933115</v>
      </c>
      <c r="G63" s="118">
        <v>78.021100000000004</v>
      </c>
      <c r="H63" s="193">
        <v>1.1738</v>
      </c>
      <c r="I63" s="193">
        <v>1.1504000000000001</v>
      </c>
      <c r="J63" s="194">
        <v>88.77322510822512</v>
      </c>
      <c r="K63" s="193">
        <v>1.7493999999999996</v>
      </c>
      <c r="L63" s="195">
        <v>3982.2984799999999</v>
      </c>
    </row>
    <row r="64" spans="1:12" ht="15.75" customHeight="1" x14ac:dyDescent="0.25">
      <c r="A64" s="21"/>
      <c r="B64" s="128" t="s">
        <v>103</v>
      </c>
      <c r="C64" s="149">
        <v>3.8555000000000001</v>
      </c>
      <c r="D64" s="149">
        <v>3.7629000000000001</v>
      </c>
      <c r="E64" s="118">
        <v>2.65</v>
      </c>
      <c r="F64" s="118">
        <v>1.197474046438632</v>
      </c>
      <c r="G64" s="118">
        <v>78.113</v>
      </c>
      <c r="H64" s="193">
        <v>1.2152000000000001</v>
      </c>
      <c r="I64" s="193">
        <v>1.1325000000000001</v>
      </c>
      <c r="J64" s="194">
        <v>82.299233201581004</v>
      </c>
      <c r="K64" s="193">
        <v>1.3165333333333333</v>
      </c>
      <c r="L64" s="195">
        <v>4241.4859399999996</v>
      </c>
    </row>
    <row r="65" spans="1:23" ht="15.75" customHeight="1" x14ac:dyDescent="0.25">
      <c r="A65" s="21"/>
      <c r="B65" s="128" t="s">
        <v>104</v>
      </c>
      <c r="C65" s="149">
        <v>4.4583000000000004</v>
      </c>
      <c r="D65" s="149">
        <v>4.1181999999999999</v>
      </c>
      <c r="E65" s="118">
        <v>2.84</v>
      </c>
      <c r="F65" s="118">
        <v>1.5852945873421811</v>
      </c>
      <c r="G65" s="118">
        <v>80.366600000000005</v>
      </c>
      <c r="H65" s="193">
        <v>1.2524999999999999</v>
      </c>
      <c r="I65" s="193">
        <v>1.1507000000000001</v>
      </c>
      <c r="J65" s="194">
        <v>78.015773524720885</v>
      </c>
      <c r="K65" s="193">
        <v>0.85173333333333345</v>
      </c>
      <c r="L65" s="195">
        <v>4189.2727699999996</v>
      </c>
    </row>
    <row r="66" spans="1:23" ht="15.75" customHeight="1" x14ac:dyDescent="0.25">
      <c r="A66" s="21"/>
      <c r="B66" s="128" t="s">
        <v>105</v>
      </c>
      <c r="C66" s="149">
        <v>5.1601999999999988</v>
      </c>
      <c r="D66" s="149">
        <v>4.4842000000000004</v>
      </c>
      <c r="E66" s="118">
        <v>3.07</v>
      </c>
      <c r="F66" s="118">
        <v>2.1190197269818123</v>
      </c>
      <c r="G66" s="118">
        <v>82.135099999999994</v>
      </c>
      <c r="H66" s="193">
        <v>1.266</v>
      </c>
      <c r="I66" s="193">
        <v>1.1633</v>
      </c>
      <c r="J66" s="194">
        <v>86.054699792960662</v>
      </c>
      <c r="K66" s="193">
        <v>0.82586666666666664</v>
      </c>
      <c r="L66" s="195">
        <v>4091.4723100000001</v>
      </c>
    </row>
    <row r="67" spans="1:23" ht="15.75" customHeight="1" x14ac:dyDescent="0.25">
      <c r="A67" s="21"/>
      <c r="B67" s="128" t="s">
        <v>106</v>
      </c>
      <c r="C67" s="149">
        <v>5.25</v>
      </c>
      <c r="D67" s="149">
        <v>4.4485000000000001</v>
      </c>
      <c r="E67" s="118">
        <v>3.2900000000000009</v>
      </c>
      <c r="F67" s="118">
        <v>2.3845206817574378</v>
      </c>
      <c r="G67" s="118">
        <v>81.136399999999995</v>
      </c>
      <c r="H67" s="193">
        <v>1.2404999999999999</v>
      </c>
      <c r="I67" s="193">
        <v>1.1536999999999999</v>
      </c>
      <c r="J67" s="194">
        <v>82.788923444976078</v>
      </c>
      <c r="K67" s="193">
        <v>0.97476666666666678</v>
      </c>
      <c r="L67" s="195">
        <v>4079.9358499999998</v>
      </c>
    </row>
    <row r="68" spans="1:23" ht="15.75" customHeight="1" x14ac:dyDescent="0.25">
      <c r="A68" s="21"/>
      <c r="B68" s="128" t="s">
        <v>107</v>
      </c>
      <c r="C68" s="149">
        <v>5.25</v>
      </c>
      <c r="D68" s="149">
        <v>4.2672999999999988</v>
      </c>
      <c r="E68" s="118">
        <v>3.4733333333333332</v>
      </c>
      <c r="F68" s="118">
        <v>2.5020640301816273</v>
      </c>
      <c r="G68" s="118">
        <v>82.572500000000005</v>
      </c>
      <c r="H68" s="193">
        <v>1.268</v>
      </c>
      <c r="I68" s="193">
        <v>1.1681999999999999</v>
      </c>
      <c r="J68" s="194">
        <v>81.936253246753253</v>
      </c>
      <c r="K68" s="193">
        <v>0.68536666666666679</v>
      </c>
      <c r="L68" s="195">
        <v>4190.3667699999996</v>
      </c>
    </row>
    <row r="69" spans="1:23" ht="15.75" customHeight="1" x14ac:dyDescent="0.25">
      <c r="A69" s="21"/>
      <c r="B69" s="128" t="s">
        <v>108</v>
      </c>
      <c r="C69" s="149">
        <v>5.25</v>
      </c>
      <c r="D69" s="149">
        <v>4.4081999999999999</v>
      </c>
      <c r="E69" s="118">
        <v>3.62</v>
      </c>
      <c r="F69" s="118">
        <v>2.5517634132663991</v>
      </c>
      <c r="G69" s="118">
        <v>82.95</v>
      </c>
      <c r="H69" s="193">
        <v>1.2617</v>
      </c>
      <c r="I69" s="193">
        <v>1.1720999999999997</v>
      </c>
      <c r="J69" s="194">
        <v>85.003238095238075</v>
      </c>
      <c r="K69" s="193">
        <v>0.76573333333333338</v>
      </c>
      <c r="L69" s="195">
        <v>4453.58338</v>
      </c>
    </row>
    <row r="70" spans="1:23" ht="15.75" customHeight="1" x14ac:dyDescent="0.25">
      <c r="A70" s="21"/>
      <c r="B70" s="128" t="s">
        <v>109</v>
      </c>
      <c r="C70" s="149">
        <v>5.0884999999999998</v>
      </c>
      <c r="D70" s="149">
        <v>4.2588999999999988</v>
      </c>
      <c r="E70" s="118">
        <v>3.726666666666667</v>
      </c>
      <c r="F70" s="118">
        <v>2.5630336122065702</v>
      </c>
      <c r="G70" s="118">
        <v>84.321700000000021</v>
      </c>
      <c r="H70" s="193">
        <v>1.3</v>
      </c>
      <c r="I70" s="193">
        <v>1.1835</v>
      </c>
      <c r="J70" s="194">
        <v>78.71067632850243</v>
      </c>
      <c r="K70" s="193">
        <v>0.88419999999999999</v>
      </c>
      <c r="L70" s="195">
        <v>4508.7234799999997</v>
      </c>
    </row>
    <row r="71" spans="1:23" ht="15.75" customHeight="1" x14ac:dyDescent="0.25">
      <c r="A71" s="21"/>
      <c r="B71" s="128" t="s">
        <v>110</v>
      </c>
      <c r="C71" s="149">
        <v>4.8555000000000001</v>
      </c>
      <c r="D71" s="149">
        <v>4.6006999999999998</v>
      </c>
      <c r="E71" s="118">
        <v>3.7999999999999994</v>
      </c>
      <c r="F71" s="118">
        <v>2.5397565755508862</v>
      </c>
      <c r="G71" s="118">
        <v>84.600999999999999</v>
      </c>
      <c r="H71" s="193">
        <v>1.2824</v>
      </c>
      <c r="I71" s="193">
        <v>1.2014</v>
      </c>
      <c r="J71" s="194">
        <v>73.966531055900603</v>
      </c>
      <c r="K71" s="193">
        <v>1.0660666666666669</v>
      </c>
      <c r="L71" s="195">
        <v>4491.6953000000012</v>
      </c>
    </row>
    <row r="72" spans="1:23" ht="15.75" customHeight="1" x14ac:dyDescent="0.25">
      <c r="A72" s="21"/>
      <c r="B72" s="128" t="s">
        <v>111</v>
      </c>
      <c r="C72" s="149">
        <v>4.5991999999999997</v>
      </c>
      <c r="D72" s="149">
        <v>4.9236000000000004</v>
      </c>
      <c r="E72" s="118">
        <v>3.8466666666666662</v>
      </c>
      <c r="F72" s="118">
        <v>2.4259745623914646</v>
      </c>
      <c r="G72" s="118">
        <v>84.056700000000021</v>
      </c>
      <c r="H72" s="196">
        <v>1.2598</v>
      </c>
      <c r="I72" s="193">
        <v>1.1964999999999999</v>
      </c>
      <c r="J72" s="118">
        <v>75.097585137085133</v>
      </c>
      <c r="K72" s="193">
        <v>1.1692</v>
      </c>
      <c r="L72" s="195">
        <v>4650.77531</v>
      </c>
    </row>
    <row r="73" spans="1:23" ht="15.75" customHeight="1" x14ac:dyDescent="0.25">
      <c r="A73" s="21"/>
      <c r="B73" s="128" t="s">
        <v>112</v>
      </c>
      <c r="C73" s="149">
        <v>4.3483999999999998</v>
      </c>
      <c r="D73" s="149">
        <v>5.0086000000000004</v>
      </c>
      <c r="E73" s="118">
        <v>3.8766666666666674</v>
      </c>
      <c r="F73" s="118">
        <v>2.3264224280610439</v>
      </c>
      <c r="G73" s="118">
        <v>85.453800000000001</v>
      </c>
      <c r="H73" s="196">
        <v>1.3358000000000001</v>
      </c>
      <c r="I73" s="193">
        <v>1.1776</v>
      </c>
      <c r="J73" s="118">
        <v>66.922031746031749</v>
      </c>
      <c r="K73" s="193">
        <v>0.85036666666666672</v>
      </c>
      <c r="L73" s="195">
        <v>4641.8167700000004</v>
      </c>
    </row>
    <row r="74" spans="1:23" ht="15.75" customHeight="1" x14ac:dyDescent="0.25">
      <c r="A74" s="21"/>
      <c r="B74" s="128" t="s">
        <v>113</v>
      </c>
      <c r="C74" s="149">
        <v>4.1037999999999988</v>
      </c>
      <c r="D74" s="149">
        <v>5.1456999999999997</v>
      </c>
      <c r="E74" s="118">
        <v>3.9450138186781927</v>
      </c>
      <c r="F74" s="118">
        <v>2.244740800156301</v>
      </c>
      <c r="G74" s="118">
        <v>84.982600000000005</v>
      </c>
      <c r="H74" s="196">
        <v>1.3483000000000001</v>
      </c>
      <c r="I74" s="193">
        <v>1.1537999999999999</v>
      </c>
      <c r="J74" s="118">
        <v>68.148731225296459</v>
      </c>
      <c r="K74" s="193">
        <v>0.80067121212121239</v>
      </c>
      <c r="L74" s="195">
        <v>4948.9689399999997</v>
      </c>
    </row>
    <row r="75" spans="1:23" ht="15.75" customHeight="1" x14ac:dyDescent="0.25">
      <c r="A75" s="21"/>
      <c r="B75" s="128" t="s">
        <v>114</v>
      </c>
      <c r="C75" s="149">
        <v>3.9378641398695335</v>
      </c>
      <c r="D75" s="149">
        <v>5.3587770265495465</v>
      </c>
      <c r="E75" s="118">
        <v>4.0576774982170649</v>
      </c>
      <c r="F75" s="118">
        <v>2.1983590202338279</v>
      </c>
      <c r="G75" s="118">
        <v>84.449866196770969</v>
      </c>
      <c r="H75" s="196">
        <v>1.3387749099999999</v>
      </c>
      <c r="I75" s="193">
        <v>1.1468548199999999</v>
      </c>
      <c r="J75" s="118">
        <v>64.993703703703702</v>
      </c>
      <c r="K75" s="193">
        <v>0.83199629629629657</v>
      </c>
      <c r="L75" s="195">
        <v>4991.3806000000004</v>
      </c>
    </row>
    <row r="76" spans="1:23" ht="15.75" customHeight="1" x14ac:dyDescent="0.25">
      <c r="A76" s="21"/>
      <c r="B76" s="128" t="s">
        <v>115</v>
      </c>
      <c r="C76" s="149">
        <v>3.8135454862128286</v>
      </c>
      <c r="D76" s="149">
        <v>5.3945575444269549</v>
      </c>
      <c r="E76" s="118">
        <v>4.2034036949899543</v>
      </c>
      <c r="F76" s="118">
        <v>2.1697098639652279</v>
      </c>
      <c r="G76" s="118">
        <v>84.255890682459565</v>
      </c>
      <c r="H76" s="196">
        <v>1.34602</v>
      </c>
      <c r="I76" s="193">
        <v>1.1411104999999997</v>
      </c>
      <c r="J76" s="118">
        <v>64.468000000000004</v>
      </c>
      <c r="K76" s="193">
        <v>0.85429666666666659</v>
      </c>
      <c r="L76" s="195">
        <v>5039.1083399999998</v>
      </c>
    </row>
    <row r="77" spans="1:23" ht="15.75" customHeight="1" x14ac:dyDescent="0.25">
      <c r="A77" s="21"/>
      <c r="B77" s="128" t="s">
        <v>116</v>
      </c>
      <c r="C77" s="149">
        <v>3.6915682067082241</v>
      </c>
      <c r="D77" s="149">
        <v>5.4308227333355248</v>
      </c>
      <c r="E77" s="118">
        <v>4.3462724665555363</v>
      </c>
      <c r="F77" s="118">
        <v>2.1396794931929586</v>
      </c>
      <c r="G77" s="118">
        <v>84.255890682459565</v>
      </c>
      <c r="H77" s="196">
        <v>1.34602</v>
      </c>
      <c r="I77" s="193">
        <v>1.1411104999999997</v>
      </c>
      <c r="J77" s="118">
        <v>64.373666666666665</v>
      </c>
      <c r="K77" s="193">
        <v>0.77598</v>
      </c>
      <c r="L77" s="195">
        <v>5088.6473599999999</v>
      </c>
    </row>
    <row r="78" spans="1:23" ht="15.75" customHeight="1" x14ac:dyDescent="0.25">
      <c r="A78" s="21"/>
      <c r="B78" s="128" t="s">
        <v>117</v>
      </c>
      <c r="C78" s="149">
        <v>3.6356954999493456</v>
      </c>
      <c r="D78" s="149">
        <v>5.4675767933537331</v>
      </c>
      <c r="E78" s="118">
        <v>4.4700591642410687</v>
      </c>
      <c r="F78" s="118">
        <v>2.1403209452088472</v>
      </c>
      <c r="G78" s="118">
        <v>84.255890682459565</v>
      </c>
      <c r="H78" s="196">
        <v>1.34602</v>
      </c>
      <c r="I78" s="193">
        <v>1.1411104999999997</v>
      </c>
      <c r="J78" s="118">
        <v>64.328333333333333</v>
      </c>
      <c r="K78" s="193">
        <v>0.77162000000000008</v>
      </c>
      <c r="L78" s="195">
        <v>5138.5717000000004</v>
      </c>
    </row>
    <row r="79" spans="1:23" ht="15.75" customHeight="1" x14ac:dyDescent="0.25">
      <c r="A79" s="21"/>
      <c r="B79" s="128" t="s">
        <v>118</v>
      </c>
      <c r="C79" s="149">
        <v>3.6269296314029864</v>
      </c>
      <c r="D79" s="149">
        <v>5.5049629538967082</v>
      </c>
      <c r="E79" s="118">
        <v>4.5864623709652843</v>
      </c>
      <c r="F79" s="118">
        <v>2.1629120854541379</v>
      </c>
      <c r="G79" s="118">
        <v>84.255890682459565</v>
      </c>
      <c r="H79" s="196">
        <v>1.34602</v>
      </c>
      <c r="I79" s="193">
        <v>1.1411104999999997</v>
      </c>
      <c r="J79" s="118">
        <v>64.335999999999999</v>
      </c>
      <c r="K79" s="193">
        <v>0.83801666666666674</v>
      </c>
      <c r="L79" s="195">
        <v>5185.67353</v>
      </c>
      <c r="M79" s="197"/>
    </row>
    <row r="80" spans="1:23" s="2" customFormat="1" x14ac:dyDescent="0.25">
      <c r="A80" s="7"/>
      <c r="B80" s="46" t="s">
        <v>119</v>
      </c>
      <c r="C80" s="149">
        <v>3.6379171127260288</v>
      </c>
      <c r="D80" s="149">
        <v>5.5430522847968575</v>
      </c>
      <c r="E80" s="118">
        <v>4.661911655637855</v>
      </c>
      <c r="F80" s="118">
        <v>2.1943148051133972</v>
      </c>
      <c r="G80" s="118">
        <v>84.255890682459565</v>
      </c>
      <c r="H80" s="196">
        <v>1.34602</v>
      </c>
      <c r="I80" s="193">
        <v>1.1411104999999997</v>
      </c>
      <c r="J80" s="118">
        <v>64.38</v>
      </c>
      <c r="K80" s="193">
        <v>0.86852666666666645</v>
      </c>
      <c r="L80" s="195">
        <v>5229.8144400000001</v>
      </c>
      <c r="M80" s="118"/>
      <c r="N80" s="118"/>
      <c r="O80" s="118"/>
      <c r="P80" s="118"/>
      <c r="R80" s="118"/>
      <c r="S80" s="118"/>
      <c r="V80" s="25"/>
      <c r="W80" s="25"/>
    </row>
    <row r="81" spans="1:23" s="2" customFormat="1" x14ac:dyDescent="0.25">
      <c r="A81" s="7"/>
      <c r="B81" s="46" t="s">
        <v>120</v>
      </c>
      <c r="C81" s="149">
        <v>3.6559402316911767</v>
      </c>
      <c r="D81" s="149">
        <v>5.5816145640830257</v>
      </c>
      <c r="E81" s="118">
        <v>4.7396157717561476</v>
      </c>
      <c r="F81" s="118">
        <v>2.2284094575953031</v>
      </c>
      <c r="G81" s="118">
        <v>84.255890682459565</v>
      </c>
      <c r="H81" s="196">
        <v>1.34602</v>
      </c>
      <c r="I81" s="193">
        <v>1.1411104999999997</v>
      </c>
      <c r="J81" s="118">
        <v>64.580666666666673</v>
      </c>
      <c r="K81" s="193">
        <v>0.72538999999999998</v>
      </c>
      <c r="L81" s="195">
        <v>5275.3173800000004</v>
      </c>
      <c r="M81" s="118"/>
      <c r="N81" s="118"/>
      <c r="O81" s="118"/>
      <c r="P81" s="118"/>
      <c r="R81" s="118"/>
      <c r="S81" s="118"/>
      <c r="V81" s="25"/>
      <c r="W81" s="25"/>
    </row>
    <row r="82" spans="1:23" s="2" customFormat="1" x14ac:dyDescent="0.25">
      <c r="A82" s="7"/>
      <c r="B82" s="46" t="s">
        <v>121</v>
      </c>
      <c r="C82" s="149">
        <v>3.6759170747626002</v>
      </c>
      <c r="D82" s="149">
        <v>5.6202985968568981</v>
      </c>
      <c r="E82" s="118">
        <v>4.7802791454086409</v>
      </c>
      <c r="F82" s="118">
        <v>2.2627561824878475</v>
      </c>
      <c r="G82" s="118">
        <v>84.255890682459565</v>
      </c>
      <c r="H82" s="196">
        <v>1.34602</v>
      </c>
      <c r="I82" s="193">
        <v>1.1411104999999997</v>
      </c>
      <c r="J82" s="118">
        <v>64.784000000000006</v>
      </c>
      <c r="K82" s="193">
        <v>0.71106999999999987</v>
      </c>
      <c r="L82" s="195">
        <v>5321.62871</v>
      </c>
      <c r="M82" s="118"/>
      <c r="N82" s="118"/>
      <c r="O82" s="118"/>
      <c r="P82" s="118"/>
      <c r="R82" s="118"/>
      <c r="S82" s="118"/>
      <c r="V82" s="25"/>
      <c r="W82" s="25"/>
    </row>
    <row r="83" spans="1:23" s="2" customFormat="1" x14ac:dyDescent="0.25">
      <c r="A83" s="7"/>
      <c r="B83" s="46" t="s">
        <v>122</v>
      </c>
      <c r="C83" s="149">
        <v>3.697311322942344</v>
      </c>
      <c r="D83" s="149">
        <v>5.6587900867548315</v>
      </c>
      <c r="E83" s="118">
        <v>4.7996344032906233</v>
      </c>
      <c r="F83" s="118">
        <v>2.297133767563563</v>
      </c>
      <c r="G83" s="118">
        <v>84.255890682459565</v>
      </c>
      <c r="H83" s="196">
        <v>1.34602</v>
      </c>
      <c r="I83" s="193">
        <v>1.1411104999999997</v>
      </c>
      <c r="J83" s="118">
        <v>65.062333333333328</v>
      </c>
      <c r="K83" s="193">
        <v>0.7939733333333332</v>
      </c>
      <c r="L83" s="195">
        <v>5367.3287200000004</v>
      </c>
      <c r="M83" s="118"/>
      <c r="N83" s="118"/>
      <c r="O83" s="118"/>
      <c r="P83" s="118"/>
      <c r="R83" s="118"/>
      <c r="S83" s="118"/>
      <c r="V83" s="25"/>
      <c r="W83" s="25"/>
    </row>
    <row r="84" spans="1:23" ht="15.75" customHeight="1" x14ac:dyDescent="0.25">
      <c r="A84" s="21"/>
      <c r="B84" s="128" t="s">
        <v>123</v>
      </c>
      <c r="C84" s="149">
        <v>3.7201288452454375</v>
      </c>
      <c r="D84" s="149">
        <v>5.696847272528796</v>
      </c>
      <c r="E84" s="118">
        <v>4.8175007293078345</v>
      </c>
      <c r="F84" s="118">
        <v>2.3315851031405228</v>
      </c>
      <c r="G84" s="118">
        <v>84.255890682459565</v>
      </c>
      <c r="H84" s="196">
        <v>1.34602</v>
      </c>
      <c r="I84" s="193">
        <v>1.1411104999999997</v>
      </c>
      <c r="J84" s="118">
        <v>65.359333333333339</v>
      </c>
      <c r="K84" s="193">
        <v>0.80946666666666678</v>
      </c>
      <c r="L84" s="195">
        <v>5412.4225699999997</v>
      </c>
      <c r="M84" s="197"/>
    </row>
    <row r="85" spans="1:23" ht="15.75" customHeight="1" x14ac:dyDescent="0.25">
      <c r="A85" s="21"/>
      <c r="B85" s="128" t="s">
        <v>124</v>
      </c>
      <c r="C85" s="149">
        <v>3.7445911119399287</v>
      </c>
      <c r="D85" s="149">
        <v>5.7342875469520003</v>
      </c>
      <c r="E85" s="118">
        <v>4.8220172328624251</v>
      </c>
      <c r="F85" s="118">
        <v>2.3662596584884086</v>
      </c>
      <c r="G85" s="118">
        <v>84.255890682459565</v>
      </c>
      <c r="H85" s="196">
        <v>1.34602</v>
      </c>
      <c r="I85" s="193">
        <v>1.1411104999999997</v>
      </c>
      <c r="J85" s="118">
        <v>65.734333333333339</v>
      </c>
      <c r="K85" s="193">
        <v>0.67781999999999998</v>
      </c>
      <c r="L85" s="195">
        <v>5457.7439400000003</v>
      </c>
      <c r="M85" s="197"/>
    </row>
    <row r="86" spans="1:23" ht="15.75" customHeight="1" x14ac:dyDescent="0.25">
      <c r="A86" s="21"/>
      <c r="B86" s="128" t="s">
        <v>125</v>
      </c>
      <c r="C86" s="149">
        <v>3.7709300160904342</v>
      </c>
      <c r="D86" s="149">
        <v>5.7709573813315203</v>
      </c>
      <c r="E86" s="118">
        <v>4.8393639641587782</v>
      </c>
      <c r="F86" s="118">
        <v>2.4013130672916607</v>
      </c>
      <c r="G86" s="118">
        <v>84.255890682459565</v>
      </c>
      <c r="H86" s="196">
        <v>1.34602</v>
      </c>
      <c r="I86" s="193">
        <v>1.1411104999999997</v>
      </c>
      <c r="J86" s="118">
        <v>65.981333333333339</v>
      </c>
      <c r="K86" s="193">
        <v>0.66038666666666668</v>
      </c>
      <c r="L86" s="195">
        <v>5502.2912800000004</v>
      </c>
      <c r="M86" s="197"/>
    </row>
    <row r="87" spans="1:23" ht="15.75" customHeight="1" x14ac:dyDescent="0.25">
      <c r="A87" s="21"/>
      <c r="B87" s="128" t="s">
        <v>126</v>
      </c>
      <c r="C87" s="149">
        <v>3.7993609996283007</v>
      </c>
      <c r="D87" s="149">
        <v>5.8067277269214825</v>
      </c>
      <c r="E87" s="118">
        <v>4.843805698862389</v>
      </c>
      <c r="F87" s="118">
        <v>2.4368937446566115</v>
      </c>
      <c r="G87" s="118">
        <v>84.255890682459565</v>
      </c>
      <c r="H87" s="196">
        <v>1.34602</v>
      </c>
      <c r="I87" s="193">
        <v>1.1411104999999997</v>
      </c>
      <c r="J87" s="118">
        <v>66.269333333333336</v>
      </c>
      <c r="K87" s="193">
        <v>0.74141000000000001</v>
      </c>
      <c r="L87" s="195">
        <v>5547.0944099999997</v>
      </c>
      <c r="M87" s="197"/>
    </row>
    <row r="88" spans="1:23" ht="15.75" customHeight="1" x14ac:dyDescent="0.25">
      <c r="A88" s="21"/>
      <c r="B88" s="128" t="s">
        <v>127</v>
      </c>
      <c r="C88" s="149">
        <v>3.8299686893280702</v>
      </c>
      <c r="D88" s="149">
        <v>5.8414882472341016</v>
      </c>
      <c r="E88" s="118">
        <v>4.869629211324912</v>
      </c>
      <c r="F88" s="118">
        <v>2.4730853976479459</v>
      </c>
      <c r="G88" s="118">
        <v>84.255890682459565</v>
      </c>
      <c r="H88" s="196">
        <v>1.34602</v>
      </c>
      <c r="I88" s="193">
        <v>1.1411104999999997</v>
      </c>
      <c r="J88" s="118">
        <v>66.587666666666664</v>
      </c>
      <c r="K88" s="193">
        <v>0.7705333333333334</v>
      </c>
      <c r="L88" s="195">
        <v>5592.9224899999999</v>
      </c>
      <c r="M88" s="197"/>
    </row>
    <row r="89" spans="1:23" ht="15.75" customHeight="1" x14ac:dyDescent="0.25">
      <c r="A89" s="21"/>
      <c r="B89" s="128" t="s">
        <v>128</v>
      </c>
      <c r="C89" s="149">
        <v>3.8627406486009441</v>
      </c>
      <c r="D89" s="149">
        <v>5.8751487879624618</v>
      </c>
      <c r="E89" s="118">
        <v>4.8917895112736893</v>
      </c>
      <c r="F89" s="118">
        <v>2.509922507823823</v>
      </c>
      <c r="G89" s="118">
        <v>84.255890682459565</v>
      </c>
      <c r="H89" s="196">
        <v>1.34602</v>
      </c>
      <c r="I89" s="193">
        <v>1.1411104999999997</v>
      </c>
      <c r="J89" s="118">
        <v>66.971266024813332</v>
      </c>
      <c r="K89" s="193">
        <v>0.72145832850189262</v>
      </c>
      <c r="L89" s="195">
        <v>5640.5473300000003</v>
      </c>
      <c r="M89" s="197"/>
    </row>
    <row r="90" spans="1:23" ht="15.75" customHeight="1" x14ac:dyDescent="0.25">
      <c r="A90" s="21"/>
      <c r="B90" s="128" t="s">
        <v>129</v>
      </c>
      <c r="C90" s="149">
        <v>3.8976590129436608</v>
      </c>
      <c r="D90" s="149">
        <v>5.9076283429939975</v>
      </c>
      <c r="E90" s="118">
        <v>4.9080955610586692</v>
      </c>
      <c r="F90" s="118">
        <v>2.5474352148636497</v>
      </c>
      <c r="G90" s="118">
        <v>84.255890682459565</v>
      </c>
      <c r="H90" s="196">
        <v>1.34602</v>
      </c>
      <c r="I90" s="193">
        <v>1.1411104999999997</v>
      </c>
      <c r="J90" s="118">
        <v>67.30582022222201</v>
      </c>
      <c r="K90" s="193">
        <v>0.72506236537296398</v>
      </c>
      <c r="L90" s="195">
        <v>5688.6711400000004</v>
      </c>
      <c r="M90" s="197"/>
    </row>
    <row r="91" spans="1:23" ht="15.75" customHeight="1" x14ac:dyDescent="0.25">
      <c r="A91" s="21"/>
      <c r="B91" s="128" t="s">
        <v>130</v>
      </c>
      <c r="C91" s="149">
        <v>3.9346910829400192</v>
      </c>
      <c r="D91" s="149">
        <v>5.9388577097782731</v>
      </c>
      <c r="E91" s="118">
        <v>4.9301939875209539</v>
      </c>
      <c r="F91" s="118">
        <v>2.5856446069620875</v>
      </c>
      <c r="G91" s="118">
        <v>84.255890682459565</v>
      </c>
      <c r="H91" s="196">
        <v>1.34602</v>
      </c>
      <c r="I91" s="193">
        <v>1.1411104999999997</v>
      </c>
      <c r="J91" s="118">
        <v>67.642045692234177</v>
      </c>
      <c r="K91" s="193">
        <v>0.72868440628682207</v>
      </c>
      <c r="L91" s="195">
        <v>5737.8500599999998</v>
      </c>
      <c r="M91" s="197"/>
    </row>
    <row r="92" spans="1:23" ht="15.75" customHeight="1" x14ac:dyDescent="0.25">
      <c r="A92" s="21"/>
      <c r="B92" s="46" t="s">
        <v>131</v>
      </c>
      <c r="C92" s="149">
        <v>3.9736893491388718</v>
      </c>
      <c r="D92" s="149">
        <v>5.968771600832782</v>
      </c>
      <c r="E92" s="118">
        <v>4.9513371226721095</v>
      </c>
      <c r="F92" s="118">
        <v>2.6245125517509291</v>
      </c>
      <c r="G92" s="118">
        <v>84.255890682459565</v>
      </c>
      <c r="H92" s="196">
        <v>1.34602</v>
      </c>
      <c r="I92" s="193">
        <v>1.1411104999999997</v>
      </c>
      <c r="J92" s="118">
        <v>67.979950839611675</v>
      </c>
      <c r="K92" s="193">
        <v>0.73232454178506445</v>
      </c>
      <c r="L92" s="195">
        <v>5786.9779500000004</v>
      </c>
      <c r="M92" s="197"/>
    </row>
    <row r="93" spans="1:23" ht="15.75" customHeight="1" x14ac:dyDescent="0.25">
      <c r="A93" s="21"/>
      <c r="B93" s="46" t="s">
        <v>132</v>
      </c>
      <c r="C93" s="149">
        <v>4.0144228558792401</v>
      </c>
      <c r="D93" s="149">
        <v>5.9973142693322599</v>
      </c>
      <c r="E93" s="118">
        <v>4.9904098458087338</v>
      </c>
      <c r="F93" s="118">
        <v>2.663956245758937</v>
      </c>
      <c r="G93" s="118">
        <v>84.255890682459565</v>
      </c>
      <c r="H93" s="196">
        <v>1.34602</v>
      </c>
      <c r="I93" s="193">
        <v>1.1411104999999997</v>
      </c>
      <c r="J93" s="118">
        <v>68.319544035402203</v>
      </c>
      <c r="K93" s="193">
        <v>0.73598286204609809</v>
      </c>
      <c r="L93" s="195">
        <v>5838.0364</v>
      </c>
      <c r="M93" s="197"/>
    </row>
    <row r="94" spans="1:23" ht="15.75" customHeight="1" x14ac:dyDescent="0.25">
      <c r="A94" s="21"/>
      <c r="B94" s="46" t="s">
        <v>133</v>
      </c>
      <c r="C94" s="149">
        <v>4.0566561196714588</v>
      </c>
      <c r="D94" s="149">
        <v>6.0244344964323817</v>
      </c>
      <c r="E94" s="118">
        <v>5.0320098683053356</v>
      </c>
      <c r="F94" s="118">
        <v>2.7038869567954356</v>
      </c>
      <c r="G94" s="118">
        <v>84.255890682459565</v>
      </c>
      <c r="H94" s="196">
        <v>1.34602</v>
      </c>
      <c r="I94" s="193">
        <v>1.1411104999999997</v>
      </c>
      <c r="J94" s="118">
        <v>68.660833691740294</v>
      </c>
      <c r="K94" s="193">
        <v>0.73965945769094399</v>
      </c>
      <c r="L94" s="195">
        <v>5889.2531300000001</v>
      </c>
      <c r="M94" s="197"/>
    </row>
    <row r="95" spans="1:23" ht="15.75" customHeight="1" x14ac:dyDescent="0.25">
      <c r="A95" s="21"/>
      <c r="B95" s="46" t="s">
        <v>134</v>
      </c>
      <c r="C95" s="149">
        <v>4.1003891405155279</v>
      </c>
      <c r="D95" s="149">
        <v>6.0501029131663726</v>
      </c>
      <c r="E95" s="118">
        <v>5.073964789898584</v>
      </c>
      <c r="F95" s="118">
        <v>2.74433031497813</v>
      </c>
      <c r="G95" s="118">
        <v>84.255890682459565</v>
      </c>
      <c r="H95" s="196">
        <v>1.34602</v>
      </c>
      <c r="I95" s="193">
        <v>1.1411104999999997</v>
      </c>
      <c r="J95" s="118">
        <v>69.003828262231579</v>
      </c>
      <c r="K95" s="193">
        <v>0.74335441978737793</v>
      </c>
      <c r="L95" s="195">
        <v>5941.1079300000001</v>
      </c>
      <c r="M95" s="197"/>
    </row>
    <row r="96" spans="1:23" ht="15.75" customHeight="1" x14ac:dyDescent="0.25">
      <c r="A96" s="21"/>
      <c r="B96" s="46" t="s">
        <v>135</v>
      </c>
      <c r="C96" s="149">
        <v>4.1456219184114476</v>
      </c>
      <c r="D96" s="149">
        <v>6.0742761895396757</v>
      </c>
      <c r="E96" s="118">
        <v>5.1169909651415351</v>
      </c>
      <c r="F96" s="118">
        <v>2.7853110116704052</v>
      </c>
      <c r="G96" s="118">
        <v>84.255890682459565</v>
      </c>
      <c r="H96" s="196">
        <v>1.34602</v>
      </c>
      <c r="I96" s="193">
        <v>1.1411104999999997</v>
      </c>
      <c r="J96" s="118">
        <v>69.348536242349738</v>
      </c>
      <c r="K96" s="193">
        <v>0.74706783985420433</v>
      </c>
      <c r="L96" s="195">
        <v>5993.5939900000003</v>
      </c>
      <c r="M96" s="197"/>
    </row>
    <row r="97" spans="1:13" ht="15.75" customHeight="1" x14ac:dyDescent="0.25">
      <c r="A97" s="21"/>
      <c r="B97" s="130">
        <v>2008</v>
      </c>
      <c r="C97" s="338">
        <v>4.6874500000000001</v>
      </c>
      <c r="D97" s="405">
        <v>4.6816999999999993</v>
      </c>
      <c r="E97" s="406">
        <v>5.7008333333333328</v>
      </c>
      <c r="F97" s="406">
        <v>3.586169680846429</v>
      </c>
      <c r="G97" s="406">
        <v>91.135800000000003</v>
      </c>
      <c r="H97" s="407">
        <v>1.8541000000000001</v>
      </c>
      <c r="I97" s="407">
        <v>1.25925</v>
      </c>
      <c r="J97" s="405">
        <v>97.567499999999995</v>
      </c>
      <c r="K97" s="407">
        <f ca="1">AVERAGE(OFFSET(K$4:K$7,4*ROWS(K$4:K4)-4,,4))</f>
        <v>0.6181821310770339</v>
      </c>
      <c r="L97" s="408">
        <v>2618.9249500000005</v>
      </c>
      <c r="M97" s="197"/>
    </row>
    <row r="98" spans="1:13" ht="15.75" customHeight="1" x14ac:dyDescent="0.25">
      <c r="B98" s="8">
        <v>2009</v>
      </c>
      <c r="C98" s="149">
        <v>0.64284999999999992</v>
      </c>
      <c r="D98" s="194">
        <v>4.2543499999999996</v>
      </c>
      <c r="E98" s="118">
        <v>3.708333333333333</v>
      </c>
      <c r="F98" s="118">
        <v>1.523821012717038</v>
      </c>
      <c r="G98" s="118">
        <v>80.633300000000006</v>
      </c>
      <c r="H98" s="193">
        <v>1.5655999999999999</v>
      </c>
      <c r="I98" s="193">
        <v>1.1233</v>
      </c>
      <c r="J98" s="194">
        <v>61.865000000000009</v>
      </c>
      <c r="K98" s="193">
        <f ca="1">AVERAGE(OFFSET(K$4:K$7,4*ROWS(K$4:K5)-4,,4))</f>
        <v>0.31063764328063243</v>
      </c>
      <c r="L98" s="195">
        <v>2387.9750250000002</v>
      </c>
    </row>
    <row r="99" spans="1:13" ht="15.75" customHeight="1" x14ac:dyDescent="0.25">
      <c r="B99" s="8">
        <v>2010</v>
      </c>
      <c r="C99" s="149">
        <v>0.5</v>
      </c>
      <c r="D99" s="118">
        <v>4.24925</v>
      </c>
      <c r="E99" s="118">
        <v>3.6008333333333331</v>
      </c>
      <c r="F99" s="118">
        <v>1.4409630720081144</v>
      </c>
      <c r="G99" s="118">
        <v>80.394449999999992</v>
      </c>
      <c r="H99" s="193">
        <v>1.54535</v>
      </c>
      <c r="I99" s="193">
        <v>1.16625</v>
      </c>
      <c r="J99" s="194">
        <v>79.635000000000005</v>
      </c>
      <c r="K99" s="193">
        <f ca="1">AVERAGE(OFFSET(K$4:K$7,4*ROWS(K$4:K6)-4,,4))</f>
        <v>0.42446666666666666</v>
      </c>
      <c r="L99" s="195">
        <v>2846.05</v>
      </c>
    </row>
    <row r="100" spans="1:13" ht="15.75" customHeight="1" x14ac:dyDescent="0.25">
      <c r="B100" s="8">
        <v>2011</v>
      </c>
      <c r="C100" s="149">
        <v>0.5</v>
      </c>
      <c r="D100" s="118">
        <v>3.8380749999999999</v>
      </c>
      <c r="E100" s="118">
        <v>3.4333333333333336</v>
      </c>
      <c r="F100" s="118">
        <v>1.6127511244178365</v>
      </c>
      <c r="G100" s="118">
        <v>79.943950000000001</v>
      </c>
      <c r="H100" s="193">
        <v>1.603275</v>
      </c>
      <c r="I100" s="193">
        <v>1.152525</v>
      </c>
      <c r="J100" s="194">
        <v>111.0825</v>
      </c>
      <c r="K100" s="193">
        <f ca="1">AVERAGE(OFFSET(K$4:K$7,4*ROWS(K$4:K7)-4,,4))</f>
        <v>0.56302500000000011</v>
      </c>
      <c r="L100" s="195">
        <v>2919.17</v>
      </c>
    </row>
    <row r="101" spans="1:13" ht="15.75" customHeight="1" x14ac:dyDescent="0.25">
      <c r="B101" s="8">
        <v>2012</v>
      </c>
      <c r="C101" s="149">
        <v>0.5</v>
      </c>
      <c r="D101" s="118">
        <v>2.8654500000000001</v>
      </c>
      <c r="E101" s="118">
        <v>3.3750000000000004</v>
      </c>
      <c r="F101" s="118">
        <v>1.7476551324629912</v>
      </c>
      <c r="G101" s="118">
        <v>83.008775</v>
      </c>
      <c r="H101" s="193">
        <v>1.5850750000000002</v>
      </c>
      <c r="I101" s="193">
        <v>1.2336499999999999</v>
      </c>
      <c r="J101" s="194">
        <v>111.82154974021019</v>
      </c>
      <c r="K101" s="193">
        <v>0.5970333333333333</v>
      </c>
      <c r="L101" s="195">
        <v>2996.625</v>
      </c>
    </row>
    <row r="102" spans="1:13" ht="15.75" customHeight="1" x14ac:dyDescent="0.25">
      <c r="B102" s="8">
        <v>2013</v>
      </c>
      <c r="C102" s="149">
        <v>0.5</v>
      </c>
      <c r="D102" s="118">
        <v>3.1872250000000002</v>
      </c>
      <c r="E102" s="118">
        <v>3.3266666666666667</v>
      </c>
      <c r="F102" s="118">
        <v>1.5136602141152653</v>
      </c>
      <c r="G102" s="118">
        <v>81.405924999999996</v>
      </c>
      <c r="H102" s="193">
        <v>1.5641499999999999</v>
      </c>
      <c r="I102" s="193">
        <v>1.1776249999999999</v>
      </c>
      <c r="J102" s="194">
        <v>108.81307574189097</v>
      </c>
      <c r="K102" s="193">
        <v>0.68098333333333327</v>
      </c>
      <c r="L102" s="195">
        <v>3405.9575000000004</v>
      </c>
    </row>
    <row r="103" spans="1:13" ht="15.75" customHeight="1" x14ac:dyDescent="0.25">
      <c r="B103" s="8">
        <v>2014</v>
      </c>
      <c r="C103" s="149">
        <v>0.5</v>
      </c>
      <c r="D103" s="118">
        <v>3.1020250000000003</v>
      </c>
      <c r="E103" s="118">
        <v>3.2208333333333337</v>
      </c>
      <c r="F103" s="118">
        <v>1.1190038600123464</v>
      </c>
      <c r="G103" s="118">
        <v>86.935399999999987</v>
      </c>
      <c r="H103" s="193">
        <v>1.6480250000000001</v>
      </c>
      <c r="I103" s="193">
        <v>1.240675</v>
      </c>
      <c r="J103" s="194">
        <v>99.485175175669752</v>
      </c>
      <c r="K103" s="193">
        <v>0.50053333333333339</v>
      </c>
      <c r="L103" s="195">
        <v>3552.7325000000001</v>
      </c>
    </row>
    <row r="104" spans="1:13" ht="15.75" customHeight="1" x14ac:dyDescent="0.25">
      <c r="B104" s="8">
        <v>2015</v>
      </c>
      <c r="C104" s="149">
        <v>0.5</v>
      </c>
      <c r="D104" s="118">
        <v>2.4080749999999997</v>
      </c>
      <c r="E104" s="118">
        <v>3.0816666666666666</v>
      </c>
      <c r="F104" s="118">
        <v>0.9819606028800929</v>
      </c>
      <c r="G104" s="118">
        <v>91.381349999999998</v>
      </c>
      <c r="H104" s="193">
        <v>1.5285000000000002</v>
      </c>
      <c r="I104" s="193">
        <v>1.3781250000000003</v>
      </c>
      <c r="J104" s="194">
        <v>53.33851435282871</v>
      </c>
      <c r="K104" s="193">
        <v>0.42650833333333332</v>
      </c>
      <c r="L104" s="195">
        <v>3503.585</v>
      </c>
    </row>
    <row r="105" spans="1:13" ht="15.75" customHeight="1" x14ac:dyDescent="0.25">
      <c r="B105" s="8">
        <v>2016</v>
      </c>
      <c r="C105" s="149">
        <v>0.39807500000000001</v>
      </c>
      <c r="D105" s="118">
        <v>1.911675</v>
      </c>
      <c r="E105" s="118">
        <v>2.8400000000000003</v>
      </c>
      <c r="F105" s="118">
        <v>0.79001941908168805</v>
      </c>
      <c r="G105" s="118">
        <v>81.953099999999992</v>
      </c>
      <c r="H105" s="193">
        <v>1.3547750000000001</v>
      </c>
      <c r="I105" s="193">
        <v>1.2240249999999999</v>
      </c>
      <c r="J105" s="194">
        <v>45.14276262626263</v>
      </c>
      <c r="K105" s="193">
        <v>0.34655000000000002</v>
      </c>
      <c r="L105" s="195">
        <v>3533.4341100000001</v>
      </c>
    </row>
    <row r="106" spans="1:13" ht="15.75" customHeight="1" x14ac:dyDescent="0.25">
      <c r="B106" s="8">
        <v>2017</v>
      </c>
      <c r="C106" s="149">
        <v>0.28967500000000002</v>
      </c>
      <c r="D106" s="118">
        <v>1.8226</v>
      </c>
      <c r="E106" s="118">
        <v>2.565833333333333</v>
      </c>
      <c r="F106" s="118">
        <v>0.47750615395604257</v>
      </c>
      <c r="G106" s="118">
        <v>77.306474999999992</v>
      </c>
      <c r="H106" s="193">
        <v>1.2888999999999999</v>
      </c>
      <c r="I106" s="193">
        <v>1.1415249999999999</v>
      </c>
      <c r="J106" s="194">
        <v>54.881516635379626</v>
      </c>
      <c r="K106" s="193">
        <v>0.45058333333333328</v>
      </c>
      <c r="L106" s="195">
        <v>4037.4113575000001</v>
      </c>
    </row>
    <row r="107" spans="1:13" ht="15.75" customHeight="1" x14ac:dyDescent="0.25">
      <c r="B107" s="8">
        <v>2018</v>
      </c>
      <c r="C107" s="149">
        <v>0.60255000000000003</v>
      </c>
      <c r="D107" s="118">
        <v>1.8363499999999999</v>
      </c>
      <c r="E107" s="118">
        <v>2.4941666666666671</v>
      </c>
      <c r="F107" s="118">
        <v>0.54098735807089615</v>
      </c>
      <c r="G107" s="118">
        <v>78.422075000000007</v>
      </c>
      <c r="H107" s="193">
        <v>1.335575</v>
      </c>
      <c r="I107" s="193">
        <v>1.1305749999999999</v>
      </c>
      <c r="J107" s="194">
        <v>71.633601930551009</v>
      </c>
      <c r="K107" s="193">
        <v>0.60359166666666664</v>
      </c>
      <c r="L107" s="195">
        <v>4049.7353675000004</v>
      </c>
    </row>
    <row r="108" spans="1:13" ht="15.75" customHeight="1" x14ac:dyDescent="0.25">
      <c r="B108" s="8">
        <v>2019</v>
      </c>
      <c r="C108" s="149">
        <v>0.75</v>
      </c>
      <c r="D108" s="118">
        <v>1.313075</v>
      </c>
      <c r="E108" s="118">
        <v>2.4250000000000003</v>
      </c>
      <c r="F108" s="118">
        <v>0.57342337170054836</v>
      </c>
      <c r="G108" s="118">
        <v>78.069900000000004</v>
      </c>
      <c r="H108" s="193">
        <v>1.2769499999999998</v>
      </c>
      <c r="I108" s="193">
        <v>1.140525</v>
      </c>
      <c r="J108" s="194">
        <v>64.248885179434097</v>
      </c>
      <c r="K108" s="193">
        <v>0.34710833333333335</v>
      </c>
      <c r="L108" s="195">
        <v>3995.2779925</v>
      </c>
    </row>
    <row r="109" spans="1:13" ht="15.75" customHeight="1" x14ac:dyDescent="0.25">
      <c r="B109" s="8">
        <v>2020</v>
      </c>
      <c r="C109" s="149">
        <v>0.22792499999999999</v>
      </c>
      <c r="D109" s="118">
        <v>0.73817500000000003</v>
      </c>
      <c r="E109" s="118">
        <v>2.2008333333333336</v>
      </c>
      <c r="F109" s="118">
        <v>0.33646269975484722</v>
      </c>
      <c r="G109" s="118">
        <v>78.001024999999998</v>
      </c>
      <c r="H109" s="193">
        <v>1.2832000000000001</v>
      </c>
      <c r="I109" s="193">
        <v>1.1250749999999998</v>
      </c>
      <c r="J109" s="194">
        <v>43.33752109646646</v>
      </c>
      <c r="K109" s="193">
        <v>0.24807499999999996</v>
      </c>
      <c r="L109" s="195">
        <v>3495.0310075000002</v>
      </c>
    </row>
    <row r="110" spans="1:13" ht="15.75" customHeight="1" x14ac:dyDescent="0.25">
      <c r="B110" s="8">
        <v>2021</v>
      </c>
      <c r="C110" s="149">
        <v>0.10585000000000001</v>
      </c>
      <c r="D110" s="118">
        <v>1.1460750000000002</v>
      </c>
      <c r="E110" s="118">
        <v>2.0591666666666666</v>
      </c>
      <c r="F110" s="118">
        <v>0.14111881923996314</v>
      </c>
      <c r="G110" s="118">
        <v>81.401800000000009</v>
      </c>
      <c r="H110" s="193">
        <v>1.37595</v>
      </c>
      <c r="I110" s="193">
        <v>1.1632000000000002</v>
      </c>
      <c r="J110" s="194">
        <v>70.848787839575863</v>
      </c>
      <c r="K110" s="193">
        <v>1.1589666666666667</v>
      </c>
      <c r="L110" s="195">
        <v>3997.0997299999999</v>
      </c>
    </row>
    <row r="111" spans="1:13" ht="15.75" customHeight="1" x14ac:dyDescent="0.25">
      <c r="B111" s="8">
        <v>2022</v>
      </c>
      <c r="C111" s="149">
        <v>1.4593500000000001</v>
      </c>
      <c r="D111" s="118">
        <v>2.6239750000000002</v>
      </c>
      <c r="E111" s="194">
        <v>2.1733333333333333</v>
      </c>
      <c r="F111" s="194">
        <v>0.38333925336828123</v>
      </c>
      <c r="G111" s="194">
        <v>79.644300000000001</v>
      </c>
      <c r="H111" s="193">
        <v>1.236675</v>
      </c>
      <c r="I111" s="193">
        <v>1.1732750000000001</v>
      </c>
      <c r="J111" s="194">
        <v>99.077871674822774</v>
      </c>
      <c r="K111" s="193">
        <v>2.1149499999999999</v>
      </c>
      <c r="L111" s="195">
        <v>4070.2701374999997</v>
      </c>
    </row>
    <row r="112" spans="1:13" ht="15.75" customHeight="1" x14ac:dyDescent="0.25">
      <c r="B112" s="8">
        <v>2023</v>
      </c>
      <c r="C112" s="149">
        <v>4.681</v>
      </c>
      <c r="D112" s="118">
        <v>4.2034500000000001</v>
      </c>
      <c r="E112" s="194">
        <v>2.9625000000000004</v>
      </c>
      <c r="F112" s="194">
        <v>1.8215772606300158</v>
      </c>
      <c r="G112" s="194">
        <v>80.437775000000002</v>
      </c>
      <c r="H112" s="193">
        <v>1.2435499999999999</v>
      </c>
      <c r="I112" s="193">
        <v>1.15005</v>
      </c>
      <c r="J112" s="194">
        <v>82.289657491059657</v>
      </c>
      <c r="K112" s="193">
        <v>0.99222500000000013</v>
      </c>
      <c r="L112" s="195">
        <v>4150.5417175000002</v>
      </c>
    </row>
    <row r="113" spans="1:13" ht="15.75" customHeight="1" x14ac:dyDescent="0.25">
      <c r="B113" s="8">
        <v>2024</v>
      </c>
      <c r="C113" s="149">
        <v>5.1109999999999998</v>
      </c>
      <c r="D113" s="118">
        <v>4.383775</v>
      </c>
      <c r="E113" s="194">
        <v>3.6549999999999998</v>
      </c>
      <c r="F113" s="194">
        <v>2.5391544078013708</v>
      </c>
      <c r="G113" s="194">
        <v>83.6113</v>
      </c>
      <c r="H113" s="193">
        <v>1.278025</v>
      </c>
      <c r="I113" s="193">
        <v>1.1812999999999998</v>
      </c>
      <c r="J113" s="194">
        <v>79.90417468159859</v>
      </c>
      <c r="K113" s="193">
        <v>0.85034166666666677</v>
      </c>
      <c r="L113" s="195">
        <v>4411.092232500001</v>
      </c>
    </row>
    <row r="114" spans="1:13" ht="15.75" customHeight="1" x14ac:dyDescent="0.25">
      <c r="A114" s="198"/>
      <c r="B114" s="8">
        <v>2025</v>
      </c>
      <c r="C114" s="149">
        <v>4.2473160349673824</v>
      </c>
      <c r="D114" s="118">
        <v>5.1091692566373865</v>
      </c>
      <c r="E114" s="194">
        <v>3.9315061625571479</v>
      </c>
      <c r="F114" s="194">
        <v>2.2988742027106595</v>
      </c>
      <c r="G114" s="194">
        <v>84.735741549192753</v>
      </c>
      <c r="H114" s="193">
        <v>1.3206687275</v>
      </c>
      <c r="I114" s="193">
        <v>1.1686887049999999</v>
      </c>
      <c r="J114" s="194">
        <v>68.790512953029264</v>
      </c>
      <c r="K114" s="193">
        <v>0.91305854377104401</v>
      </c>
      <c r="L114" s="195">
        <v>4808.2354050000004</v>
      </c>
      <c r="M114" s="197"/>
    </row>
    <row r="115" spans="1:13" ht="15.75" customHeight="1" x14ac:dyDescent="0.25">
      <c r="B115" s="8">
        <v>2026</v>
      </c>
      <c r="C115" s="149">
        <v>3.6919347060683458</v>
      </c>
      <c r="D115" s="118">
        <v>5.4494800062532303</v>
      </c>
      <c r="E115" s="194">
        <v>4.4015494241879605</v>
      </c>
      <c r="F115" s="194">
        <v>2.1531555969552931</v>
      </c>
      <c r="G115" s="194">
        <v>84.255890682459565</v>
      </c>
      <c r="H115" s="193">
        <v>1.34602</v>
      </c>
      <c r="I115" s="193">
        <v>1.1411104999999997</v>
      </c>
      <c r="J115" s="194">
        <v>64.376500000000007</v>
      </c>
      <c r="K115" s="193">
        <v>0.80997833333333347</v>
      </c>
      <c r="L115" s="195">
        <v>5113.0002325000005</v>
      </c>
      <c r="M115" s="197"/>
    </row>
    <row r="116" spans="1:13" ht="15.75" customHeight="1" x14ac:dyDescent="0.25">
      <c r="B116" s="8">
        <v>2027</v>
      </c>
      <c r="C116" s="149">
        <v>3.6667714355305372</v>
      </c>
      <c r="D116" s="118">
        <v>5.600938883122903</v>
      </c>
      <c r="E116" s="194">
        <v>4.7453602440233169</v>
      </c>
      <c r="F116" s="194">
        <v>2.2456535531900275</v>
      </c>
      <c r="G116" s="194">
        <v>84.255890682459565</v>
      </c>
      <c r="H116" s="193">
        <v>1.34602</v>
      </c>
      <c r="I116" s="193">
        <v>1.1411104999999997</v>
      </c>
      <c r="J116" s="194">
        <v>64.701750000000004</v>
      </c>
      <c r="K116" s="193">
        <v>0.77473999999999987</v>
      </c>
      <c r="L116" s="195">
        <v>5298.5223125000002</v>
      </c>
      <c r="M116" s="197"/>
    </row>
    <row r="117" spans="1:13" ht="15.75" customHeight="1" x14ac:dyDescent="0.25">
      <c r="B117" s="8">
        <v>2028</v>
      </c>
      <c r="C117" s="149">
        <v>3.758752743226025</v>
      </c>
      <c r="D117" s="118">
        <v>5.75220498193345</v>
      </c>
      <c r="E117" s="194">
        <v>4.8306719062978569</v>
      </c>
      <c r="F117" s="194">
        <v>2.384012893394301</v>
      </c>
      <c r="G117" s="194">
        <v>84.255890682459565</v>
      </c>
      <c r="H117" s="193">
        <v>1.34602</v>
      </c>
      <c r="I117" s="193">
        <v>1.1411104999999997</v>
      </c>
      <c r="J117" s="194">
        <v>65.836083333333335</v>
      </c>
      <c r="K117" s="193">
        <v>0.72227083333333342</v>
      </c>
      <c r="L117" s="195">
        <v>5479.8880499999996</v>
      </c>
      <c r="M117" s="197"/>
    </row>
    <row r="118" spans="1:13" ht="15.75" customHeight="1" x14ac:dyDescent="0.25">
      <c r="B118" s="8">
        <v>2029</v>
      </c>
      <c r="C118" s="149">
        <v>3.8812648584531733</v>
      </c>
      <c r="D118" s="118">
        <v>5.8907807719922083</v>
      </c>
      <c r="E118" s="194">
        <v>4.8999270677945566</v>
      </c>
      <c r="F118" s="194">
        <v>2.5290219318243765</v>
      </c>
      <c r="G118" s="194">
        <v>84.255890682459565</v>
      </c>
      <c r="H118" s="193">
        <v>1.34602</v>
      </c>
      <c r="I118" s="193">
        <v>1.1411104999999997</v>
      </c>
      <c r="J118" s="194">
        <v>67.126699651484046</v>
      </c>
      <c r="K118" s="193">
        <v>0.73643460837375296</v>
      </c>
      <c r="L118" s="195">
        <v>5664.9977550000003</v>
      </c>
      <c r="M118" s="197"/>
    </row>
    <row r="119" spans="1:13" ht="15.75" customHeight="1" x14ac:dyDescent="0.25">
      <c r="B119" s="8">
        <v>2030</v>
      </c>
      <c r="C119" s="149">
        <v>4.0362893663012747</v>
      </c>
      <c r="D119" s="118">
        <v>6.0101558199409491</v>
      </c>
      <c r="E119" s="194">
        <v>5.0119304066711905</v>
      </c>
      <c r="F119" s="194">
        <v>2.6841715173208578</v>
      </c>
      <c r="G119" s="194">
        <v>84.255890682459565</v>
      </c>
      <c r="H119" s="193">
        <v>1.34602</v>
      </c>
      <c r="I119" s="193">
        <v>1.1411104999999997</v>
      </c>
      <c r="J119" s="194">
        <v>68.49103920724643</v>
      </c>
      <c r="K119" s="193">
        <v>0.73783032032737106</v>
      </c>
      <c r="L119" s="195">
        <v>5863.8438525000001</v>
      </c>
      <c r="M119" s="197"/>
    </row>
    <row r="120" spans="1:13" ht="15.75" customHeight="1" x14ac:dyDescent="0.25">
      <c r="B120" s="130" t="s">
        <v>136</v>
      </c>
      <c r="C120" s="338">
        <v>3.6166</v>
      </c>
      <c r="D120" s="405">
        <v>4.5979499999999991</v>
      </c>
      <c r="E120" s="406">
        <v>5.2574999999999994</v>
      </c>
      <c r="F120" s="406">
        <v>3.0885952509680425</v>
      </c>
      <c r="G120" s="406">
        <v>86.641824999999997</v>
      </c>
      <c r="H120" s="407">
        <v>1.7181500000000001</v>
      </c>
      <c r="I120" s="407">
        <v>1.2042000000000002</v>
      </c>
      <c r="J120" s="405">
        <v>84.637500000000003</v>
      </c>
      <c r="K120" s="407">
        <f ca="1">AVERAGE(OFFSET(K$5:K$8,4*ROWS(K$5:K5)-4,,4))</f>
        <v>0.60005234401468099</v>
      </c>
      <c r="L120" s="409">
        <v>2383.21245</v>
      </c>
      <c r="M120" s="197"/>
    </row>
    <row r="121" spans="1:13" ht="15.75" customHeight="1" x14ac:dyDescent="0.25">
      <c r="B121" s="8" t="s">
        <v>137</v>
      </c>
      <c r="C121" s="149">
        <v>0.5</v>
      </c>
      <c r="D121" s="194">
        <v>4.3302249999999995</v>
      </c>
      <c r="E121" s="118">
        <v>3.6041666666666665</v>
      </c>
      <c r="F121" s="118">
        <v>1.425686076712025</v>
      </c>
      <c r="G121" s="118">
        <v>81.064025000000001</v>
      </c>
      <c r="H121" s="193">
        <v>1.5966500000000001</v>
      </c>
      <c r="I121" s="193">
        <v>1.129775</v>
      </c>
      <c r="J121" s="194">
        <v>69.800000000000011</v>
      </c>
      <c r="K121" s="193">
        <f ca="1">AVERAGE(OFFSET(K$5:K$8,4*ROWS(K$5:K6)-4,,4))</f>
        <v>0.28660173960097873</v>
      </c>
      <c r="L121" s="195">
        <v>2619.4750250000002</v>
      </c>
      <c r="M121" s="197"/>
    </row>
    <row r="122" spans="1:13" ht="15.75" customHeight="1" x14ac:dyDescent="0.25">
      <c r="B122" s="46" t="s">
        <v>138</v>
      </c>
      <c r="C122" s="149">
        <v>0.5</v>
      </c>
      <c r="D122" s="118">
        <v>4.2088749999999999</v>
      </c>
      <c r="E122" s="194">
        <v>3.5583333333333331</v>
      </c>
      <c r="F122" s="194">
        <v>1.4722674944667362</v>
      </c>
      <c r="G122" s="118">
        <v>80.694400000000002</v>
      </c>
      <c r="H122" s="193">
        <v>1.5566</v>
      </c>
      <c r="I122" s="196">
        <v>1.1772750000000001</v>
      </c>
      <c r="J122" s="118">
        <v>86.692499999999995</v>
      </c>
      <c r="K122" s="193">
        <f ca="1">AVERAGE(OFFSET(K$5:K$8,4*ROWS(K$5:K7)-4,,4))</f>
        <v>0.47648333333333337</v>
      </c>
      <c r="L122" s="158">
        <v>2885.4250000000002</v>
      </c>
    </row>
    <row r="123" spans="1:13" ht="15.75" customHeight="1" x14ac:dyDescent="0.25">
      <c r="B123" s="46" t="s">
        <v>139</v>
      </c>
      <c r="C123" s="149">
        <v>0.5</v>
      </c>
      <c r="D123" s="118">
        <v>3.5166249999999994</v>
      </c>
      <c r="E123" s="194">
        <v>3.4008333333333334</v>
      </c>
      <c r="F123" s="194">
        <v>1.6593954302841789</v>
      </c>
      <c r="G123" s="118">
        <v>80.032375000000002</v>
      </c>
      <c r="H123" s="193">
        <v>1.5952500000000001</v>
      </c>
      <c r="I123" s="196">
        <v>1.1594</v>
      </c>
      <c r="J123" s="118">
        <v>114.4921158008658</v>
      </c>
      <c r="K123" s="193">
        <f ca="1">AVERAGE(OFFSET(K$5:K$8,4*ROWS(K$5:K8)-4,,4))</f>
        <v>0.56983333333333341</v>
      </c>
      <c r="L123" s="158">
        <v>2902.94</v>
      </c>
    </row>
    <row r="124" spans="1:13" ht="15.75" customHeight="1" x14ac:dyDescent="0.25">
      <c r="B124" s="46" t="s">
        <v>140</v>
      </c>
      <c r="C124" s="149">
        <v>0.5</v>
      </c>
      <c r="D124" s="118">
        <v>2.8570500000000001</v>
      </c>
      <c r="E124" s="194">
        <v>3.3750000000000004</v>
      </c>
      <c r="F124" s="194">
        <v>1.74263399962976</v>
      </c>
      <c r="G124" s="118">
        <v>82.796275000000009</v>
      </c>
      <c r="H124" s="193">
        <v>1.580225</v>
      </c>
      <c r="I124" s="196">
        <v>1.2278</v>
      </c>
      <c r="J124" s="118">
        <v>110.36723318176864</v>
      </c>
      <c r="K124" s="193">
        <v>0.63369999999999993</v>
      </c>
      <c r="L124" s="158">
        <v>3066.0899999999997</v>
      </c>
    </row>
    <row r="125" spans="1:13" ht="15.75" customHeight="1" x14ac:dyDescent="0.25">
      <c r="B125" s="46" t="s">
        <v>141</v>
      </c>
      <c r="C125" s="149">
        <v>0.5</v>
      </c>
      <c r="D125" s="118">
        <v>3.2765</v>
      </c>
      <c r="E125" s="118">
        <v>3.2974999999999999</v>
      </c>
      <c r="F125" s="118">
        <v>1.3948988995478984</v>
      </c>
      <c r="G125" s="118">
        <v>82.715774999999994</v>
      </c>
      <c r="H125" s="193">
        <v>1.58995</v>
      </c>
      <c r="I125" s="196">
        <v>1.1858249999999999</v>
      </c>
      <c r="J125" s="118">
        <v>107.62802686021708</v>
      </c>
      <c r="K125" s="193">
        <v>0.64615833333333339</v>
      </c>
      <c r="L125" s="158">
        <v>3474.6949999999997</v>
      </c>
    </row>
    <row r="126" spans="1:13" ht="15.75" customHeight="1" x14ac:dyDescent="0.25">
      <c r="B126" s="46" t="s">
        <v>142</v>
      </c>
      <c r="C126" s="149">
        <v>0.5</v>
      </c>
      <c r="D126" s="118">
        <v>2.8106249999999999</v>
      </c>
      <c r="E126" s="118">
        <v>3.1966666666666672</v>
      </c>
      <c r="F126" s="118">
        <v>1.0659645046487034</v>
      </c>
      <c r="G126" s="118">
        <v>87.889525000000006</v>
      </c>
      <c r="H126" s="193">
        <v>1.6127250000000002</v>
      </c>
      <c r="I126" s="196">
        <v>1.2752750000000002</v>
      </c>
      <c r="J126" s="118">
        <v>86.223806128050697</v>
      </c>
      <c r="K126" s="193">
        <v>0.46995833333333337</v>
      </c>
      <c r="L126" s="158">
        <v>3579.73</v>
      </c>
    </row>
    <row r="127" spans="1:13" ht="15.75" customHeight="1" x14ac:dyDescent="0.25">
      <c r="B127" s="46" t="s">
        <v>143</v>
      </c>
      <c r="C127" s="149">
        <v>0.5</v>
      </c>
      <c r="D127" s="118">
        <v>2.4206500000000002</v>
      </c>
      <c r="E127" s="118">
        <v>3.0308333333333328</v>
      </c>
      <c r="F127" s="118">
        <v>0.95504008575521104</v>
      </c>
      <c r="G127" s="118">
        <v>90.774874999999994</v>
      </c>
      <c r="H127" s="193">
        <v>1.5076999999999998</v>
      </c>
      <c r="I127" s="196">
        <v>1.3660749999999999</v>
      </c>
      <c r="J127" s="118">
        <v>48.420758039697397</v>
      </c>
      <c r="K127" s="193">
        <v>0.38276666666666664</v>
      </c>
      <c r="L127" s="158">
        <v>3410.5964125</v>
      </c>
    </row>
    <row r="128" spans="1:13" ht="15.75" customHeight="1" x14ac:dyDescent="0.25">
      <c r="B128" s="46" t="s">
        <v>144</v>
      </c>
      <c r="C128" s="149">
        <v>0.33557500000000001</v>
      </c>
      <c r="D128" s="118">
        <v>1.820325</v>
      </c>
      <c r="E128" s="118">
        <v>2.7591666666666668</v>
      </c>
      <c r="F128" s="118">
        <v>0.68833245364189444</v>
      </c>
      <c r="G128" s="118">
        <v>79.474774999999994</v>
      </c>
      <c r="H128" s="193">
        <v>1.3069250000000001</v>
      </c>
      <c r="I128" s="196">
        <v>1.190175</v>
      </c>
      <c r="J128" s="118">
        <v>50.021452584854764</v>
      </c>
      <c r="K128" s="193">
        <v>0.39164166666666667</v>
      </c>
      <c r="L128" s="158">
        <v>3698.8450799999996</v>
      </c>
    </row>
    <row r="129" spans="2:13" ht="15.75" customHeight="1" x14ac:dyDescent="0.25">
      <c r="B129" s="46" t="s">
        <v>145</v>
      </c>
      <c r="C129" s="149">
        <v>0.35217500000000002</v>
      </c>
      <c r="D129" s="118">
        <v>1.8175000000000001</v>
      </c>
      <c r="E129" s="118">
        <v>2.5391666666666666</v>
      </c>
      <c r="F129" s="118">
        <v>0.4856710780602837</v>
      </c>
      <c r="G129" s="118">
        <v>77.799849999999992</v>
      </c>
      <c r="H129" s="193">
        <v>1.3270499999999998</v>
      </c>
      <c r="I129" s="196">
        <v>1.13395</v>
      </c>
      <c r="J129" s="118">
        <v>57.99303789612371</v>
      </c>
      <c r="K129" s="193">
        <v>0.47415000000000002</v>
      </c>
      <c r="L129" s="158">
        <v>4061.2572674999997</v>
      </c>
    </row>
    <row r="130" spans="2:13" ht="15.75" customHeight="1" x14ac:dyDescent="0.25">
      <c r="B130" s="46" t="s">
        <v>146</v>
      </c>
      <c r="C130" s="149">
        <v>0.66505000000000003</v>
      </c>
      <c r="D130" s="118">
        <v>1.7802249999999999</v>
      </c>
      <c r="E130" s="118">
        <v>2.4800000000000004</v>
      </c>
      <c r="F130" s="118">
        <v>0.55181826042794535</v>
      </c>
      <c r="G130" s="118">
        <v>78.353875000000002</v>
      </c>
      <c r="H130" s="193">
        <v>1.31325</v>
      </c>
      <c r="I130" s="196">
        <v>1.1342749999999999</v>
      </c>
      <c r="J130" s="118">
        <v>70.803055738820049</v>
      </c>
      <c r="K130" s="193">
        <v>0.57893333333333341</v>
      </c>
      <c r="L130" s="158">
        <v>4006.2097325</v>
      </c>
    </row>
    <row r="131" spans="2:13" ht="15.75" customHeight="1" x14ac:dyDescent="0.25">
      <c r="B131" s="46" t="s">
        <v>147</v>
      </c>
      <c r="C131" s="149">
        <v>0.71542499999999998</v>
      </c>
      <c r="D131" s="118">
        <v>1.1260999999999999</v>
      </c>
      <c r="E131" s="118">
        <v>2.3983333333333334</v>
      </c>
      <c r="F131" s="118">
        <v>0.56493901987968387</v>
      </c>
      <c r="G131" s="118">
        <v>78.191675000000004</v>
      </c>
      <c r="H131" s="193">
        <v>1.2711000000000001</v>
      </c>
      <c r="I131" s="196">
        <v>1.1439750000000002</v>
      </c>
      <c r="J131" s="118">
        <v>61.081571930484976</v>
      </c>
      <c r="K131" s="193">
        <v>0.28894999999999998</v>
      </c>
      <c r="L131" s="158">
        <v>3978.1693574999999</v>
      </c>
    </row>
    <row r="132" spans="2:13" ht="15.75" customHeight="1" x14ac:dyDescent="0.25">
      <c r="B132" s="46" t="s">
        <v>148</v>
      </c>
      <c r="C132" s="149">
        <v>0.1</v>
      </c>
      <c r="D132" s="118">
        <v>0.77589999999999992</v>
      </c>
      <c r="E132" s="118">
        <v>2.1341666666666663</v>
      </c>
      <c r="F132" s="118">
        <v>0.24336606412992898</v>
      </c>
      <c r="G132" s="118">
        <v>78.306124999999994</v>
      </c>
      <c r="H132" s="193">
        <v>1.3081750000000001</v>
      </c>
      <c r="I132" s="196">
        <v>1.121075</v>
      </c>
      <c r="J132" s="118">
        <v>45.813118075574309</v>
      </c>
      <c r="K132" s="193">
        <v>0.31106666666666666</v>
      </c>
      <c r="L132" s="158">
        <v>3491.0365474999999</v>
      </c>
    </row>
    <row r="133" spans="2:13" ht="15.75" customHeight="1" x14ac:dyDescent="0.25">
      <c r="B133" s="46" t="s">
        <v>149</v>
      </c>
      <c r="C133" s="149">
        <v>0.19492500000000001</v>
      </c>
      <c r="D133" s="118">
        <v>1.26915</v>
      </c>
      <c r="E133" s="118">
        <v>2.043333333333333</v>
      </c>
      <c r="F133" s="118">
        <v>0.13415598516156402</v>
      </c>
      <c r="G133" s="118">
        <v>81.87122500000001</v>
      </c>
      <c r="H133" s="193">
        <v>1.3664750000000001</v>
      </c>
      <c r="I133" s="196">
        <v>1.1758</v>
      </c>
      <c r="J133" s="118">
        <v>79.953009199134186</v>
      </c>
      <c r="K133" s="193">
        <v>1.621575</v>
      </c>
      <c r="L133" s="158">
        <v>4091.6728249999996</v>
      </c>
    </row>
    <row r="134" spans="2:13" ht="15.75" customHeight="1" x14ac:dyDescent="0.25">
      <c r="B134" s="46" t="s">
        <v>150</v>
      </c>
      <c r="C134" s="149">
        <v>2.3091499999999998</v>
      </c>
      <c r="D134" s="118">
        <v>3.176825</v>
      </c>
      <c r="E134" s="118">
        <v>2.3291666666666666</v>
      </c>
      <c r="F134" s="118">
        <v>0.64716959669305396</v>
      </c>
      <c r="G134" s="118">
        <v>78.591174999999993</v>
      </c>
      <c r="H134" s="193">
        <v>1.2051750000000001</v>
      </c>
      <c r="I134" s="196">
        <v>1.1575500000000001</v>
      </c>
      <c r="J134" s="118">
        <v>95.26438485789572</v>
      </c>
      <c r="K134" s="193">
        <v>1.8565499999999997</v>
      </c>
      <c r="L134" s="158">
        <v>4088.5339649999996</v>
      </c>
    </row>
    <row r="135" spans="2:13" ht="15.75" customHeight="1" x14ac:dyDescent="0.25">
      <c r="B135" s="46" t="s">
        <v>151</v>
      </c>
      <c r="C135" s="149">
        <v>5.0296249999999993</v>
      </c>
      <c r="D135" s="118">
        <v>4.3295499999999993</v>
      </c>
      <c r="E135" s="118">
        <v>3.1683333333333334</v>
      </c>
      <c r="F135" s="118">
        <v>2.1477247565657644</v>
      </c>
      <c r="G135" s="118">
        <v>81.55265</v>
      </c>
      <c r="H135" s="193">
        <v>1.25675</v>
      </c>
      <c r="I135" s="196">
        <v>1.1589749999999999</v>
      </c>
      <c r="J135" s="118">
        <v>82.198912502352727</v>
      </c>
      <c r="K135" s="193">
        <v>0.83443333333333347</v>
      </c>
      <c r="L135" s="158">
        <v>4137.7619249999998</v>
      </c>
    </row>
    <row r="136" spans="2:13" ht="15.75" customHeight="1" x14ac:dyDescent="0.25">
      <c r="B136" s="46" t="s">
        <v>152</v>
      </c>
      <c r="C136" s="149">
        <v>4.9482999999999997</v>
      </c>
      <c r="D136" s="118">
        <v>4.5478499999999995</v>
      </c>
      <c r="E136" s="118">
        <v>3.7483333333333331</v>
      </c>
      <c r="F136" s="118">
        <v>2.5201320408538299</v>
      </c>
      <c r="G136" s="118">
        <v>83.982350000000011</v>
      </c>
      <c r="H136" s="193">
        <v>1.2759750000000001</v>
      </c>
      <c r="I136" s="196">
        <v>1.188375</v>
      </c>
      <c r="J136" s="149">
        <v>78.194507654181564</v>
      </c>
      <c r="K136" s="193">
        <v>0.97130000000000005</v>
      </c>
      <c r="L136" s="161">
        <v>4526.1943675000002</v>
      </c>
    </row>
    <row r="137" spans="2:13" ht="15.75" customHeight="1" x14ac:dyDescent="0.25">
      <c r="B137" s="46" t="s">
        <v>153</v>
      </c>
      <c r="C137" s="149">
        <v>4.0509024065205903</v>
      </c>
      <c r="D137" s="118">
        <v>5.2269086427441254</v>
      </c>
      <c r="E137" s="118">
        <v>4.0206904196379698</v>
      </c>
      <c r="F137" s="118">
        <v>2.2348080281041001</v>
      </c>
      <c r="G137" s="118">
        <v>84.785539219807632</v>
      </c>
      <c r="H137" s="193">
        <v>1.3422237275</v>
      </c>
      <c r="I137" s="196">
        <v>1.15484133</v>
      </c>
      <c r="J137" s="149">
        <v>66.133116668757978</v>
      </c>
      <c r="K137" s="193">
        <v>0.83433271043771062</v>
      </c>
      <c r="L137" s="161">
        <v>4905.3186624999998</v>
      </c>
      <c r="M137" s="207"/>
    </row>
    <row r="138" spans="2:13" ht="15.75" customHeight="1" x14ac:dyDescent="0.25">
      <c r="B138" s="46" t="s">
        <v>154</v>
      </c>
      <c r="C138" s="149">
        <v>3.6480276126966462</v>
      </c>
      <c r="D138" s="118">
        <v>5.4866036913457057</v>
      </c>
      <c r="E138" s="118">
        <v>4.5161764143499354</v>
      </c>
      <c r="F138" s="118">
        <v>2.159306832242335</v>
      </c>
      <c r="G138" s="118">
        <v>84.255890682459565</v>
      </c>
      <c r="H138" s="193">
        <v>1.34602</v>
      </c>
      <c r="I138" s="196">
        <v>1.1411104999999997</v>
      </c>
      <c r="J138" s="149">
        <v>64.354500000000002</v>
      </c>
      <c r="K138" s="193">
        <v>0.81353583333333335</v>
      </c>
      <c r="L138" s="161">
        <v>5160.6767574999994</v>
      </c>
      <c r="M138" s="206"/>
    </row>
    <row r="139" spans="2:13" ht="15.75" customHeight="1" x14ac:dyDescent="0.25">
      <c r="B139" s="46" t="s">
        <v>155</v>
      </c>
      <c r="C139" s="149">
        <v>3.6873243686603896</v>
      </c>
      <c r="D139" s="118">
        <v>5.6393876300558876</v>
      </c>
      <c r="E139" s="118">
        <v>4.7842575124408118</v>
      </c>
      <c r="F139" s="118">
        <v>2.2799711276968089</v>
      </c>
      <c r="G139" s="118">
        <v>84.255890682459565</v>
      </c>
      <c r="H139" s="193">
        <v>1.34602</v>
      </c>
      <c r="I139" s="196">
        <v>1.1411104999999997</v>
      </c>
      <c r="J139" s="149">
        <v>64.946583333333336</v>
      </c>
      <c r="K139" s="193">
        <v>0.75997499999999985</v>
      </c>
      <c r="L139" s="161">
        <v>5344.1743450000004</v>
      </c>
    </row>
    <row r="140" spans="2:13" ht="15.75" customHeight="1" x14ac:dyDescent="0.25">
      <c r="B140" s="46" t="s">
        <v>156</v>
      </c>
      <c r="C140" s="149">
        <v>3.7862127042466831</v>
      </c>
      <c r="D140" s="118">
        <v>5.7883652256097768</v>
      </c>
      <c r="E140" s="118">
        <v>4.8437040268021265</v>
      </c>
      <c r="F140" s="118">
        <v>2.4193879670211569</v>
      </c>
      <c r="G140" s="118">
        <v>84.255890682459565</v>
      </c>
      <c r="H140" s="193">
        <v>1.34602</v>
      </c>
      <c r="I140" s="196">
        <v>1.1411104999999997</v>
      </c>
      <c r="J140" s="149">
        <v>66.143166666666673</v>
      </c>
      <c r="K140" s="193">
        <v>0.71253750000000016</v>
      </c>
      <c r="L140" s="161">
        <v>5525.013030000001</v>
      </c>
    </row>
    <row r="141" spans="2:13" ht="15.75" customHeight="1" x14ac:dyDescent="0.25">
      <c r="B141" s="46" t="s">
        <v>157</v>
      </c>
      <c r="C141" s="149">
        <v>3.9171950234058741</v>
      </c>
      <c r="D141" s="118">
        <v>5.9226016103918786</v>
      </c>
      <c r="E141" s="118">
        <v>4.9203540456313561</v>
      </c>
      <c r="F141" s="118">
        <v>2.5668787203501222</v>
      </c>
      <c r="G141" s="118">
        <v>84.255890682459565</v>
      </c>
      <c r="H141" s="193">
        <v>1.34602</v>
      </c>
      <c r="I141" s="196">
        <v>1.1411104999999997</v>
      </c>
      <c r="J141" s="149">
        <v>67.474770694720306</v>
      </c>
      <c r="K141" s="193">
        <v>0.72688241048668578</v>
      </c>
      <c r="L141" s="161">
        <v>5713.5116200000002</v>
      </c>
    </row>
    <row r="142" spans="2:13" ht="15.75" customHeight="1" thickBot="1" x14ac:dyDescent="0.3">
      <c r="B142" s="46" t="s">
        <v>158</v>
      </c>
      <c r="C142" s="149">
        <v>4.0792725086194181</v>
      </c>
      <c r="D142" s="118">
        <v>6.0365319671176731</v>
      </c>
      <c r="E142" s="118">
        <v>5.0533438672885467</v>
      </c>
      <c r="F142" s="118">
        <v>2.7243711323007269</v>
      </c>
      <c r="G142" s="118">
        <v>84.255890682459565</v>
      </c>
      <c r="H142" s="193">
        <v>1.34602</v>
      </c>
      <c r="I142" s="196">
        <v>1.1411104999999997</v>
      </c>
      <c r="J142" s="149">
        <v>68.833185557930946</v>
      </c>
      <c r="K142" s="193">
        <v>0.74151614484465611</v>
      </c>
      <c r="L142" s="161">
        <v>5915.4978625000003</v>
      </c>
    </row>
    <row r="143" spans="2:13" x14ac:dyDescent="0.25">
      <c r="B143" s="570" t="s">
        <v>159</v>
      </c>
      <c r="C143" s="571"/>
      <c r="D143" s="571"/>
      <c r="E143" s="571"/>
      <c r="F143" s="571"/>
      <c r="G143" s="571"/>
      <c r="H143" s="571"/>
      <c r="I143" s="571"/>
      <c r="J143" s="571"/>
      <c r="K143" s="571"/>
      <c r="L143" s="572"/>
    </row>
    <row r="144" spans="2:13" x14ac:dyDescent="0.25">
      <c r="B144" s="363" t="s">
        <v>323</v>
      </c>
      <c r="C144" s="410"/>
      <c r="D144" s="410"/>
      <c r="E144" s="410"/>
      <c r="F144" s="410"/>
      <c r="G144" s="410"/>
      <c r="H144" s="410"/>
      <c r="I144" s="410"/>
      <c r="J144" s="410"/>
      <c r="K144" s="410"/>
      <c r="L144" s="364"/>
    </row>
    <row r="145" spans="2:12" ht="15.6" customHeight="1" x14ac:dyDescent="0.25">
      <c r="B145" s="562" t="s">
        <v>324</v>
      </c>
      <c r="C145" s="563"/>
      <c r="D145" s="563"/>
      <c r="E145" s="563"/>
      <c r="F145" s="563"/>
      <c r="G145" s="563"/>
      <c r="H145" s="563"/>
      <c r="I145" s="563"/>
      <c r="J145" s="563"/>
      <c r="K145" s="563"/>
      <c r="L145" s="564"/>
    </row>
    <row r="146" spans="2:12" ht="15.6" customHeight="1" x14ac:dyDescent="0.25">
      <c r="B146" s="562" t="s">
        <v>325</v>
      </c>
      <c r="C146" s="563"/>
      <c r="D146" s="563"/>
      <c r="E146" s="563"/>
      <c r="F146" s="563"/>
      <c r="G146" s="563"/>
      <c r="H146" s="563"/>
      <c r="I146" s="563"/>
      <c r="J146" s="563"/>
      <c r="K146" s="563"/>
      <c r="L146" s="564"/>
    </row>
    <row r="147" spans="2:12" ht="15.75" customHeight="1" x14ac:dyDescent="0.25">
      <c r="B147" s="562" t="s">
        <v>326</v>
      </c>
      <c r="C147" s="563"/>
      <c r="D147" s="563"/>
      <c r="E147" s="563"/>
      <c r="F147" s="563"/>
      <c r="G147" s="563"/>
      <c r="H147" s="563"/>
      <c r="I147" s="563"/>
      <c r="J147" s="563"/>
      <c r="K147" s="563"/>
      <c r="L147" s="564"/>
    </row>
    <row r="148" spans="2:12" ht="15.6" customHeight="1" x14ac:dyDescent="0.25">
      <c r="B148" s="562" t="s">
        <v>327</v>
      </c>
      <c r="C148" s="563"/>
      <c r="D148" s="563"/>
      <c r="E148" s="563"/>
      <c r="F148" s="563"/>
      <c r="G148" s="563"/>
      <c r="H148" s="563"/>
      <c r="I148" s="563"/>
      <c r="J148" s="563"/>
      <c r="K148" s="563"/>
      <c r="L148" s="564"/>
    </row>
    <row r="149" spans="2:12" ht="15.75" customHeight="1" x14ac:dyDescent="0.25">
      <c r="B149" s="562" t="s">
        <v>328</v>
      </c>
      <c r="C149" s="563"/>
      <c r="D149" s="563"/>
      <c r="E149" s="563"/>
      <c r="F149" s="563"/>
      <c r="G149" s="563"/>
      <c r="H149" s="563"/>
      <c r="I149" s="563"/>
      <c r="J149" s="563"/>
      <c r="K149" s="563"/>
      <c r="L149" s="564"/>
    </row>
    <row r="150" spans="2:12" ht="15.6" customHeight="1" x14ac:dyDescent="0.25">
      <c r="B150" s="562" t="s">
        <v>329</v>
      </c>
      <c r="C150" s="563"/>
      <c r="D150" s="563"/>
      <c r="E150" s="563"/>
      <c r="F150" s="563"/>
      <c r="G150" s="563"/>
      <c r="H150" s="563"/>
      <c r="I150" s="563"/>
      <c r="J150" s="563"/>
      <c r="K150" s="563"/>
      <c r="L150" s="564"/>
    </row>
    <row r="151" spans="2:12" ht="15.6" customHeight="1" x14ac:dyDescent="0.25">
      <c r="B151" s="562" t="s">
        <v>330</v>
      </c>
      <c r="C151" s="563"/>
      <c r="D151" s="563"/>
      <c r="E151" s="563"/>
      <c r="F151" s="563"/>
      <c r="G151" s="563"/>
      <c r="H151" s="563"/>
      <c r="I151" s="563"/>
      <c r="J151" s="563"/>
      <c r="K151" s="563"/>
      <c r="L151" s="564"/>
    </row>
    <row r="152" spans="2:12" ht="15.6" customHeight="1" thickBot="1" x14ac:dyDescent="0.3">
      <c r="B152" s="565" t="s">
        <v>331</v>
      </c>
      <c r="C152" s="566"/>
      <c r="D152" s="566"/>
      <c r="E152" s="566"/>
      <c r="F152" s="566"/>
      <c r="G152" s="566"/>
      <c r="H152" s="566"/>
      <c r="I152" s="566"/>
      <c r="J152" s="566"/>
      <c r="K152" s="566"/>
      <c r="L152" s="567"/>
    </row>
    <row r="153" spans="2:12" x14ac:dyDescent="0.25">
      <c r="K153" s="206"/>
      <c r="L153" s="206"/>
    </row>
    <row r="154" spans="2:12" x14ac:dyDescent="0.25">
      <c r="B154" s="568"/>
      <c r="C154" s="568"/>
      <c r="D154" s="568"/>
      <c r="E154" s="568"/>
      <c r="F154" s="568"/>
      <c r="G154" s="568"/>
      <c r="H154" s="568"/>
      <c r="I154" s="569"/>
      <c r="J154" s="569"/>
    </row>
  </sheetData>
  <mergeCells count="11">
    <mergeCell ref="B2:L2"/>
    <mergeCell ref="B143:L143"/>
    <mergeCell ref="B146:L146"/>
    <mergeCell ref="B147:L147"/>
    <mergeCell ref="B148:L148"/>
    <mergeCell ref="B145:L145"/>
    <mergeCell ref="B150:L150"/>
    <mergeCell ref="B151:L151"/>
    <mergeCell ref="B152:L152"/>
    <mergeCell ref="B154:J154"/>
    <mergeCell ref="B149:L149"/>
  </mergeCells>
  <phoneticPr fontId="90" type="noConversion"/>
  <hyperlinks>
    <hyperlink ref="A1" location="Contents!A1" display="Back to contents" xr:uid="{E5150E30-5207-4047-9E13-8F2C052AD1C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5A817-2A88-4B0E-99F9-DAA254D9ECC9}">
  <sheetPr codeName="Sheet11">
    <pageSetUpPr fitToPage="1"/>
  </sheetPr>
  <dimension ref="A1:T150"/>
  <sheetViews>
    <sheetView zoomScaleNormal="100" zoomScaleSheetLayoutView="100" workbookViewId="0"/>
  </sheetViews>
  <sheetFormatPr defaultColWidth="8.77734375" defaultRowHeight="15.75" x14ac:dyDescent="0.25"/>
  <cols>
    <col min="1" max="1" width="7.33203125" style="2" customWidth="1"/>
    <col min="2" max="2" width="7.21875" style="2" customWidth="1"/>
    <col min="3" max="12" width="11.21875" style="2" customWidth="1"/>
    <col min="13" max="13" width="14.21875" style="2" customWidth="1"/>
    <col min="14" max="16" width="8.77734375" style="2"/>
    <col min="17" max="17" width="13.21875" style="2" customWidth="1"/>
    <col min="18" max="18" width="7.77734375" style="2" customWidth="1"/>
    <col min="19" max="16384" width="8.77734375" style="2"/>
  </cols>
  <sheetData>
    <row r="1" spans="1:20" ht="33.75" customHeight="1" thickBot="1" x14ac:dyDescent="0.3">
      <c r="A1" s="9" t="s">
        <v>22</v>
      </c>
      <c r="B1" s="5"/>
      <c r="C1" s="7"/>
      <c r="D1" s="7"/>
      <c r="E1" s="7"/>
      <c r="F1" s="7"/>
      <c r="G1" s="7"/>
      <c r="H1" s="7"/>
      <c r="I1" s="7"/>
      <c r="J1" s="7"/>
      <c r="K1" s="7"/>
      <c r="L1" s="7"/>
      <c r="M1" s="7"/>
      <c r="N1" s="7"/>
      <c r="O1" s="7"/>
      <c r="P1" s="7"/>
    </row>
    <row r="2" spans="1:20" ht="19.5" thickBot="1" x14ac:dyDescent="0.35">
      <c r="A2" s="7"/>
      <c r="B2" s="575" t="s">
        <v>651</v>
      </c>
      <c r="C2" s="576"/>
      <c r="D2" s="576"/>
      <c r="E2" s="576"/>
      <c r="F2" s="576"/>
      <c r="G2" s="576"/>
      <c r="H2" s="576"/>
      <c r="I2" s="576"/>
      <c r="J2" s="576"/>
      <c r="K2" s="576"/>
      <c r="L2" s="577"/>
      <c r="M2" s="145"/>
      <c r="N2" s="7"/>
      <c r="O2" s="7"/>
      <c r="P2" s="7"/>
    </row>
    <row r="3" spans="1:20" ht="18.75" x14ac:dyDescent="0.3">
      <c r="A3" s="7"/>
      <c r="B3" s="221"/>
      <c r="C3" s="578" t="s">
        <v>332</v>
      </c>
      <c r="D3" s="579"/>
      <c r="E3" s="579"/>
      <c r="F3" s="579"/>
      <c r="G3" s="222"/>
      <c r="H3" s="578" t="s">
        <v>333</v>
      </c>
      <c r="I3" s="579"/>
      <c r="J3" s="579"/>
      <c r="K3" s="579"/>
      <c r="L3" s="580"/>
      <c r="M3" s="145"/>
      <c r="N3" s="7"/>
      <c r="O3" s="7"/>
      <c r="P3" s="7"/>
    </row>
    <row r="4" spans="1:20" s="148" customFormat="1" ht="34.5" customHeight="1" x14ac:dyDescent="0.25">
      <c r="A4" s="146"/>
      <c r="B4" s="223"/>
      <c r="C4" s="68" t="s">
        <v>334</v>
      </c>
      <c r="D4" s="68" t="s">
        <v>335</v>
      </c>
      <c r="E4" s="68" t="s">
        <v>336</v>
      </c>
      <c r="F4" s="68" t="s">
        <v>337</v>
      </c>
      <c r="G4" s="224" t="s">
        <v>338</v>
      </c>
      <c r="H4" s="225" t="s">
        <v>334</v>
      </c>
      <c r="I4" s="225" t="s">
        <v>335</v>
      </c>
      <c r="J4" s="225" t="s">
        <v>336</v>
      </c>
      <c r="K4" s="225" t="s">
        <v>337</v>
      </c>
      <c r="L4" s="226" t="s">
        <v>338</v>
      </c>
      <c r="M4" s="147"/>
      <c r="N4" s="147"/>
      <c r="O4" s="146"/>
      <c r="P4" s="146"/>
    </row>
    <row r="5" spans="1:20" x14ac:dyDescent="0.25">
      <c r="A5" s="7"/>
      <c r="B5" s="128" t="s">
        <v>43</v>
      </c>
      <c r="C5" s="118">
        <v>0.68998989282390499</v>
      </c>
      <c r="D5" s="118">
        <v>-0.58416475697745418</v>
      </c>
      <c r="E5" s="118">
        <v>-3.5920503557525842</v>
      </c>
      <c r="F5" s="149">
        <v>3.4862252199061334</v>
      </c>
      <c r="G5" s="227">
        <f>0-SUM(C5:F5)</f>
        <v>0</v>
      </c>
      <c r="H5" s="118">
        <v>2.758</v>
      </c>
      <c r="I5" s="118">
        <v>-2.335</v>
      </c>
      <c r="J5" s="118">
        <v>-14.358000000000001</v>
      </c>
      <c r="K5" s="149">
        <v>13.935</v>
      </c>
      <c r="L5" s="149">
        <f>0-SUM(H5:K5)</f>
        <v>0</v>
      </c>
      <c r="M5" s="330"/>
      <c r="N5" s="151"/>
      <c r="O5" s="151"/>
      <c r="P5" s="151"/>
      <c r="T5" s="152"/>
    </row>
    <row r="6" spans="1:20" x14ac:dyDescent="0.25">
      <c r="A6" s="7"/>
      <c r="B6" s="128" t="s">
        <v>44</v>
      </c>
      <c r="C6" s="118">
        <v>1.8254872891352341</v>
      </c>
      <c r="D6" s="118">
        <v>-1.5508322841313475</v>
      </c>
      <c r="E6" s="118">
        <v>-4.416581613014575</v>
      </c>
      <c r="F6" s="149">
        <v>4.1419266080106878</v>
      </c>
      <c r="G6" s="227">
        <f t="shared" ref="G6:G69" si="0">0-SUM(C6:F6)</f>
        <v>0</v>
      </c>
      <c r="H6" s="118">
        <v>7.351</v>
      </c>
      <c r="I6" s="118">
        <v>-6.2450000000000001</v>
      </c>
      <c r="J6" s="118">
        <v>-17.785</v>
      </c>
      <c r="K6" s="149">
        <v>16.678999999999998</v>
      </c>
      <c r="L6" s="150">
        <f t="shared" ref="L6:L69" si="1">0-SUM(H6:K6)</f>
        <v>0</v>
      </c>
      <c r="M6" s="151"/>
      <c r="N6" s="151"/>
      <c r="O6" s="151"/>
      <c r="P6" s="151"/>
      <c r="T6" s="152"/>
    </row>
    <row r="7" spans="1:20" x14ac:dyDescent="0.25">
      <c r="A7" s="7"/>
      <c r="B7" s="128" t="s">
        <v>45</v>
      </c>
      <c r="C7" s="118">
        <v>1.4592042015532021</v>
      </c>
      <c r="D7" s="118">
        <v>0.79699206986673699</v>
      </c>
      <c r="E7" s="118">
        <v>-5.874117527111407</v>
      </c>
      <c r="F7" s="149">
        <v>3.6179212556914684</v>
      </c>
      <c r="G7" s="227">
        <f t="shared" si="0"/>
        <v>0</v>
      </c>
      <c r="H7" s="70">
        <v>5.8680000000000003</v>
      </c>
      <c r="I7" s="70">
        <v>3.2050000000000001</v>
      </c>
      <c r="J7" s="70">
        <v>-23.622</v>
      </c>
      <c r="K7" s="70">
        <v>14.548999999999999</v>
      </c>
      <c r="L7" s="150">
        <f t="shared" si="1"/>
        <v>0</v>
      </c>
      <c r="M7" s="151"/>
      <c r="N7" s="151"/>
      <c r="O7" s="151"/>
      <c r="P7" s="151"/>
      <c r="T7" s="152"/>
    </row>
    <row r="8" spans="1:20" x14ac:dyDescent="0.25">
      <c r="A8" s="7"/>
      <c r="B8" s="128" t="s">
        <v>46</v>
      </c>
      <c r="C8" s="118">
        <v>4.0193423305848714</v>
      </c>
      <c r="D8" s="118">
        <v>-0.38020805829856896</v>
      </c>
      <c r="E8" s="118">
        <v>-7.74070413928892</v>
      </c>
      <c r="F8" s="149">
        <v>4.1015698670026177</v>
      </c>
      <c r="G8" s="227">
        <f t="shared" si="0"/>
        <v>0</v>
      </c>
      <c r="H8" s="70">
        <v>15.984</v>
      </c>
      <c r="I8" s="70">
        <v>-1.512</v>
      </c>
      <c r="J8" s="70">
        <v>-30.783000000000001</v>
      </c>
      <c r="K8" s="70">
        <v>16.311</v>
      </c>
      <c r="L8" s="150">
        <f t="shared" si="1"/>
        <v>0</v>
      </c>
      <c r="M8" s="151"/>
      <c r="N8" s="151"/>
      <c r="O8" s="151"/>
      <c r="P8" s="151"/>
      <c r="T8" s="152"/>
    </row>
    <row r="9" spans="1:20" x14ac:dyDescent="0.25">
      <c r="A9" s="7"/>
      <c r="B9" s="128" t="s">
        <v>47</v>
      </c>
      <c r="C9" s="118">
        <v>3.821692001795908</v>
      </c>
      <c r="D9" s="118">
        <v>3.1643897120133411</v>
      </c>
      <c r="E9" s="118">
        <v>-10.95144634725162</v>
      </c>
      <c r="F9" s="149">
        <v>3.9653646334423707</v>
      </c>
      <c r="G9" s="227">
        <f t="shared" si="0"/>
        <v>0</v>
      </c>
      <c r="H9" s="70">
        <v>14.896000000000001</v>
      </c>
      <c r="I9" s="70">
        <v>12.334</v>
      </c>
      <c r="J9" s="70">
        <v>-42.686</v>
      </c>
      <c r="K9" s="70">
        <v>15.456</v>
      </c>
      <c r="L9" s="150">
        <f t="shared" si="1"/>
        <v>0</v>
      </c>
      <c r="M9" s="151"/>
      <c r="N9" s="151"/>
      <c r="O9" s="151"/>
      <c r="P9" s="151"/>
      <c r="T9" s="152"/>
    </row>
    <row r="10" spans="1:20" x14ac:dyDescent="0.25">
      <c r="A10" s="7"/>
      <c r="B10" s="128" t="s">
        <v>48</v>
      </c>
      <c r="C10" s="118">
        <v>5.3776040662878932</v>
      </c>
      <c r="D10" s="118">
        <v>0.59976718548840935</v>
      </c>
      <c r="E10" s="118">
        <v>-9.8270337221284283</v>
      </c>
      <c r="F10" s="149">
        <v>3.8496624703521256</v>
      </c>
      <c r="G10" s="227">
        <f t="shared" si="0"/>
        <v>0</v>
      </c>
      <c r="H10" s="70">
        <v>20.927</v>
      </c>
      <c r="I10" s="70">
        <v>2.3340000000000001</v>
      </c>
      <c r="J10" s="70">
        <v>-38.241999999999997</v>
      </c>
      <c r="K10" s="70">
        <v>14.981</v>
      </c>
      <c r="L10" s="150">
        <f t="shared" si="1"/>
        <v>0</v>
      </c>
      <c r="M10" s="151"/>
      <c r="N10" s="151"/>
      <c r="O10" s="151"/>
      <c r="P10" s="151"/>
      <c r="T10" s="152"/>
    </row>
    <row r="11" spans="1:20" x14ac:dyDescent="0.25">
      <c r="A11" s="7"/>
      <c r="B11" s="128" t="s">
        <v>49</v>
      </c>
      <c r="C11" s="118">
        <v>5.1454704879351905</v>
      </c>
      <c r="D11" s="118">
        <v>2.045866470337109</v>
      </c>
      <c r="E11" s="118">
        <v>-9.4123150782634042</v>
      </c>
      <c r="F11" s="149">
        <v>2.2209781199911038</v>
      </c>
      <c r="G11" s="227">
        <f t="shared" si="0"/>
        <v>0</v>
      </c>
      <c r="H11" s="70">
        <v>20.128</v>
      </c>
      <c r="I11" s="70">
        <v>8.0030000000000001</v>
      </c>
      <c r="J11" s="70">
        <v>-36.819000000000003</v>
      </c>
      <c r="K11" s="70">
        <v>8.6880000000000006</v>
      </c>
      <c r="L11" s="150">
        <f t="shared" si="1"/>
        <v>0</v>
      </c>
      <c r="M11" s="151"/>
      <c r="N11" s="151"/>
      <c r="O11" s="151"/>
      <c r="P11" s="151"/>
      <c r="T11" s="152"/>
    </row>
    <row r="12" spans="1:20" x14ac:dyDescent="0.25">
      <c r="A12" s="7"/>
      <c r="B12" s="128" t="s">
        <v>50</v>
      </c>
      <c r="C12" s="118">
        <v>5.7472386334446446</v>
      </c>
      <c r="D12" s="118">
        <v>3.3768302080657593</v>
      </c>
      <c r="E12" s="118">
        <v>-11.28975083483175</v>
      </c>
      <c r="F12" s="149">
        <v>2.1656819933213458</v>
      </c>
      <c r="G12" s="227">
        <f t="shared" si="0"/>
        <v>0</v>
      </c>
      <c r="H12" s="70">
        <v>22.373999999999999</v>
      </c>
      <c r="I12" s="70">
        <v>13.146000000000001</v>
      </c>
      <c r="J12" s="70">
        <v>-43.951000000000001</v>
      </c>
      <c r="K12" s="70">
        <v>8.4309999999999992</v>
      </c>
      <c r="L12" s="150">
        <f t="shared" si="1"/>
        <v>0</v>
      </c>
      <c r="M12" s="151"/>
      <c r="N12" s="151"/>
      <c r="O12" s="151"/>
      <c r="P12" s="151"/>
      <c r="T12" s="152"/>
    </row>
    <row r="13" spans="1:20" x14ac:dyDescent="0.25">
      <c r="A13" s="7"/>
      <c r="B13" s="128" t="s">
        <v>51</v>
      </c>
      <c r="C13" s="118">
        <v>7.0560576299965341</v>
      </c>
      <c r="D13" s="118">
        <v>0.32401802444452255</v>
      </c>
      <c r="E13" s="118">
        <v>-9.749174884333101</v>
      </c>
      <c r="F13" s="149">
        <v>2.3690992298920444</v>
      </c>
      <c r="G13" s="227">
        <f t="shared" si="0"/>
        <v>0</v>
      </c>
      <c r="H13" s="70">
        <v>28.091999999999999</v>
      </c>
      <c r="I13" s="70">
        <v>1.29</v>
      </c>
      <c r="J13" s="70">
        <v>-38.814</v>
      </c>
      <c r="K13" s="70">
        <v>9.4320000000000004</v>
      </c>
      <c r="L13" s="150">
        <f t="shared" si="1"/>
        <v>0</v>
      </c>
      <c r="M13" s="151"/>
      <c r="N13" s="151"/>
      <c r="O13" s="151"/>
      <c r="P13" s="151"/>
      <c r="T13" s="152"/>
    </row>
    <row r="14" spans="1:20" x14ac:dyDescent="0.25">
      <c r="A14" s="7"/>
      <c r="B14" s="128" t="s">
        <v>52</v>
      </c>
      <c r="C14" s="118">
        <v>5.479764826759518</v>
      </c>
      <c r="D14" s="118">
        <v>0.68918962517713678</v>
      </c>
      <c r="E14" s="118">
        <v>-8.4621169066131934</v>
      </c>
      <c r="F14" s="149">
        <v>2.2934106324313728</v>
      </c>
      <c r="G14" s="227">
        <f t="shared" si="0"/>
        <v>-2.4817775483398918E-4</v>
      </c>
      <c r="H14" s="70">
        <v>22.08</v>
      </c>
      <c r="I14" s="70">
        <v>2.7770000000000001</v>
      </c>
      <c r="J14" s="70">
        <v>-34.097000000000001</v>
      </c>
      <c r="K14" s="70">
        <v>9.2409999999999997</v>
      </c>
      <c r="L14" s="150">
        <f t="shared" si="1"/>
        <v>-9.9999999999766942E-4</v>
      </c>
      <c r="M14" s="151"/>
      <c r="N14" s="151"/>
      <c r="O14" s="151"/>
      <c r="P14" s="151"/>
      <c r="T14" s="152"/>
    </row>
    <row r="15" spans="1:20" x14ac:dyDescent="0.25">
      <c r="A15" s="7"/>
      <c r="B15" s="128" t="s">
        <v>53</v>
      </c>
      <c r="C15" s="118">
        <v>4.7486686838496519</v>
      </c>
      <c r="D15" s="118">
        <v>1.5114100502982688</v>
      </c>
      <c r="E15" s="118">
        <v>-9.6866636958764278</v>
      </c>
      <c r="F15" s="149">
        <v>3.4265849617285076</v>
      </c>
      <c r="G15" s="227">
        <f t="shared" si="0"/>
        <v>0</v>
      </c>
      <c r="H15" s="70">
        <v>19.288</v>
      </c>
      <c r="I15" s="70">
        <v>6.1390000000000002</v>
      </c>
      <c r="J15" s="70">
        <v>-39.344999999999999</v>
      </c>
      <c r="K15" s="70">
        <v>13.917999999999999</v>
      </c>
      <c r="L15" s="150">
        <f t="shared" si="1"/>
        <v>0</v>
      </c>
      <c r="M15" s="151"/>
      <c r="N15" s="151"/>
      <c r="O15" s="151"/>
      <c r="P15" s="151"/>
      <c r="T15" s="152"/>
    </row>
    <row r="16" spans="1:20" x14ac:dyDescent="0.25">
      <c r="A16" s="7"/>
      <c r="B16" s="128" t="s">
        <v>54</v>
      </c>
      <c r="C16" s="118">
        <v>4.7929632720589135</v>
      </c>
      <c r="D16" s="118">
        <v>1.9987812011287347</v>
      </c>
      <c r="E16" s="118">
        <v>-9.9302739360595602</v>
      </c>
      <c r="F16" s="149">
        <v>3.1382847241427414</v>
      </c>
      <c r="G16" s="227">
        <f t="shared" si="0"/>
        <v>2.4473872917019079E-4</v>
      </c>
      <c r="H16" s="70">
        <v>19.584</v>
      </c>
      <c r="I16" s="70">
        <v>8.1669999999999998</v>
      </c>
      <c r="J16" s="70">
        <v>-40.575000000000003</v>
      </c>
      <c r="K16" s="70">
        <v>12.823</v>
      </c>
      <c r="L16" s="150">
        <f t="shared" si="1"/>
        <v>1.0000000000047748E-3</v>
      </c>
      <c r="M16" s="151"/>
      <c r="N16" s="151"/>
      <c r="O16" s="151"/>
      <c r="P16" s="151"/>
      <c r="T16" s="152"/>
    </row>
    <row r="17" spans="1:20" x14ac:dyDescent="0.25">
      <c r="A17" s="7"/>
      <c r="B17" s="128" t="s">
        <v>55</v>
      </c>
      <c r="C17" s="118">
        <v>3.6581588923487653</v>
      </c>
      <c r="D17" s="118">
        <v>3.4814571174082456</v>
      </c>
      <c r="E17" s="118">
        <v>-8.0070392609256196</v>
      </c>
      <c r="F17" s="149">
        <v>0.86790341903529478</v>
      </c>
      <c r="G17" s="227">
        <f t="shared" si="0"/>
        <v>-4.8016786668658717E-4</v>
      </c>
      <c r="H17" s="70">
        <v>15.237</v>
      </c>
      <c r="I17" s="70">
        <v>14.500999999999999</v>
      </c>
      <c r="J17" s="70">
        <v>-33.350999999999999</v>
      </c>
      <c r="K17" s="70">
        <v>3.6150000000000002</v>
      </c>
      <c r="L17" s="150">
        <f t="shared" si="1"/>
        <v>-2.0000000000006679E-3</v>
      </c>
      <c r="M17" s="151"/>
      <c r="N17" s="151"/>
      <c r="O17" s="151"/>
      <c r="P17" s="151"/>
      <c r="T17" s="152"/>
    </row>
    <row r="18" spans="1:20" x14ac:dyDescent="0.25">
      <c r="A18" s="7"/>
      <c r="B18" s="128" t="s">
        <v>56</v>
      </c>
      <c r="C18" s="118">
        <v>4.5396580040575794</v>
      </c>
      <c r="D18" s="118">
        <v>1.6218239783595787</v>
      </c>
      <c r="E18" s="118">
        <v>-7.4029079316008115</v>
      </c>
      <c r="F18" s="149">
        <v>1.2419089943000676</v>
      </c>
      <c r="G18" s="227">
        <f t="shared" si="0"/>
        <v>-4.8304511641372727E-4</v>
      </c>
      <c r="H18" s="70">
        <v>18.795999999999999</v>
      </c>
      <c r="I18" s="70">
        <v>6.7149999999999999</v>
      </c>
      <c r="J18" s="70">
        <v>-30.651</v>
      </c>
      <c r="K18" s="70">
        <v>5.1420000000000003</v>
      </c>
      <c r="L18" s="150">
        <f t="shared" si="1"/>
        <v>-1.9999999999997797E-3</v>
      </c>
      <c r="M18" s="151"/>
      <c r="N18" s="151"/>
      <c r="O18" s="151"/>
      <c r="P18" s="151"/>
      <c r="T18" s="152"/>
    </row>
    <row r="19" spans="1:20" x14ac:dyDescent="0.25">
      <c r="A19" s="7"/>
      <c r="B19" s="128" t="s">
        <v>57</v>
      </c>
      <c r="C19" s="118">
        <v>3.7266902484699331</v>
      </c>
      <c r="D19" s="118">
        <v>1.0210011982234724</v>
      </c>
      <c r="E19" s="118">
        <v>-7.4268330307878854</v>
      </c>
      <c r="F19" s="149">
        <v>2.6789024177327505</v>
      </c>
      <c r="G19" s="227">
        <f t="shared" si="0"/>
        <v>2.3916636172938155E-4</v>
      </c>
      <c r="H19" s="70">
        <v>15.582000000000001</v>
      </c>
      <c r="I19" s="70">
        <v>4.2690000000000001</v>
      </c>
      <c r="J19" s="70">
        <v>-31.053000000000001</v>
      </c>
      <c r="K19" s="70">
        <v>11.201000000000001</v>
      </c>
      <c r="L19" s="150">
        <f t="shared" si="1"/>
        <v>1.0000000000012221E-3</v>
      </c>
      <c r="M19" s="151"/>
      <c r="N19" s="151"/>
      <c r="O19" s="151"/>
      <c r="P19" s="151"/>
      <c r="T19" s="152"/>
    </row>
    <row r="20" spans="1:20" x14ac:dyDescent="0.25">
      <c r="A20" s="7"/>
      <c r="B20" s="128" t="s">
        <v>58</v>
      </c>
      <c r="C20" s="118">
        <v>2.9145549713363321</v>
      </c>
      <c r="D20" s="118">
        <v>2.629698645745552</v>
      </c>
      <c r="E20" s="118">
        <v>-7.5054894187744052</v>
      </c>
      <c r="F20" s="149">
        <v>1.9614731819638469</v>
      </c>
      <c r="G20" s="227">
        <f t="shared" si="0"/>
        <v>-2.3738027132536033E-4</v>
      </c>
      <c r="H20" s="70">
        <v>12.278</v>
      </c>
      <c r="I20" s="70">
        <v>11.077999999999999</v>
      </c>
      <c r="J20" s="70">
        <v>-31.617999999999999</v>
      </c>
      <c r="K20" s="70">
        <v>8.2629999999999999</v>
      </c>
      <c r="L20" s="150">
        <f t="shared" si="1"/>
        <v>-1.0000000000029985E-3</v>
      </c>
      <c r="M20" s="151"/>
      <c r="N20" s="151"/>
      <c r="O20" s="151"/>
      <c r="P20" s="151"/>
      <c r="T20" s="152"/>
    </row>
    <row r="21" spans="1:20" x14ac:dyDescent="0.25">
      <c r="A21" s="7"/>
      <c r="B21" s="128" t="s">
        <v>59</v>
      </c>
      <c r="C21" s="118">
        <v>4.44811122856279</v>
      </c>
      <c r="D21" s="118">
        <v>2.0072517947840516</v>
      </c>
      <c r="E21" s="118">
        <v>-8.2512017963075373</v>
      </c>
      <c r="F21" s="149">
        <v>1.7958387729606964</v>
      </c>
      <c r="G21" s="227">
        <f t="shared" si="0"/>
        <v>0</v>
      </c>
      <c r="H21" s="70">
        <v>18.978000000000002</v>
      </c>
      <c r="I21" s="70">
        <v>8.5640000000000001</v>
      </c>
      <c r="J21" s="70">
        <v>-35.204000000000001</v>
      </c>
      <c r="K21" s="70">
        <v>7.6619999999999999</v>
      </c>
      <c r="L21" s="150">
        <f t="shared" si="1"/>
        <v>0</v>
      </c>
      <c r="M21" s="151"/>
      <c r="N21" s="151"/>
      <c r="O21" s="151"/>
      <c r="P21" s="151"/>
      <c r="T21" s="152"/>
    </row>
    <row r="22" spans="1:20" x14ac:dyDescent="0.25">
      <c r="A22" s="7"/>
      <c r="B22" s="128" t="s">
        <v>60</v>
      </c>
      <c r="C22" s="118">
        <v>3.5669255539046349</v>
      </c>
      <c r="D22" s="118">
        <v>1.8066641980979519</v>
      </c>
      <c r="E22" s="118">
        <v>-9.2196354330228871</v>
      </c>
      <c r="F22" s="149">
        <v>3.8460456810202999</v>
      </c>
      <c r="G22" s="227">
        <f t="shared" si="0"/>
        <v>0</v>
      </c>
      <c r="H22" s="70">
        <v>15.22</v>
      </c>
      <c r="I22" s="70">
        <v>7.7089999999999996</v>
      </c>
      <c r="J22" s="70">
        <v>-39.340000000000003</v>
      </c>
      <c r="K22" s="70">
        <v>16.411000000000001</v>
      </c>
      <c r="L22" s="150">
        <f t="shared" si="1"/>
        <v>0</v>
      </c>
      <c r="M22" s="151"/>
      <c r="N22" s="151"/>
      <c r="O22" s="151"/>
      <c r="P22" s="151"/>
      <c r="T22" s="152"/>
    </row>
    <row r="23" spans="1:20" x14ac:dyDescent="0.25">
      <c r="A23" s="7"/>
      <c r="B23" s="128" t="s">
        <v>61</v>
      </c>
      <c r="C23" s="118">
        <v>2.7302919312141838</v>
      </c>
      <c r="D23" s="118">
        <v>1.1696635255615793</v>
      </c>
      <c r="E23" s="118">
        <v>-6.845808898028328</v>
      </c>
      <c r="F23" s="149">
        <v>2.9458534412525648</v>
      </c>
      <c r="G23" s="227">
        <f t="shared" si="0"/>
        <v>0</v>
      </c>
      <c r="H23" s="70">
        <v>11.83</v>
      </c>
      <c r="I23" s="70">
        <v>5.0679999999999996</v>
      </c>
      <c r="J23" s="70">
        <v>-29.661999999999999</v>
      </c>
      <c r="K23" s="70">
        <v>12.763999999999999</v>
      </c>
      <c r="L23" s="150">
        <f t="shared" si="1"/>
        <v>0</v>
      </c>
      <c r="M23" s="151"/>
      <c r="N23" s="151"/>
      <c r="O23" s="151"/>
      <c r="P23" s="151"/>
      <c r="T23" s="152"/>
    </row>
    <row r="24" spans="1:20" x14ac:dyDescent="0.25">
      <c r="A24" s="7"/>
      <c r="B24" s="128" t="s">
        <v>62</v>
      </c>
      <c r="C24" s="118">
        <v>1.5252717953432782</v>
      </c>
      <c r="D24" s="118">
        <v>2.1440228009285862</v>
      </c>
      <c r="E24" s="118">
        <v>-7.7291010641965663</v>
      </c>
      <c r="F24" s="149">
        <v>4.0598064679247017</v>
      </c>
      <c r="G24" s="227">
        <f t="shared" si="0"/>
        <v>0</v>
      </c>
      <c r="H24" s="70">
        <v>6.6360000000000001</v>
      </c>
      <c r="I24" s="70">
        <v>9.3279999999999994</v>
      </c>
      <c r="J24" s="70">
        <v>-33.627000000000002</v>
      </c>
      <c r="K24" s="70">
        <v>17.663</v>
      </c>
      <c r="L24" s="150">
        <f t="shared" si="1"/>
        <v>0</v>
      </c>
      <c r="M24" s="151"/>
      <c r="N24" s="151"/>
      <c r="O24" s="151"/>
      <c r="P24" s="151"/>
      <c r="T24" s="152"/>
    </row>
    <row r="25" spans="1:20" x14ac:dyDescent="0.25">
      <c r="A25" s="7"/>
      <c r="B25" s="128" t="s">
        <v>63</v>
      </c>
      <c r="C25" s="118">
        <v>1.5053245401533504</v>
      </c>
      <c r="D25" s="118">
        <v>-0.6238097618842009</v>
      </c>
      <c r="E25" s="118">
        <v>-5.3359028083938203</v>
      </c>
      <c r="F25" s="149">
        <v>4.4543880301246714</v>
      </c>
      <c r="G25" s="227">
        <f t="shared" si="0"/>
        <v>0</v>
      </c>
      <c r="H25" s="70">
        <v>6.6239999999999997</v>
      </c>
      <c r="I25" s="70">
        <v>-2.7450000000000001</v>
      </c>
      <c r="J25" s="70">
        <v>-23.48</v>
      </c>
      <c r="K25" s="70">
        <v>19.600999999999999</v>
      </c>
      <c r="L25" s="150">
        <f t="shared" si="1"/>
        <v>0</v>
      </c>
      <c r="M25" s="151"/>
      <c r="N25" s="151"/>
      <c r="O25" s="151"/>
      <c r="P25" s="151"/>
      <c r="T25" s="152"/>
    </row>
    <row r="26" spans="1:20" x14ac:dyDescent="0.25">
      <c r="A26" s="7"/>
      <c r="B26" s="128" t="s">
        <v>64</v>
      </c>
      <c r="C26" s="118">
        <v>2.6993458453742565</v>
      </c>
      <c r="D26" s="118">
        <v>-3.244624976894952</v>
      </c>
      <c r="E26" s="118">
        <v>-3.4082763408817338</v>
      </c>
      <c r="F26" s="149">
        <v>3.9535554724024289</v>
      </c>
      <c r="G26" s="227">
        <f t="shared" si="0"/>
        <v>0</v>
      </c>
      <c r="H26" s="70">
        <v>11.975</v>
      </c>
      <c r="I26" s="70">
        <v>-14.394</v>
      </c>
      <c r="J26" s="70">
        <v>-15.12</v>
      </c>
      <c r="K26" s="70">
        <v>17.539000000000001</v>
      </c>
      <c r="L26" s="150">
        <f t="shared" si="1"/>
        <v>0</v>
      </c>
      <c r="M26" s="151"/>
      <c r="N26" s="151"/>
      <c r="O26" s="151"/>
      <c r="P26" s="151"/>
      <c r="T26" s="152"/>
    </row>
    <row r="27" spans="1:20" x14ac:dyDescent="0.25">
      <c r="A27" s="7"/>
      <c r="B27" s="128" t="s">
        <v>65</v>
      </c>
      <c r="C27" s="118">
        <v>2.7617726995396308</v>
      </c>
      <c r="D27" s="118">
        <v>-1.2697320982860947</v>
      </c>
      <c r="E27" s="118">
        <v>-5.9524100061012817</v>
      </c>
      <c r="F27" s="149">
        <v>4.4603694048477456</v>
      </c>
      <c r="G27" s="227">
        <f t="shared" si="0"/>
        <v>0</v>
      </c>
      <c r="H27" s="70">
        <v>12.448</v>
      </c>
      <c r="I27" s="70">
        <v>-5.7229999999999999</v>
      </c>
      <c r="J27" s="70">
        <v>-26.829000000000001</v>
      </c>
      <c r="K27" s="70">
        <v>20.103999999999999</v>
      </c>
      <c r="L27" s="150">
        <f t="shared" si="1"/>
        <v>0</v>
      </c>
      <c r="M27" s="151"/>
      <c r="N27" s="151"/>
      <c r="O27" s="151"/>
      <c r="P27" s="151"/>
      <c r="T27" s="152"/>
    </row>
    <row r="28" spans="1:20" x14ac:dyDescent="0.25">
      <c r="A28" s="7"/>
      <c r="B28" s="128" t="s">
        <v>66</v>
      </c>
      <c r="C28" s="118">
        <v>3.0520164598192587</v>
      </c>
      <c r="D28" s="118">
        <v>-2.290606862363449</v>
      </c>
      <c r="E28" s="118">
        <v>-6.2496288623062659</v>
      </c>
      <c r="F28" s="149">
        <v>5.4882192648504562</v>
      </c>
      <c r="G28" s="227">
        <f t="shared" si="0"/>
        <v>0</v>
      </c>
      <c r="H28" s="70">
        <v>13.877000000000001</v>
      </c>
      <c r="I28" s="70">
        <v>-10.414999999999999</v>
      </c>
      <c r="J28" s="70">
        <v>-28.416</v>
      </c>
      <c r="K28" s="70">
        <v>24.954000000000001</v>
      </c>
      <c r="L28" s="150">
        <f t="shared" si="1"/>
        <v>0</v>
      </c>
      <c r="M28" s="151"/>
      <c r="N28" s="151"/>
      <c r="O28" s="151"/>
      <c r="P28" s="151"/>
      <c r="T28" s="152"/>
    </row>
    <row r="29" spans="1:20" x14ac:dyDescent="0.25">
      <c r="A29" s="7"/>
      <c r="B29" s="128" t="s">
        <v>67</v>
      </c>
      <c r="C29" s="118">
        <v>2.7407191945854188</v>
      </c>
      <c r="D29" s="118">
        <v>-0.53420797860563252</v>
      </c>
      <c r="E29" s="118">
        <v>-6.2016749080710776</v>
      </c>
      <c r="F29" s="149">
        <v>3.9951636920912907</v>
      </c>
      <c r="G29" s="227">
        <f t="shared" si="0"/>
        <v>0</v>
      </c>
      <c r="H29" s="70">
        <v>12.625999999999999</v>
      </c>
      <c r="I29" s="70">
        <v>-2.4609999999999999</v>
      </c>
      <c r="J29" s="70">
        <v>-28.57</v>
      </c>
      <c r="K29" s="70">
        <v>18.405000000000001</v>
      </c>
      <c r="L29" s="150">
        <f t="shared" si="1"/>
        <v>0</v>
      </c>
      <c r="M29" s="151"/>
      <c r="N29" s="151"/>
      <c r="O29" s="151"/>
      <c r="P29" s="151"/>
      <c r="T29" s="152"/>
    </row>
    <row r="30" spans="1:20" x14ac:dyDescent="0.25">
      <c r="A30" s="7"/>
      <c r="B30" s="128" t="s">
        <v>68</v>
      </c>
      <c r="C30" s="118">
        <v>2.4333554997449784</v>
      </c>
      <c r="D30" s="118">
        <v>-0.99877977132010665</v>
      </c>
      <c r="E30" s="118">
        <v>-5.3672845284902948</v>
      </c>
      <c r="F30" s="149">
        <v>3.9327088000654231</v>
      </c>
      <c r="G30" s="227">
        <f t="shared" si="0"/>
        <v>0</v>
      </c>
      <c r="H30" s="70">
        <v>11.307</v>
      </c>
      <c r="I30" s="70">
        <v>-4.641</v>
      </c>
      <c r="J30" s="70">
        <v>-24.94</v>
      </c>
      <c r="K30" s="70">
        <v>18.274000000000001</v>
      </c>
      <c r="L30" s="150">
        <f t="shared" si="1"/>
        <v>0</v>
      </c>
      <c r="M30" s="151"/>
      <c r="N30" s="151"/>
      <c r="O30" s="151"/>
      <c r="P30" s="151"/>
      <c r="T30" s="152"/>
    </row>
    <row r="31" spans="1:20" x14ac:dyDescent="0.25">
      <c r="A31" s="7"/>
      <c r="B31" s="128" t="s">
        <v>69</v>
      </c>
      <c r="C31" s="118">
        <v>0.8483173913501999</v>
      </c>
      <c r="D31" s="118">
        <v>0.1330900730835346</v>
      </c>
      <c r="E31" s="118">
        <v>-5.7270915284266479</v>
      </c>
      <c r="F31" s="149">
        <v>4.745684063992913</v>
      </c>
      <c r="G31" s="227">
        <f t="shared" si="0"/>
        <v>0</v>
      </c>
      <c r="H31" s="70">
        <v>4.0220000000000002</v>
      </c>
      <c r="I31" s="70">
        <v>0.63100000000000001</v>
      </c>
      <c r="J31" s="70">
        <v>-27.152999999999999</v>
      </c>
      <c r="K31" s="70">
        <v>22.5</v>
      </c>
      <c r="L31" s="150">
        <f t="shared" si="1"/>
        <v>0</v>
      </c>
      <c r="M31" s="152"/>
      <c r="N31" s="152"/>
      <c r="O31" s="152"/>
      <c r="P31" s="152"/>
      <c r="T31" s="152"/>
    </row>
    <row r="32" spans="1:20" x14ac:dyDescent="0.25">
      <c r="A32" s="7"/>
      <c r="B32" s="128" t="s">
        <v>70</v>
      </c>
      <c r="C32" s="118">
        <v>0.88876833991446624</v>
      </c>
      <c r="D32" s="118">
        <v>-2.8944369451768495</v>
      </c>
      <c r="E32" s="118">
        <v>-4.9795837696224998</v>
      </c>
      <c r="F32" s="149">
        <v>6.9852523748848832</v>
      </c>
      <c r="G32" s="227">
        <f t="shared" si="0"/>
        <v>0</v>
      </c>
      <c r="H32" s="70">
        <v>4.2270000000000003</v>
      </c>
      <c r="I32" s="70">
        <v>-13.766</v>
      </c>
      <c r="J32" s="70">
        <v>-23.683</v>
      </c>
      <c r="K32" s="70">
        <v>33.222000000000001</v>
      </c>
      <c r="L32" s="150">
        <f t="shared" si="1"/>
        <v>0</v>
      </c>
      <c r="M32" s="152"/>
      <c r="N32" s="152"/>
      <c r="O32" s="152"/>
      <c r="P32" s="152"/>
      <c r="T32" s="152"/>
    </row>
    <row r="33" spans="1:20" x14ac:dyDescent="0.25">
      <c r="A33" s="7"/>
      <c r="B33" s="128" t="s">
        <v>71</v>
      </c>
      <c r="C33" s="118">
        <v>2.1620615209532734</v>
      </c>
      <c r="D33" s="118">
        <v>-3.0530358816441292</v>
      </c>
      <c r="E33" s="118">
        <v>-4.508426496184228</v>
      </c>
      <c r="F33" s="149">
        <v>5.3994008568750838</v>
      </c>
      <c r="G33" s="227">
        <f t="shared" si="0"/>
        <v>0</v>
      </c>
      <c r="H33" s="70">
        <v>10.335000000000001</v>
      </c>
      <c r="I33" s="70">
        <v>-14.593999999999999</v>
      </c>
      <c r="J33" s="70">
        <v>-21.550999999999998</v>
      </c>
      <c r="K33" s="70">
        <v>25.81</v>
      </c>
      <c r="L33" s="150">
        <f t="shared" si="1"/>
        <v>0</v>
      </c>
      <c r="M33" s="152"/>
      <c r="N33" s="152"/>
      <c r="O33" s="152"/>
      <c r="P33" s="152"/>
      <c r="T33" s="152"/>
    </row>
    <row r="34" spans="1:20" x14ac:dyDescent="0.25">
      <c r="A34" s="7"/>
      <c r="B34" s="128" t="s">
        <v>72</v>
      </c>
      <c r="C34" s="118">
        <v>3.8931374144210671</v>
      </c>
      <c r="D34" s="118">
        <v>-2.5943819334059266</v>
      </c>
      <c r="E34" s="118">
        <v>-4.4282013091855763</v>
      </c>
      <c r="F34" s="149">
        <v>3.1294458281704363</v>
      </c>
      <c r="G34" s="227">
        <f t="shared" si="0"/>
        <v>0</v>
      </c>
      <c r="H34" s="70">
        <v>18.663</v>
      </c>
      <c r="I34" s="70">
        <v>-12.436999999999999</v>
      </c>
      <c r="J34" s="70">
        <v>-21.228000000000002</v>
      </c>
      <c r="K34" s="70">
        <v>15.002000000000001</v>
      </c>
      <c r="L34" s="150">
        <f t="shared" si="1"/>
        <v>0</v>
      </c>
      <c r="M34" s="152"/>
      <c r="N34" s="152"/>
      <c r="O34" s="152"/>
      <c r="P34" s="152"/>
      <c r="T34" s="152"/>
    </row>
    <row r="35" spans="1:20" x14ac:dyDescent="0.25">
      <c r="A35" s="7"/>
      <c r="B35" s="128" t="s">
        <v>73</v>
      </c>
      <c r="C35" s="118">
        <v>3.660527460689055</v>
      </c>
      <c r="D35" s="118">
        <v>-3.0591062586753397</v>
      </c>
      <c r="E35" s="118">
        <v>-4.9242785224471195</v>
      </c>
      <c r="F35" s="149">
        <v>4.3228573204334042</v>
      </c>
      <c r="G35" s="227">
        <f t="shared" si="0"/>
        <v>0</v>
      </c>
      <c r="H35" s="70">
        <v>17.669</v>
      </c>
      <c r="I35" s="70">
        <v>-14.766</v>
      </c>
      <c r="J35" s="70">
        <v>-23.768999999999998</v>
      </c>
      <c r="K35" s="70">
        <v>20.866</v>
      </c>
      <c r="L35" s="150">
        <f t="shared" si="1"/>
        <v>0</v>
      </c>
      <c r="M35" s="152"/>
      <c r="N35" s="152"/>
      <c r="O35" s="152"/>
      <c r="P35" s="152"/>
      <c r="T35" s="152"/>
    </row>
    <row r="36" spans="1:20" x14ac:dyDescent="0.25">
      <c r="A36" s="7"/>
      <c r="B36" s="128" t="s">
        <v>74</v>
      </c>
      <c r="C36" s="118">
        <v>3.9454591661064748</v>
      </c>
      <c r="D36" s="118">
        <v>-6.3872128674722504</v>
      </c>
      <c r="E36" s="118">
        <v>-4.1948812119820955</v>
      </c>
      <c r="F36" s="149">
        <v>6.636634913347871</v>
      </c>
      <c r="G36" s="227">
        <f t="shared" si="0"/>
        <v>0</v>
      </c>
      <c r="H36" s="70">
        <v>19.251000000000001</v>
      </c>
      <c r="I36" s="70">
        <v>-31.164999999999999</v>
      </c>
      <c r="J36" s="70">
        <v>-20.468</v>
      </c>
      <c r="K36" s="70">
        <v>32.381999999999998</v>
      </c>
      <c r="L36" s="150">
        <f t="shared" si="1"/>
        <v>0</v>
      </c>
      <c r="M36" s="152"/>
      <c r="N36" s="152"/>
      <c r="O36" s="152"/>
      <c r="P36" s="152"/>
      <c r="T36" s="152"/>
    </row>
    <row r="37" spans="1:20" x14ac:dyDescent="0.25">
      <c r="A37" s="7"/>
      <c r="B37" s="128" t="s">
        <v>75</v>
      </c>
      <c r="C37" s="118">
        <v>2.3138412322082478</v>
      </c>
      <c r="D37" s="118">
        <v>-4.1376734518232237</v>
      </c>
      <c r="E37" s="118">
        <v>-3.7936116140661409</v>
      </c>
      <c r="F37" s="149">
        <v>5.6174438336811168</v>
      </c>
      <c r="G37" s="227">
        <f t="shared" si="0"/>
        <v>0</v>
      </c>
      <c r="H37" s="70">
        <v>11.398999999999999</v>
      </c>
      <c r="I37" s="70">
        <v>-20.384</v>
      </c>
      <c r="J37" s="70">
        <v>-18.689</v>
      </c>
      <c r="K37" s="70">
        <v>27.673999999999999</v>
      </c>
      <c r="L37" s="150">
        <f t="shared" si="1"/>
        <v>0</v>
      </c>
      <c r="M37" s="152"/>
      <c r="N37" s="152"/>
      <c r="O37" s="152"/>
      <c r="P37" s="152"/>
      <c r="T37" s="152"/>
    </row>
    <row r="38" spans="1:20" x14ac:dyDescent="0.25">
      <c r="A38" s="7"/>
      <c r="B38" s="128" t="s">
        <v>76</v>
      </c>
      <c r="C38" s="118">
        <v>1.5841273417884505</v>
      </c>
      <c r="D38" s="118">
        <v>-3.3535456769458571</v>
      </c>
      <c r="E38" s="118">
        <v>-3.3461018476791349</v>
      </c>
      <c r="F38" s="149">
        <v>5.1155201828365415</v>
      </c>
      <c r="G38" s="227">
        <f t="shared" si="0"/>
        <v>0</v>
      </c>
      <c r="H38" s="70">
        <v>7.8739999999999997</v>
      </c>
      <c r="I38" s="70">
        <v>-16.669</v>
      </c>
      <c r="J38" s="70">
        <v>-16.632000000000001</v>
      </c>
      <c r="K38" s="70">
        <v>25.427</v>
      </c>
      <c r="L38" s="150">
        <f t="shared" si="1"/>
        <v>0</v>
      </c>
      <c r="M38" s="152"/>
      <c r="N38" s="152"/>
      <c r="O38" s="152"/>
      <c r="P38" s="152"/>
      <c r="T38" s="152"/>
    </row>
    <row r="39" spans="1:20" x14ac:dyDescent="0.25">
      <c r="A39" s="7"/>
      <c r="B39" s="128" t="s">
        <v>77</v>
      </c>
      <c r="C39" s="118">
        <v>6.8996556120172969E-2</v>
      </c>
      <c r="D39" s="118">
        <v>-2.8199368324632763</v>
      </c>
      <c r="E39" s="118">
        <v>-3.9357776883377977</v>
      </c>
      <c r="F39" s="149">
        <v>6.6867179646809012</v>
      </c>
      <c r="G39" s="227">
        <f t="shared" si="0"/>
        <v>0</v>
      </c>
      <c r="H39" s="70">
        <v>0.34799999999999998</v>
      </c>
      <c r="I39" s="70">
        <v>-14.223000000000001</v>
      </c>
      <c r="J39" s="70">
        <v>-19.850999999999999</v>
      </c>
      <c r="K39" s="70">
        <v>33.725999999999999</v>
      </c>
      <c r="L39" s="150">
        <f t="shared" si="1"/>
        <v>0</v>
      </c>
      <c r="M39" s="152"/>
      <c r="N39" s="152"/>
      <c r="O39" s="152"/>
      <c r="P39" s="152"/>
      <c r="T39" s="152"/>
    </row>
    <row r="40" spans="1:20" x14ac:dyDescent="0.25">
      <c r="A40" s="7"/>
      <c r="B40" s="128" t="s">
        <v>78</v>
      </c>
      <c r="C40" s="118">
        <v>-0.37831762231682337</v>
      </c>
      <c r="D40" s="118">
        <v>-1.0675919652543069</v>
      </c>
      <c r="E40" s="118">
        <v>-2.4553440301400871</v>
      </c>
      <c r="F40" s="149">
        <v>3.9012536177112174</v>
      </c>
      <c r="G40" s="227">
        <f t="shared" si="0"/>
        <v>0</v>
      </c>
      <c r="H40" s="70">
        <v>-1.9319999999999999</v>
      </c>
      <c r="I40" s="70">
        <v>-5.452</v>
      </c>
      <c r="J40" s="70">
        <v>-12.539</v>
      </c>
      <c r="K40" s="70">
        <v>19.922999999999998</v>
      </c>
      <c r="L40" s="150">
        <f t="shared" si="1"/>
        <v>0</v>
      </c>
      <c r="M40" s="152"/>
      <c r="N40" s="152"/>
      <c r="O40" s="152"/>
      <c r="P40" s="152"/>
      <c r="T40" s="152"/>
    </row>
    <row r="41" spans="1:20" x14ac:dyDescent="0.25">
      <c r="A41" s="7"/>
      <c r="B41" s="128" t="s">
        <v>79</v>
      </c>
      <c r="C41" s="118">
        <v>-1.061460721507193</v>
      </c>
      <c r="D41" s="118">
        <v>9.4334881095521794E-2</v>
      </c>
      <c r="E41" s="118">
        <v>-2.0500438811844441</v>
      </c>
      <c r="F41" s="149">
        <v>3.0171697215961153</v>
      </c>
      <c r="G41" s="227">
        <f t="shared" si="0"/>
        <v>0</v>
      </c>
      <c r="H41" s="70">
        <v>-5.4909999999999997</v>
      </c>
      <c r="I41" s="70">
        <v>0.48799999999999999</v>
      </c>
      <c r="J41" s="70">
        <v>-10.605</v>
      </c>
      <c r="K41" s="70">
        <v>15.608000000000001</v>
      </c>
      <c r="L41" s="150">
        <f t="shared" si="1"/>
        <v>0</v>
      </c>
      <c r="M41" s="152"/>
      <c r="N41" s="152"/>
      <c r="O41" s="152"/>
      <c r="P41" s="152"/>
      <c r="T41" s="152"/>
    </row>
    <row r="42" spans="1:20" x14ac:dyDescent="0.25">
      <c r="A42" s="7"/>
      <c r="B42" s="128" t="s">
        <v>80</v>
      </c>
      <c r="C42" s="118">
        <v>0.50784485138492685</v>
      </c>
      <c r="D42" s="118">
        <v>-1.5929342658200669</v>
      </c>
      <c r="E42" s="118">
        <v>-3.3722125088187478</v>
      </c>
      <c r="F42" s="149">
        <v>4.4573019232538877</v>
      </c>
      <c r="G42" s="227">
        <f t="shared" si="0"/>
        <v>0</v>
      </c>
      <c r="H42" s="70">
        <v>2.649</v>
      </c>
      <c r="I42" s="70">
        <v>-8.3089999999999993</v>
      </c>
      <c r="J42" s="70">
        <v>-17.59</v>
      </c>
      <c r="K42" s="70">
        <v>23.25</v>
      </c>
      <c r="L42" s="150">
        <f t="shared" si="1"/>
        <v>0</v>
      </c>
      <c r="M42" s="152"/>
      <c r="N42" s="152"/>
      <c r="O42" s="152"/>
      <c r="P42" s="152"/>
      <c r="T42" s="152"/>
    </row>
    <row r="43" spans="1:20" x14ac:dyDescent="0.25">
      <c r="A43" s="7"/>
      <c r="B43" s="128" t="s">
        <v>81</v>
      </c>
      <c r="C43" s="118">
        <v>-5.5982831931540994E-2</v>
      </c>
      <c r="D43" s="118">
        <v>-1.6619665207431624</v>
      </c>
      <c r="E43" s="118">
        <v>-3.165886271067349</v>
      </c>
      <c r="F43" s="149">
        <v>4.8838356237420522</v>
      </c>
      <c r="G43" s="227">
        <f t="shared" si="0"/>
        <v>0</v>
      </c>
      <c r="H43" s="70">
        <v>-0.29399999999999998</v>
      </c>
      <c r="I43" s="70">
        <v>-8.7279999999999998</v>
      </c>
      <c r="J43" s="70">
        <v>-16.626000000000001</v>
      </c>
      <c r="K43" s="70">
        <v>25.648</v>
      </c>
      <c r="L43" s="150">
        <f t="shared" si="1"/>
        <v>0</v>
      </c>
      <c r="M43" s="152"/>
      <c r="N43" s="152"/>
      <c r="O43" s="152"/>
      <c r="P43" s="152"/>
      <c r="T43" s="152"/>
    </row>
    <row r="44" spans="1:20" x14ac:dyDescent="0.25">
      <c r="A44" s="7"/>
      <c r="B44" s="128" t="s">
        <v>82</v>
      </c>
      <c r="C44" s="118">
        <v>-0.69512828736971033</v>
      </c>
      <c r="D44" s="118">
        <v>-0.51937674790251698</v>
      </c>
      <c r="E44" s="118">
        <v>-1.8117226464392964</v>
      </c>
      <c r="F44" s="149">
        <v>3.0262276817115237</v>
      </c>
      <c r="G44" s="227">
        <f t="shared" si="0"/>
        <v>0</v>
      </c>
      <c r="H44" s="70">
        <v>-3.706</v>
      </c>
      <c r="I44" s="70">
        <v>-2.7690000000000001</v>
      </c>
      <c r="J44" s="70">
        <v>-9.6590000000000007</v>
      </c>
      <c r="K44" s="70">
        <v>16.134</v>
      </c>
      <c r="L44" s="150">
        <f t="shared" si="1"/>
        <v>0</v>
      </c>
      <c r="M44" s="152"/>
      <c r="N44" s="152"/>
      <c r="O44" s="152"/>
      <c r="P44" s="152"/>
      <c r="T44" s="152"/>
    </row>
    <row r="45" spans="1:20" x14ac:dyDescent="0.25">
      <c r="A45" s="7"/>
      <c r="B45" s="128" t="s">
        <v>83</v>
      </c>
      <c r="C45" s="118">
        <v>8.1283646290943132E-2</v>
      </c>
      <c r="D45" s="118">
        <v>-0.80143806653300032</v>
      </c>
      <c r="E45" s="118">
        <v>-3.2352759813365273</v>
      </c>
      <c r="F45" s="149">
        <v>3.9554304015785844</v>
      </c>
      <c r="G45" s="227">
        <f t="shared" si="0"/>
        <v>0</v>
      </c>
      <c r="H45" s="70">
        <v>0.435</v>
      </c>
      <c r="I45" s="70">
        <v>-4.2889999999999997</v>
      </c>
      <c r="J45" s="70">
        <v>-17.314</v>
      </c>
      <c r="K45" s="70">
        <v>21.167999999999999</v>
      </c>
      <c r="L45" s="150">
        <f t="shared" si="1"/>
        <v>0</v>
      </c>
      <c r="M45" s="152"/>
      <c r="N45" s="152"/>
      <c r="O45" s="152"/>
      <c r="P45" s="152"/>
      <c r="T45" s="152"/>
    </row>
    <row r="46" spans="1:20" x14ac:dyDescent="0.25">
      <c r="A46" s="7"/>
      <c r="B46" s="128" t="s">
        <v>84</v>
      </c>
      <c r="C46" s="118">
        <v>-0.35748697567498089</v>
      </c>
      <c r="D46" s="118">
        <v>-1.4519556368464952</v>
      </c>
      <c r="E46" s="118">
        <v>-1.4623122176213523</v>
      </c>
      <c r="F46" s="149">
        <v>3.2717548301428283</v>
      </c>
      <c r="G46" s="227">
        <f t="shared" si="0"/>
        <v>0</v>
      </c>
      <c r="H46" s="70">
        <v>-1.9330000000000001</v>
      </c>
      <c r="I46" s="70">
        <v>-7.851</v>
      </c>
      <c r="J46" s="70">
        <v>-7.907</v>
      </c>
      <c r="K46" s="70">
        <v>17.690999999999999</v>
      </c>
      <c r="L46" s="150">
        <f t="shared" si="1"/>
        <v>0</v>
      </c>
      <c r="M46" s="152"/>
      <c r="N46" s="152"/>
      <c r="O46" s="152"/>
      <c r="P46" s="152"/>
      <c r="T46" s="152"/>
    </row>
    <row r="47" spans="1:20" x14ac:dyDescent="0.25">
      <c r="A47" s="7"/>
      <c r="B47" s="128" t="s">
        <v>85</v>
      </c>
      <c r="C47" s="118">
        <v>-0.5864333406706288</v>
      </c>
      <c r="D47" s="118">
        <v>-0.98888399735857369</v>
      </c>
      <c r="E47" s="118">
        <v>-1.9273240883410374</v>
      </c>
      <c r="F47" s="149">
        <v>3.5026414263702401</v>
      </c>
      <c r="G47" s="227">
        <f t="shared" si="0"/>
        <v>0</v>
      </c>
      <c r="H47" s="70">
        <v>-3.1970000000000001</v>
      </c>
      <c r="I47" s="70">
        <v>-5.391</v>
      </c>
      <c r="J47" s="70">
        <v>-10.507</v>
      </c>
      <c r="K47" s="70">
        <v>19.094999999999999</v>
      </c>
      <c r="L47" s="150">
        <f t="shared" si="1"/>
        <v>0</v>
      </c>
      <c r="M47" s="152"/>
      <c r="N47" s="152"/>
      <c r="O47" s="152"/>
      <c r="P47" s="152"/>
      <c r="T47" s="152"/>
    </row>
    <row r="48" spans="1:20" x14ac:dyDescent="0.25">
      <c r="A48" s="7"/>
      <c r="B48" s="128" t="s">
        <v>86</v>
      </c>
      <c r="C48" s="118">
        <v>-1.2335677190713457</v>
      </c>
      <c r="D48" s="118">
        <v>-1.5327410416027116</v>
      </c>
      <c r="E48" s="118">
        <v>-1.8845921197710516</v>
      </c>
      <c r="F48" s="149">
        <v>4.6509008804451089</v>
      </c>
      <c r="G48" s="227">
        <f t="shared" si="0"/>
        <v>0</v>
      </c>
      <c r="H48" s="70">
        <v>-6.7910000000000004</v>
      </c>
      <c r="I48" s="70">
        <v>-8.4380000000000006</v>
      </c>
      <c r="J48" s="70">
        <v>-10.375</v>
      </c>
      <c r="K48" s="70">
        <v>25.603999999999999</v>
      </c>
      <c r="L48" s="150">
        <f t="shared" si="1"/>
        <v>0</v>
      </c>
      <c r="M48" s="152"/>
      <c r="N48" s="152"/>
      <c r="O48" s="152"/>
      <c r="P48" s="152"/>
      <c r="T48" s="152"/>
    </row>
    <row r="49" spans="1:20" x14ac:dyDescent="0.25">
      <c r="A49" s="7"/>
      <c r="B49" s="128" t="s">
        <v>87</v>
      </c>
      <c r="C49" s="118">
        <v>-0.6267329020332717</v>
      </c>
      <c r="D49" s="118">
        <v>-3.4838551293900188</v>
      </c>
      <c r="E49" s="118">
        <v>-1.8558297712569316</v>
      </c>
      <c r="F49" s="149">
        <v>5.9664178026802217</v>
      </c>
      <c r="G49" s="227">
        <f t="shared" si="0"/>
        <v>0</v>
      </c>
      <c r="H49" s="70">
        <v>-3.472</v>
      </c>
      <c r="I49" s="70">
        <v>-19.3</v>
      </c>
      <c r="J49" s="70">
        <v>-10.281000000000001</v>
      </c>
      <c r="K49" s="70">
        <v>33.052999999999997</v>
      </c>
      <c r="L49" s="150">
        <f t="shared" si="1"/>
        <v>0</v>
      </c>
      <c r="M49" s="152"/>
      <c r="N49" s="152"/>
      <c r="O49" s="152"/>
      <c r="P49" s="152"/>
      <c r="T49" s="152"/>
    </row>
    <row r="50" spans="1:20" x14ac:dyDescent="0.25">
      <c r="A50" s="7"/>
      <c r="B50" s="128" t="s">
        <v>88</v>
      </c>
      <c r="C50" s="118">
        <v>0.23975258246508435</v>
      </c>
      <c r="D50" s="118">
        <v>-0.11889589033770354</v>
      </c>
      <c r="E50" s="118">
        <v>-2.4522500200536546</v>
      </c>
      <c r="F50" s="149">
        <v>2.331393327926274</v>
      </c>
      <c r="G50" s="227">
        <f t="shared" si="0"/>
        <v>0</v>
      </c>
      <c r="H50" s="70">
        <v>1.345</v>
      </c>
      <c r="I50" s="70">
        <v>-0.66700000000000004</v>
      </c>
      <c r="J50" s="70">
        <v>-13.757</v>
      </c>
      <c r="K50" s="70">
        <v>13.079000000000001</v>
      </c>
      <c r="L50" s="150">
        <f t="shared" si="1"/>
        <v>0</v>
      </c>
      <c r="M50" s="152"/>
      <c r="N50" s="152"/>
      <c r="O50" s="152"/>
      <c r="P50" s="152"/>
      <c r="T50" s="152"/>
    </row>
    <row r="51" spans="1:20" x14ac:dyDescent="0.25">
      <c r="A51" s="7"/>
      <c r="B51" s="128" t="s">
        <v>89</v>
      </c>
      <c r="C51" s="118">
        <v>-0.23949204424699225</v>
      </c>
      <c r="D51" s="118">
        <v>0.42611608755645858</v>
      </c>
      <c r="E51" s="118">
        <v>-2.5022424843731002</v>
      </c>
      <c r="F51" s="149">
        <v>2.3156184410636338</v>
      </c>
      <c r="G51" s="227">
        <f t="shared" si="0"/>
        <v>0</v>
      </c>
      <c r="H51" s="70">
        <v>-1.359</v>
      </c>
      <c r="I51" s="70">
        <v>2.4180000000000001</v>
      </c>
      <c r="J51" s="70">
        <v>-14.199</v>
      </c>
      <c r="K51" s="70">
        <v>13.14</v>
      </c>
      <c r="L51" s="150">
        <f t="shared" si="1"/>
        <v>0</v>
      </c>
      <c r="M51" s="152"/>
      <c r="N51" s="152"/>
      <c r="O51" s="152"/>
      <c r="P51" s="152"/>
      <c r="T51" s="152"/>
    </row>
    <row r="52" spans="1:20" x14ac:dyDescent="0.25">
      <c r="A52" s="7"/>
      <c r="B52" s="128" t="s">
        <v>90</v>
      </c>
      <c r="C52" s="118">
        <v>-7.642003677276081E-2</v>
      </c>
      <c r="D52" s="118">
        <v>3.162843035698323</v>
      </c>
      <c r="E52" s="118">
        <v>-2.7204481439220656</v>
      </c>
      <c r="F52" s="149">
        <v>-0.36597485500349675</v>
      </c>
      <c r="G52" s="227">
        <f t="shared" si="0"/>
        <v>0</v>
      </c>
      <c r="H52" s="70">
        <v>-0.436</v>
      </c>
      <c r="I52" s="70">
        <v>18.045000000000002</v>
      </c>
      <c r="J52" s="70">
        <v>-15.521000000000001</v>
      </c>
      <c r="K52" s="70">
        <v>-2.0880000000000001</v>
      </c>
      <c r="L52" s="150">
        <f t="shared" si="1"/>
        <v>0</v>
      </c>
      <c r="M52" s="152"/>
      <c r="N52" s="152"/>
      <c r="O52" s="152"/>
      <c r="P52" s="152"/>
      <c r="T52" s="152"/>
    </row>
    <row r="53" spans="1:20" x14ac:dyDescent="0.25">
      <c r="A53" s="7"/>
      <c r="B53" s="128" t="s">
        <v>91</v>
      </c>
      <c r="C53" s="118">
        <v>1.0368900449616976</v>
      </c>
      <c r="D53" s="118">
        <v>0.66950917558302692</v>
      </c>
      <c r="E53" s="118">
        <v>-4.0149097637499667</v>
      </c>
      <c r="F53" s="149">
        <v>2.3072591241854603</v>
      </c>
      <c r="G53" s="227">
        <f t="shared" si="0"/>
        <v>1.2514190197818742E-3</v>
      </c>
      <c r="H53" s="70">
        <v>5.8</v>
      </c>
      <c r="I53" s="70">
        <v>3.7450000000000001</v>
      </c>
      <c r="J53" s="70">
        <v>-22.457999999999998</v>
      </c>
      <c r="K53" s="70">
        <v>12.906000000000001</v>
      </c>
      <c r="L53" s="150">
        <f t="shared" si="1"/>
        <v>6.9999999999978968E-3</v>
      </c>
      <c r="M53" s="152"/>
      <c r="N53" s="152"/>
      <c r="O53" s="152"/>
      <c r="P53" s="152"/>
      <c r="T53" s="152"/>
    </row>
    <row r="54" spans="1:20" x14ac:dyDescent="0.25">
      <c r="A54" s="7"/>
      <c r="B54" s="128" t="s">
        <v>92</v>
      </c>
      <c r="C54" s="118">
        <v>18.381346017575904</v>
      </c>
      <c r="D54" s="118">
        <v>5.1283489912245157</v>
      </c>
      <c r="E54" s="118">
        <v>-25.243180453299587</v>
      </c>
      <c r="F54" s="149">
        <v>1.7334854444991656</v>
      </c>
      <c r="G54" s="227">
        <f t="shared" si="0"/>
        <v>0</v>
      </c>
      <c r="H54" s="70">
        <v>88.456000000000003</v>
      </c>
      <c r="I54" s="70">
        <v>24.678999999999998</v>
      </c>
      <c r="J54" s="70">
        <v>-121.477</v>
      </c>
      <c r="K54" s="70">
        <v>8.3420000000000005</v>
      </c>
      <c r="L54" s="150">
        <f t="shared" si="1"/>
        <v>0</v>
      </c>
      <c r="M54" s="152"/>
      <c r="N54" s="152"/>
      <c r="O54" s="152"/>
      <c r="P54" s="152"/>
      <c r="T54" s="152"/>
    </row>
    <row r="55" spans="1:20" x14ac:dyDescent="0.25">
      <c r="A55" s="7"/>
      <c r="B55" s="128" t="s">
        <v>93</v>
      </c>
      <c r="C55" s="118">
        <v>7.2335046518815735</v>
      </c>
      <c r="D55" s="118">
        <v>4.3809305243754153</v>
      </c>
      <c r="E55" s="118">
        <v>-13.556991332897788</v>
      </c>
      <c r="F55" s="149">
        <v>1.9425561566407992</v>
      </c>
      <c r="G55" s="227">
        <f t="shared" si="0"/>
        <v>0</v>
      </c>
      <c r="H55" s="70">
        <v>39.084000000000003</v>
      </c>
      <c r="I55" s="70">
        <v>23.670999999999999</v>
      </c>
      <c r="J55" s="70">
        <v>-73.251000000000005</v>
      </c>
      <c r="K55" s="70">
        <v>10.496</v>
      </c>
      <c r="L55" s="150">
        <f t="shared" si="1"/>
        <v>0</v>
      </c>
      <c r="M55" s="152"/>
      <c r="N55" s="152"/>
      <c r="O55" s="152"/>
      <c r="P55" s="152"/>
      <c r="T55" s="152"/>
    </row>
    <row r="56" spans="1:20" x14ac:dyDescent="0.25">
      <c r="A56" s="7"/>
      <c r="B56" s="128" t="s">
        <v>94</v>
      </c>
      <c r="C56" s="118">
        <v>7.3009089588440057</v>
      </c>
      <c r="D56" s="118">
        <v>-2.4767887254532379</v>
      </c>
      <c r="E56" s="118">
        <v>-10.170114874891736</v>
      </c>
      <c r="F56" s="149">
        <v>5.345994641500968</v>
      </c>
      <c r="G56" s="227">
        <f t="shared" si="0"/>
        <v>0</v>
      </c>
      <c r="H56" s="70">
        <v>39.703000000000003</v>
      </c>
      <c r="I56" s="70">
        <v>-13.468999999999999</v>
      </c>
      <c r="J56" s="70">
        <v>-55.305999999999997</v>
      </c>
      <c r="K56" s="70">
        <v>29.071999999999999</v>
      </c>
      <c r="L56" s="150">
        <f t="shared" si="1"/>
        <v>0</v>
      </c>
      <c r="M56" s="152"/>
      <c r="N56" s="152"/>
      <c r="O56" s="152"/>
      <c r="P56" s="152"/>
      <c r="T56" s="152"/>
    </row>
    <row r="57" spans="1:20" x14ac:dyDescent="0.25">
      <c r="A57" s="7"/>
      <c r="B57" s="128" t="s">
        <v>95</v>
      </c>
      <c r="C57" s="118">
        <v>11.888295335304779</v>
      </c>
      <c r="D57" s="118">
        <v>-0.28177488828065944</v>
      </c>
      <c r="E57" s="118">
        <v>-12.311874903690224</v>
      </c>
      <c r="F57" s="149">
        <v>0.70535445666610408</v>
      </c>
      <c r="G57" s="227">
        <f t="shared" si="0"/>
        <v>1.5543122344752192E-15</v>
      </c>
      <c r="H57" s="70">
        <v>64.805000000000007</v>
      </c>
      <c r="I57" s="70">
        <v>-1.536</v>
      </c>
      <c r="J57" s="70">
        <v>-67.114000000000004</v>
      </c>
      <c r="K57" s="70">
        <v>3.8450000000000002</v>
      </c>
      <c r="L57" s="150">
        <f t="shared" si="1"/>
        <v>0</v>
      </c>
      <c r="M57" s="152"/>
      <c r="N57" s="152"/>
      <c r="O57" s="152"/>
      <c r="P57" s="152"/>
      <c r="T57" s="152"/>
    </row>
    <row r="58" spans="1:20" x14ac:dyDescent="0.25">
      <c r="A58" s="7"/>
      <c r="B58" s="128" t="s">
        <v>96</v>
      </c>
      <c r="C58" s="118">
        <v>4.9132301287888644</v>
      </c>
      <c r="D58" s="118">
        <v>5.0447075148519147</v>
      </c>
      <c r="E58" s="118">
        <v>-9.1435757339230737</v>
      </c>
      <c r="F58" s="149">
        <v>-0.81436190971770517</v>
      </c>
      <c r="G58" s="227">
        <f t="shared" si="0"/>
        <v>0</v>
      </c>
      <c r="H58" s="70">
        <v>28.326000000000001</v>
      </c>
      <c r="I58" s="70">
        <v>29.084</v>
      </c>
      <c r="J58" s="70">
        <v>-52.715000000000003</v>
      </c>
      <c r="K58" s="70">
        <v>-4.6950000000000003</v>
      </c>
      <c r="L58" s="150">
        <f t="shared" si="1"/>
        <v>7.1054273576010019E-15</v>
      </c>
      <c r="M58" s="152"/>
      <c r="N58" s="152"/>
      <c r="O58" s="152"/>
      <c r="P58" s="152"/>
      <c r="T58" s="152"/>
    </row>
    <row r="59" spans="1:20" x14ac:dyDescent="0.25">
      <c r="A59" s="7"/>
      <c r="B59" s="128" t="s">
        <v>97</v>
      </c>
      <c r="C59" s="118">
        <v>2.4504519096281974</v>
      </c>
      <c r="D59" s="118">
        <v>1.1633066591081258</v>
      </c>
      <c r="E59" s="118">
        <v>-6.3717823477704831</v>
      </c>
      <c r="F59" s="149">
        <v>2.7580237790341604</v>
      </c>
      <c r="G59" s="227">
        <f t="shared" si="0"/>
        <v>0</v>
      </c>
      <c r="H59" s="70">
        <v>14.523999999999999</v>
      </c>
      <c r="I59" s="70">
        <v>6.8949999999999996</v>
      </c>
      <c r="J59" s="70">
        <v>-37.765999999999998</v>
      </c>
      <c r="K59" s="70">
        <v>16.347000000000001</v>
      </c>
      <c r="L59" s="150">
        <f t="shared" si="1"/>
        <v>0</v>
      </c>
      <c r="M59" s="152"/>
      <c r="N59" s="152"/>
      <c r="O59" s="152"/>
      <c r="P59" s="152"/>
      <c r="T59" s="152"/>
    </row>
    <row r="60" spans="1:20" x14ac:dyDescent="0.25">
      <c r="A60" s="7"/>
      <c r="B60" s="128" t="s">
        <v>98</v>
      </c>
      <c r="C60" s="118">
        <v>0.16011730976616956</v>
      </c>
      <c r="D60" s="118">
        <v>2.2566019621768065</v>
      </c>
      <c r="E60" s="118">
        <v>-3.1237670638365027</v>
      </c>
      <c r="F60" s="149">
        <v>0.70704779189352696</v>
      </c>
      <c r="G60" s="227">
        <f t="shared" si="0"/>
        <v>0</v>
      </c>
      <c r="H60" s="70">
        <v>0.97399999999999998</v>
      </c>
      <c r="I60" s="70">
        <v>13.727</v>
      </c>
      <c r="J60" s="70">
        <v>-19.001999999999999</v>
      </c>
      <c r="K60" s="70">
        <v>4.3010000000000002</v>
      </c>
      <c r="L60" s="150">
        <f t="shared" si="1"/>
        <v>0</v>
      </c>
      <c r="M60" s="152"/>
      <c r="N60" s="152"/>
      <c r="O60" s="152"/>
      <c r="P60" s="152"/>
      <c r="T60" s="152"/>
    </row>
    <row r="61" spans="1:20" x14ac:dyDescent="0.25">
      <c r="A61" s="7"/>
      <c r="B61" s="128" t="s">
        <v>99</v>
      </c>
      <c r="C61" s="70">
        <v>0.84267769263612058</v>
      </c>
      <c r="D61" s="70">
        <v>-1.7197045331244563</v>
      </c>
      <c r="E61" s="70">
        <v>-5.0624865572844273</v>
      </c>
      <c r="F61" s="70">
        <v>5.939513397772763</v>
      </c>
      <c r="G61" s="227">
        <f t="shared" si="0"/>
        <v>0</v>
      </c>
      <c r="H61" s="70">
        <v>5.25</v>
      </c>
      <c r="I61" s="70">
        <v>-10.714</v>
      </c>
      <c r="J61" s="70">
        <v>-31.54</v>
      </c>
      <c r="K61" s="70">
        <v>37.003999999999998</v>
      </c>
      <c r="L61" s="150">
        <f t="shared" si="1"/>
        <v>0</v>
      </c>
      <c r="M61" s="152"/>
      <c r="N61" s="152"/>
      <c r="O61" s="152"/>
      <c r="P61" s="152"/>
      <c r="T61" s="152"/>
    </row>
    <row r="62" spans="1:20" x14ac:dyDescent="0.25">
      <c r="A62" s="7"/>
      <c r="B62" s="128" t="s">
        <v>100</v>
      </c>
      <c r="C62" s="70">
        <v>-1.7153324062675488</v>
      </c>
      <c r="D62" s="70">
        <v>3.6035120046676563</v>
      </c>
      <c r="E62" s="70">
        <v>-4.4902728482870922</v>
      </c>
      <c r="F62" s="70">
        <v>2.6020932498869844</v>
      </c>
      <c r="G62" s="227">
        <f t="shared" si="0"/>
        <v>0</v>
      </c>
      <c r="H62" s="70">
        <v>-10.965999999999999</v>
      </c>
      <c r="I62" s="70">
        <v>23.036999999999999</v>
      </c>
      <c r="J62" s="70">
        <v>-28.706</v>
      </c>
      <c r="K62" s="70">
        <v>16.635000000000002</v>
      </c>
      <c r="L62" s="150">
        <f t="shared" si="1"/>
        <v>0</v>
      </c>
      <c r="M62" s="152"/>
      <c r="N62" s="152"/>
      <c r="O62" s="152"/>
      <c r="P62" s="152"/>
      <c r="T62" s="152"/>
    </row>
    <row r="63" spans="1:20" x14ac:dyDescent="0.25">
      <c r="A63" s="7"/>
      <c r="B63" s="128" t="s">
        <v>101</v>
      </c>
      <c r="C63" s="70">
        <v>-0.9941051899857436</v>
      </c>
      <c r="D63" s="70">
        <v>4.1617389458855518</v>
      </c>
      <c r="E63" s="70">
        <v>-3.6548437252492567</v>
      </c>
      <c r="F63" s="70">
        <v>0.4872099693494486</v>
      </c>
      <c r="G63" s="227">
        <f t="shared" si="0"/>
        <v>0</v>
      </c>
      <c r="H63" s="70">
        <v>-6.4640000000000004</v>
      </c>
      <c r="I63" s="70">
        <v>27.061</v>
      </c>
      <c r="J63" s="70">
        <v>-23.765000000000001</v>
      </c>
      <c r="K63" s="70">
        <v>3.1680000000000001</v>
      </c>
      <c r="L63" s="150">
        <f t="shared" si="1"/>
        <v>0</v>
      </c>
      <c r="M63" s="152"/>
      <c r="N63" s="152"/>
      <c r="O63" s="152"/>
      <c r="P63" s="152"/>
      <c r="T63" s="152"/>
    </row>
    <row r="64" spans="1:20" x14ac:dyDescent="0.25">
      <c r="A64" s="7"/>
      <c r="B64" s="128" t="s">
        <v>102</v>
      </c>
      <c r="C64" s="70">
        <v>-2.6422444940148919</v>
      </c>
      <c r="D64" s="70">
        <v>8.3647886249287495</v>
      </c>
      <c r="E64" s="70">
        <v>-5.1308405482272086</v>
      </c>
      <c r="F64" s="70">
        <v>-0.59170358268664847</v>
      </c>
      <c r="G64" s="227">
        <f t="shared" si="0"/>
        <v>0</v>
      </c>
      <c r="H64" s="70">
        <v>-17.661000000000001</v>
      </c>
      <c r="I64" s="70">
        <v>55.911000000000001</v>
      </c>
      <c r="J64" s="70">
        <v>-34.295000000000002</v>
      </c>
      <c r="K64" s="70">
        <v>-3.9550000000000001</v>
      </c>
      <c r="L64" s="150">
        <f t="shared" si="1"/>
        <v>0</v>
      </c>
      <c r="M64" s="152"/>
      <c r="N64" s="152"/>
      <c r="O64" s="152"/>
      <c r="P64" s="152"/>
      <c r="T64" s="152"/>
    </row>
    <row r="65" spans="1:20" x14ac:dyDescent="0.25">
      <c r="A65" s="7"/>
      <c r="B65" s="128" t="s">
        <v>103</v>
      </c>
      <c r="C65" s="70">
        <v>-0.52812598462295013</v>
      </c>
      <c r="D65" s="70">
        <v>4.6047226565605701</v>
      </c>
      <c r="E65" s="70">
        <v>-7.3046876150260456</v>
      </c>
      <c r="F65" s="70">
        <v>3.2280909430884255</v>
      </c>
      <c r="G65" s="227">
        <f t="shared" si="0"/>
        <v>0</v>
      </c>
      <c r="H65" s="228">
        <v>-3.5870000000000002</v>
      </c>
      <c r="I65" s="70">
        <v>31.274999999999999</v>
      </c>
      <c r="J65" s="70">
        <v>-49.613</v>
      </c>
      <c r="K65" s="70">
        <v>21.925000000000001</v>
      </c>
      <c r="L65" s="150">
        <f t="shared" si="1"/>
        <v>0</v>
      </c>
      <c r="M65" s="152"/>
      <c r="N65" s="152"/>
      <c r="O65" s="152"/>
      <c r="P65" s="152"/>
      <c r="T65" s="152"/>
    </row>
    <row r="66" spans="1:20" x14ac:dyDescent="0.25">
      <c r="A66" s="7"/>
      <c r="B66" s="128" t="s">
        <v>104</v>
      </c>
      <c r="C66" s="70">
        <v>0.27681992059372001</v>
      </c>
      <c r="D66" s="70">
        <v>1.1678929494299743</v>
      </c>
      <c r="E66" s="70">
        <v>-6.5988706791296048</v>
      </c>
      <c r="F66" s="70">
        <v>5.1541578091059108</v>
      </c>
      <c r="G66" s="227">
        <f t="shared" si="0"/>
        <v>0</v>
      </c>
      <c r="H66" s="228">
        <v>1.909</v>
      </c>
      <c r="I66" s="70">
        <v>8.0540000000000003</v>
      </c>
      <c r="J66" s="70">
        <v>-45.506999999999998</v>
      </c>
      <c r="K66" s="70">
        <v>35.543999999999997</v>
      </c>
      <c r="L66" s="150">
        <f t="shared" si="1"/>
        <v>0</v>
      </c>
      <c r="M66" s="152"/>
      <c r="N66" s="152"/>
      <c r="O66" s="152"/>
      <c r="P66" s="152"/>
      <c r="T66" s="152"/>
    </row>
    <row r="67" spans="1:20" x14ac:dyDescent="0.25">
      <c r="A67" s="7"/>
      <c r="B67" s="128" t="s">
        <v>105</v>
      </c>
      <c r="C67" s="70">
        <v>0.75903847430380589</v>
      </c>
      <c r="D67" s="70">
        <v>1.7867707963554609</v>
      </c>
      <c r="E67" s="70">
        <v>-4.9279779272766104</v>
      </c>
      <c r="F67" s="70">
        <v>2.3821686566173437</v>
      </c>
      <c r="G67" s="227">
        <f t="shared" si="0"/>
        <v>0</v>
      </c>
      <c r="H67" s="228">
        <v>5.26</v>
      </c>
      <c r="I67" s="70">
        <v>12.382</v>
      </c>
      <c r="J67" s="70">
        <v>-34.15</v>
      </c>
      <c r="K67" s="70">
        <v>16.507999999999999</v>
      </c>
      <c r="L67" s="150">
        <f t="shared" si="1"/>
        <v>0</v>
      </c>
      <c r="M67" s="152"/>
      <c r="N67" s="152"/>
      <c r="O67" s="152"/>
      <c r="P67" s="152"/>
      <c r="T67" s="152"/>
    </row>
    <row r="68" spans="1:20" x14ac:dyDescent="0.25">
      <c r="A68" s="7"/>
      <c r="B68" s="128" t="s">
        <v>106</v>
      </c>
      <c r="C68" s="70">
        <v>0.53406144531193422</v>
      </c>
      <c r="D68" s="70">
        <v>-2.5638425771687512E-2</v>
      </c>
      <c r="E68" s="70">
        <v>-4.7493373118762401</v>
      </c>
      <c r="F68" s="70">
        <v>4.2409142923359937</v>
      </c>
      <c r="G68" s="227">
        <f t="shared" si="0"/>
        <v>0</v>
      </c>
      <c r="H68" s="228">
        <v>3.6869999999999998</v>
      </c>
      <c r="I68" s="70">
        <v>-0.17699999999999999</v>
      </c>
      <c r="J68" s="70">
        <v>-32.787999999999997</v>
      </c>
      <c r="K68" s="70">
        <v>29.277999999999999</v>
      </c>
      <c r="L68" s="150">
        <f t="shared" si="1"/>
        <v>0</v>
      </c>
      <c r="M68" s="152"/>
      <c r="N68" s="152"/>
      <c r="O68" s="152"/>
      <c r="P68" s="152"/>
      <c r="T68" s="152"/>
    </row>
    <row r="69" spans="1:20" x14ac:dyDescent="0.25">
      <c r="A69" s="7"/>
      <c r="B69" s="128" t="s">
        <v>107</v>
      </c>
      <c r="C69" s="70">
        <v>2.6397854183011904</v>
      </c>
      <c r="D69" s="70">
        <v>1.2718837361460833</v>
      </c>
      <c r="E69" s="70">
        <v>-6.369190418598591</v>
      </c>
      <c r="F69" s="70">
        <v>2.6914764954299422</v>
      </c>
      <c r="G69" s="227">
        <f t="shared" si="0"/>
        <v>-0.23395523127862461</v>
      </c>
      <c r="H69" s="228">
        <v>18.64</v>
      </c>
      <c r="I69" s="70">
        <v>8.9809999999999999</v>
      </c>
      <c r="J69" s="70">
        <v>-44.973999999999997</v>
      </c>
      <c r="K69" s="70">
        <v>19.004999999999999</v>
      </c>
      <c r="L69" s="150">
        <f t="shared" si="1"/>
        <v>-1.6520000000000046</v>
      </c>
      <c r="M69" s="152"/>
      <c r="N69" s="152"/>
      <c r="O69" s="152"/>
      <c r="P69" s="152"/>
      <c r="T69" s="152"/>
    </row>
    <row r="70" spans="1:20" x14ac:dyDescent="0.25">
      <c r="A70" s="7"/>
      <c r="B70" s="128" t="s">
        <v>108</v>
      </c>
      <c r="C70" s="70">
        <v>2.8893354304617227</v>
      </c>
      <c r="D70" s="70">
        <v>0.21493700218855127</v>
      </c>
      <c r="E70" s="70">
        <v>-5.578426817868877</v>
      </c>
      <c r="F70" s="70">
        <v>2.7337299965856361</v>
      </c>
      <c r="G70" s="227">
        <f t="shared" ref="G70:G92" si="2">0-SUM(C70:F70)</f>
        <v>-0.25957561136703289</v>
      </c>
      <c r="H70" s="228">
        <v>20.648</v>
      </c>
      <c r="I70" s="70">
        <v>1.536</v>
      </c>
      <c r="J70" s="70">
        <v>-39.865000000000002</v>
      </c>
      <c r="K70" s="70">
        <v>19.536000000000001</v>
      </c>
      <c r="L70" s="150">
        <f t="shared" ref="L70:L92" si="3">0-SUM(H70:K70)</f>
        <v>-1.8550000000000004</v>
      </c>
      <c r="M70" s="152"/>
      <c r="N70" s="152"/>
      <c r="O70" s="152"/>
      <c r="P70" s="152"/>
      <c r="T70" s="152"/>
    </row>
    <row r="71" spans="1:20" x14ac:dyDescent="0.25">
      <c r="A71" s="7"/>
      <c r="B71" s="128" t="s">
        <v>109</v>
      </c>
      <c r="C71" s="70">
        <v>3.0714498866169495</v>
      </c>
      <c r="D71" s="70">
        <v>1.4922007038137686</v>
      </c>
      <c r="E71" s="70">
        <v>-5.7131580720618391</v>
      </c>
      <c r="F71" s="70">
        <v>1.351657977862458</v>
      </c>
      <c r="G71" s="227">
        <f t="shared" si="2"/>
        <v>-0.20215049623133741</v>
      </c>
      <c r="H71" s="228">
        <v>22.335000000000001</v>
      </c>
      <c r="I71" s="70">
        <v>10.851000000000001</v>
      </c>
      <c r="J71" s="70">
        <v>-41.545000000000002</v>
      </c>
      <c r="K71" s="70">
        <v>9.8290000000000006</v>
      </c>
      <c r="L71" s="150">
        <f t="shared" si="3"/>
        <v>-1.4699999999999989</v>
      </c>
      <c r="M71" s="152"/>
      <c r="N71" s="152"/>
      <c r="O71" s="152"/>
      <c r="P71" s="152"/>
      <c r="T71" s="152"/>
    </row>
    <row r="72" spans="1:20" x14ac:dyDescent="0.25">
      <c r="A72" s="7"/>
      <c r="B72" s="128" t="s">
        <v>110</v>
      </c>
      <c r="C72" s="70">
        <v>4.029730504470308</v>
      </c>
      <c r="D72" s="70">
        <v>-0.41028204853011696</v>
      </c>
      <c r="E72" s="70">
        <v>-6.0645664392001404</v>
      </c>
      <c r="F72" s="70">
        <v>2.6524326872523192</v>
      </c>
      <c r="G72" s="227">
        <f t="shared" si="2"/>
        <v>-0.20731470399236995</v>
      </c>
      <c r="H72" s="228">
        <v>29.661999999999999</v>
      </c>
      <c r="I72" s="70">
        <v>-3.02</v>
      </c>
      <c r="J72" s="70">
        <v>-44.64</v>
      </c>
      <c r="K72" s="70">
        <v>19.524000000000001</v>
      </c>
      <c r="L72" s="150">
        <f t="shared" si="3"/>
        <v>-1.5259999999999998</v>
      </c>
      <c r="M72" s="152"/>
      <c r="N72" s="152"/>
      <c r="O72" s="152"/>
      <c r="P72" s="152"/>
      <c r="T72" s="152"/>
    </row>
    <row r="73" spans="1:20" x14ac:dyDescent="0.25">
      <c r="A73" s="7"/>
      <c r="B73" s="128" t="s">
        <v>111</v>
      </c>
      <c r="C73" s="70">
        <v>3.7820352322282371</v>
      </c>
      <c r="D73" s="70">
        <v>-1.1163879267291761</v>
      </c>
      <c r="E73" s="70">
        <v>-5.3673114438465443</v>
      </c>
      <c r="F73" s="70">
        <v>2.9087944001188957</v>
      </c>
      <c r="G73" s="229">
        <f t="shared" si="2"/>
        <v>-0.20713026177141236</v>
      </c>
      <c r="H73" s="70">
        <v>28.247</v>
      </c>
      <c r="I73" s="70">
        <v>-8.3379999999999992</v>
      </c>
      <c r="J73" s="70">
        <v>-40.087000000000003</v>
      </c>
      <c r="K73" s="70">
        <v>21.725000000000001</v>
      </c>
      <c r="L73" s="150">
        <f t="shared" si="3"/>
        <v>-1.546999999999997</v>
      </c>
      <c r="M73" s="152"/>
      <c r="N73" s="152"/>
      <c r="O73" s="152"/>
      <c r="P73" s="152"/>
      <c r="T73" s="152"/>
    </row>
    <row r="74" spans="1:20" x14ac:dyDescent="0.25">
      <c r="A74" s="7"/>
      <c r="B74" s="128" t="s">
        <v>112</v>
      </c>
      <c r="C74" s="70">
        <v>3.6377398107362571</v>
      </c>
      <c r="D74" s="70">
        <v>-1.691549674773362</v>
      </c>
      <c r="E74" s="70">
        <v>-5.7961524237238482</v>
      </c>
      <c r="F74" s="70">
        <v>4.0570150729655605</v>
      </c>
      <c r="G74" s="227">
        <f t="shared" si="2"/>
        <v>-0.20705278520460713</v>
      </c>
      <c r="H74" s="70">
        <v>27.443000000000001</v>
      </c>
      <c r="I74" s="70">
        <v>-12.760999999999999</v>
      </c>
      <c r="J74" s="70">
        <v>-43.725999999999999</v>
      </c>
      <c r="K74" s="70">
        <v>30.606000000000002</v>
      </c>
      <c r="L74" s="150">
        <f t="shared" si="3"/>
        <v>-1.5620000000000047</v>
      </c>
      <c r="M74" s="152"/>
      <c r="N74" s="152"/>
      <c r="O74" s="152"/>
      <c r="P74" s="152"/>
      <c r="T74" s="152"/>
    </row>
    <row r="75" spans="1:20" x14ac:dyDescent="0.25">
      <c r="A75" s="7"/>
      <c r="B75" s="128" t="s">
        <v>113</v>
      </c>
      <c r="C75" s="70">
        <v>3.5384237762656601</v>
      </c>
      <c r="D75" s="70">
        <v>-1.876645622700982</v>
      </c>
      <c r="E75" s="70">
        <v>-4.1023703056499592</v>
      </c>
      <c r="F75" s="70">
        <v>2.6466729226837344</v>
      </c>
      <c r="G75" s="227">
        <f t="shared" si="2"/>
        <v>-0.20608077059845353</v>
      </c>
      <c r="H75" s="70">
        <v>26.8496025</v>
      </c>
      <c r="I75" s="70">
        <v>-14.240009730000001</v>
      </c>
      <c r="J75" s="70">
        <v>-31.128835599999999</v>
      </c>
      <c r="K75" s="70">
        <v>20.082986215000002</v>
      </c>
      <c r="L75" s="150">
        <f t="shared" si="3"/>
        <v>-1.5637433850000022</v>
      </c>
      <c r="M75" s="152"/>
      <c r="N75" s="152"/>
      <c r="O75" s="152"/>
      <c r="P75" s="152"/>
      <c r="T75" s="152"/>
    </row>
    <row r="76" spans="1:20" x14ac:dyDescent="0.25">
      <c r="A76" s="7"/>
      <c r="B76" s="128" t="s">
        <v>114</v>
      </c>
      <c r="C76" s="70">
        <v>3.5190955395325689</v>
      </c>
      <c r="D76" s="70">
        <v>-1.9709384644064019</v>
      </c>
      <c r="E76" s="70">
        <v>-4.1676056737114733</v>
      </c>
      <c r="F76" s="70">
        <v>2.8240993796732936</v>
      </c>
      <c r="G76" s="227">
        <f t="shared" si="2"/>
        <v>-0.20465078108798762</v>
      </c>
      <c r="H76" s="70">
        <v>26.931778399999999</v>
      </c>
      <c r="I76" s="70">
        <v>-15.08367061</v>
      </c>
      <c r="J76" s="70">
        <v>-31.8948523</v>
      </c>
      <c r="K76" s="70">
        <v>21.612945092999993</v>
      </c>
      <c r="L76" s="150">
        <f t="shared" si="3"/>
        <v>-1.5662005829999899</v>
      </c>
      <c r="M76" s="152"/>
      <c r="N76" s="152"/>
      <c r="O76" s="152"/>
      <c r="P76" s="152"/>
      <c r="T76" s="152"/>
    </row>
    <row r="77" spans="1:20" x14ac:dyDescent="0.25">
      <c r="A77" s="7"/>
      <c r="B77" s="128" t="s">
        <v>115</v>
      </c>
      <c r="C77" s="70">
        <v>3.2346894747714519</v>
      </c>
      <c r="D77" s="70">
        <v>-1.6438434863306255</v>
      </c>
      <c r="E77" s="70">
        <v>-4.1035427881281299</v>
      </c>
      <c r="F77" s="70">
        <v>2.7157160786723544</v>
      </c>
      <c r="G77" s="227">
        <f t="shared" si="2"/>
        <v>-0.2030192789850509</v>
      </c>
      <c r="H77" s="70">
        <v>24.9919175</v>
      </c>
      <c r="I77" s="70">
        <v>-12.700693873000001</v>
      </c>
      <c r="J77" s="70">
        <v>-31.704867999999998</v>
      </c>
      <c r="K77" s="70">
        <v>20.982215671999995</v>
      </c>
      <c r="L77" s="150">
        <f t="shared" si="3"/>
        <v>-1.5685712989999985</v>
      </c>
      <c r="M77" s="152"/>
      <c r="N77" s="152"/>
      <c r="O77" s="152"/>
      <c r="P77" s="152"/>
      <c r="T77" s="152"/>
    </row>
    <row r="78" spans="1:20" x14ac:dyDescent="0.25">
      <c r="A78" s="7"/>
      <c r="B78" s="128" t="s">
        <v>116</v>
      </c>
      <c r="C78" s="70">
        <v>3.1053896922593962</v>
      </c>
      <c r="D78" s="70">
        <v>-1.7526880359767205</v>
      </c>
      <c r="E78" s="70">
        <v>-4.0026952000054159</v>
      </c>
      <c r="F78" s="70">
        <v>2.8513540461545857</v>
      </c>
      <c r="G78" s="227">
        <f t="shared" si="2"/>
        <v>-0.20136050243184567</v>
      </c>
      <c r="H78" s="70">
        <v>24.228791399999995</v>
      </c>
      <c r="I78" s="70">
        <v>-13.674777410000001</v>
      </c>
      <c r="J78" s="70">
        <v>-31.229725299999998</v>
      </c>
      <c r="K78" s="70">
        <v>22.246761031000002</v>
      </c>
      <c r="L78" s="150">
        <f t="shared" si="3"/>
        <v>-1.5710497209999978</v>
      </c>
      <c r="M78" s="152"/>
      <c r="N78" s="152"/>
      <c r="O78" s="152"/>
      <c r="P78" s="152"/>
      <c r="T78" s="152"/>
    </row>
    <row r="79" spans="1:20" x14ac:dyDescent="0.25">
      <c r="A79" s="7"/>
      <c r="B79" s="128" t="s">
        <v>117</v>
      </c>
      <c r="C79" s="70">
        <v>2.9645073878719366</v>
      </c>
      <c r="D79" s="70">
        <v>-1.9298909002075104</v>
      </c>
      <c r="E79" s="70">
        <v>-3.7606935189818804</v>
      </c>
      <c r="F79" s="70">
        <v>2.925793533771591</v>
      </c>
      <c r="G79" s="227">
        <f t="shared" si="2"/>
        <v>-0.19971650245413652</v>
      </c>
      <c r="H79" s="70">
        <v>23.356525900000001</v>
      </c>
      <c r="I79" s="70">
        <v>-15.205071500000001</v>
      </c>
      <c r="J79" s="70">
        <v>-29.6294541</v>
      </c>
      <c r="K79" s="70">
        <v>23.051510253999997</v>
      </c>
      <c r="L79" s="150">
        <f t="shared" si="3"/>
        <v>-1.5735105539999985</v>
      </c>
      <c r="M79" s="152"/>
      <c r="N79" s="152"/>
      <c r="O79" s="152"/>
      <c r="P79" s="152"/>
      <c r="T79" s="152"/>
    </row>
    <row r="80" spans="1:20" x14ac:dyDescent="0.25">
      <c r="A80" s="7"/>
      <c r="B80" s="128" t="s">
        <v>118</v>
      </c>
      <c r="C80" s="70">
        <v>2.8231938169522275</v>
      </c>
      <c r="D80" s="70">
        <v>-2.1619855826601229</v>
      </c>
      <c r="E80" s="70">
        <v>-3.5306035461443632</v>
      </c>
      <c r="F80" s="70">
        <v>3.0675779108222896</v>
      </c>
      <c r="G80" s="227">
        <f t="shared" si="2"/>
        <v>-0.19818259897003099</v>
      </c>
      <c r="H80" s="70">
        <v>22.447043799999999</v>
      </c>
      <c r="I80" s="70">
        <v>-17.189817000000001</v>
      </c>
      <c r="J80" s="70">
        <v>-28.071615900000001</v>
      </c>
      <c r="K80" s="70">
        <v>24.390126994000003</v>
      </c>
      <c r="L80" s="150">
        <f t="shared" si="3"/>
        <v>-1.5757378939999995</v>
      </c>
      <c r="M80" s="152"/>
      <c r="N80" s="152"/>
      <c r="O80" s="152"/>
      <c r="P80" s="152"/>
      <c r="T80" s="152"/>
    </row>
    <row r="81" spans="1:20" x14ac:dyDescent="0.25">
      <c r="A81" s="7"/>
      <c r="B81" s="46" t="s">
        <v>119</v>
      </c>
      <c r="C81" s="70">
        <v>2.6192718626305065</v>
      </c>
      <c r="D81" s="70">
        <v>-2.4016875786637968</v>
      </c>
      <c r="E81" s="70">
        <v>-3.3252302628477612</v>
      </c>
      <c r="F81" s="70">
        <v>3.3044079315754478</v>
      </c>
      <c r="G81" s="227">
        <f t="shared" si="2"/>
        <v>-0.19676195269439622</v>
      </c>
      <c r="H81" s="70">
        <v>21.002942599999997</v>
      </c>
      <c r="I81" s="70">
        <v>-19.258217169999995</v>
      </c>
      <c r="J81" s="70">
        <v>-26.6637539</v>
      </c>
      <c r="K81" s="70">
        <v>26.496787563000002</v>
      </c>
      <c r="L81" s="150">
        <f t="shared" si="3"/>
        <v>-1.5777590930000045</v>
      </c>
      <c r="M81" s="152"/>
      <c r="N81" s="152"/>
      <c r="O81" s="152"/>
      <c r="P81" s="152"/>
      <c r="T81" s="152"/>
    </row>
    <row r="82" spans="1:20" x14ac:dyDescent="0.25">
      <c r="A82" s="7"/>
      <c r="B82" s="46" t="s">
        <v>120</v>
      </c>
      <c r="C82" s="70">
        <v>2.3723507946281641</v>
      </c>
      <c r="D82" s="70">
        <v>-2.3906865275893234</v>
      </c>
      <c r="E82" s="70">
        <v>-3.1553602133067269</v>
      </c>
      <c r="F82" s="70">
        <v>3.3690257108308241</v>
      </c>
      <c r="G82" s="227">
        <f t="shared" si="2"/>
        <v>-0.19532976456293794</v>
      </c>
      <c r="H82" s="70">
        <v>19.188489499999999</v>
      </c>
      <c r="I82" s="70">
        <v>-19.336795989999999</v>
      </c>
      <c r="J82" s="70">
        <v>-25.521772099999996</v>
      </c>
      <c r="K82" s="70">
        <v>27.249981167999998</v>
      </c>
      <c r="L82" s="150">
        <f t="shared" si="3"/>
        <v>-1.5799025780000022</v>
      </c>
      <c r="M82" s="152"/>
      <c r="N82" s="152"/>
      <c r="O82" s="152"/>
      <c r="P82" s="152"/>
      <c r="T82" s="152"/>
    </row>
    <row r="83" spans="1:20" x14ac:dyDescent="0.25">
      <c r="A83" s="7"/>
      <c r="B83" s="46" t="s">
        <v>121</v>
      </c>
      <c r="C83" s="70">
        <v>2.1604920757139694</v>
      </c>
      <c r="D83" s="70">
        <v>-2.3862027628518003</v>
      </c>
      <c r="E83" s="70">
        <v>-3.0028042661550245</v>
      </c>
      <c r="F83" s="70">
        <v>3.4224150414235521</v>
      </c>
      <c r="G83" s="227">
        <f t="shared" si="2"/>
        <v>-0.1939000881306967</v>
      </c>
      <c r="H83" s="70">
        <v>17.628304199999999</v>
      </c>
      <c r="I83" s="70">
        <v>-19.469966429999999</v>
      </c>
      <c r="J83" s="70">
        <v>-24.501060500000001</v>
      </c>
      <c r="K83" s="70">
        <v>27.924829776999999</v>
      </c>
      <c r="L83" s="150">
        <f t="shared" si="3"/>
        <v>-1.5821070469999974</v>
      </c>
      <c r="M83" s="152"/>
      <c r="N83" s="152"/>
      <c r="O83" s="152"/>
      <c r="P83" s="152"/>
      <c r="T83" s="152"/>
    </row>
    <row r="84" spans="1:20" x14ac:dyDescent="0.25">
      <c r="A84" s="7"/>
      <c r="B84" s="46" t="s">
        <v>122</v>
      </c>
      <c r="C84" s="70">
        <v>1.9575677961148843</v>
      </c>
      <c r="D84" s="70">
        <v>-2.344843268212776</v>
      </c>
      <c r="E84" s="70">
        <v>-2.8730373664053728</v>
      </c>
      <c r="F84" s="70">
        <v>3.452827695171818</v>
      </c>
      <c r="G84" s="227">
        <f t="shared" si="2"/>
        <v>-0.1925148566685535</v>
      </c>
      <c r="H84" s="70">
        <v>16.109731199999999</v>
      </c>
      <c r="I84" s="70">
        <v>-19.296800260000001</v>
      </c>
      <c r="J84" s="70">
        <v>-23.643553900000001</v>
      </c>
      <c r="K84" s="70">
        <v>28.414916795999996</v>
      </c>
      <c r="L84" s="150">
        <f t="shared" si="3"/>
        <v>-1.5842938359999934</v>
      </c>
      <c r="M84" s="152"/>
      <c r="N84" s="152"/>
      <c r="O84" s="152"/>
      <c r="P84" s="152"/>
      <c r="T84" s="152"/>
    </row>
    <row r="85" spans="1:20" x14ac:dyDescent="0.25">
      <c r="A85" s="7"/>
      <c r="B85" s="128" t="s">
        <v>123</v>
      </c>
      <c r="C85" s="70">
        <v>1.7568536846643743</v>
      </c>
      <c r="D85" s="70">
        <v>-2.2890259982327557</v>
      </c>
      <c r="E85" s="70">
        <v>-2.760654250897276</v>
      </c>
      <c r="F85" s="70">
        <v>3.4839899611487737</v>
      </c>
      <c r="G85" s="227">
        <f t="shared" si="2"/>
        <v>-0.19116339668311655</v>
      </c>
      <c r="H85" s="70">
        <v>14.579431099999999</v>
      </c>
      <c r="I85" s="70">
        <v>-18.995717810000002</v>
      </c>
      <c r="J85" s="70">
        <v>-22.909573400000003</v>
      </c>
      <c r="K85" s="70">
        <v>28.91224923</v>
      </c>
      <c r="L85" s="150">
        <f t="shared" si="3"/>
        <v>-1.5863891199999927</v>
      </c>
      <c r="M85" s="152"/>
      <c r="N85" s="152"/>
      <c r="O85" s="152"/>
      <c r="P85" s="152"/>
      <c r="T85" s="152"/>
    </row>
    <row r="86" spans="1:20" x14ac:dyDescent="0.25">
      <c r="A86" s="7"/>
      <c r="B86" s="128" t="s">
        <v>124</v>
      </c>
      <c r="C86" s="70">
        <v>1.5346494112858673</v>
      </c>
      <c r="D86" s="70">
        <v>-2.2283260806804042</v>
      </c>
      <c r="E86" s="70">
        <v>-2.6474935870566125</v>
      </c>
      <c r="F86" s="70">
        <v>3.5309969673182224</v>
      </c>
      <c r="G86" s="227">
        <f t="shared" si="2"/>
        <v>-0.18982671086707326</v>
      </c>
      <c r="H86" s="70">
        <v>12.8420874</v>
      </c>
      <c r="I86" s="70">
        <v>-18.646837560000002</v>
      </c>
      <c r="J86" s="70">
        <v>-22.154469799999998</v>
      </c>
      <c r="K86" s="70">
        <v>29.547707332999998</v>
      </c>
      <c r="L86" s="150">
        <f t="shared" si="3"/>
        <v>-1.5884873729999995</v>
      </c>
      <c r="M86" s="152"/>
      <c r="N86" s="152"/>
      <c r="O86" s="152"/>
      <c r="P86" s="152"/>
      <c r="T86" s="152"/>
    </row>
    <row r="87" spans="1:20" x14ac:dyDescent="0.25">
      <c r="A87" s="7"/>
      <c r="B87" s="128" t="s">
        <v>125</v>
      </c>
      <c r="C87" s="70">
        <v>1.3308705260229894</v>
      </c>
      <c r="D87" s="70">
        <v>-2.1734583891617367</v>
      </c>
      <c r="E87" s="70">
        <v>-2.5246648591590648</v>
      </c>
      <c r="F87" s="70">
        <v>3.5557754539779856</v>
      </c>
      <c r="G87" s="227">
        <f t="shared" si="2"/>
        <v>-0.18852273168017319</v>
      </c>
      <c r="H87" s="70">
        <v>11.227748400000001</v>
      </c>
      <c r="I87" s="70">
        <v>-18.336151770000001</v>
      </c>
      <c r="J87" s="70">
        <v>-21.299067999999998</v>
      </c>
      <c r="K87" s="70">
        <v>29.997923451999998</v>
      </c>
      <c r="L87" s="150">
        <f t="shared" si="3"/>
        <v>-1.5904520820000023</v>
      </c>
      <c r="M87" s="152"/>
      <c r="N87" s="152"/>
      <c r="O87" s="152"/>
      <c r="P87" s="152"/>
      <c r="T87" s="152"/>
    </row>
    <row r="88" spans="1:20" x14ac:dyDescent="0.25">
      <c r="A88" s="7"/>
      <c r="B88" s="128" t="s">
        <v>126</v>
      </c>
      <c r="C88" s="70">
        <v>1.1131640255000002</v>
      </c>
      <c r="D88" s="70">
        <v>-2.1268847396118735</v>
      </c>
      <c r="E88" s="70">
        <v>-2.3755273351847688</v>
      </c>
      <c r="F88" s="70">
        <v>3.5764803272491696</v>
      </c>
      <c r="G88" s="227">
        <f t="shared" si="2"/>
        <v>-0.1872322779525275</v>
      </c>
      <c r="H88" s="70">
        <v>9.4675587300000021</v>
      </c>
      <c r="I88" s="70">
        <v>-18.089343280000001</v>
      </c>
      <c r="J88" s="70">
        <v>-20.204070599999998</v>
      </c>
      <c r="K88" s="70">
        <v>30.418282274000003</v>
      </c>
      <c r="L88" s="150">
        <f t="shared" si="3"/>
        <v>-1.5924271240000074</v>
      </c>
      <c r="M88" s="152"/>
      <c r="N88" s="152"/>
      <c r="O88" s="152"/>
      <c r="P88" s="152"/>
      <c r="T88" s="152"/>
    </row>
    <row r="89" spans="1:20" x14ac:dyDescent="0.25">
      <c r="A89" s="7"/>
      <c r="B89" s="128" t="s">
        <v>127</v>
      </c>
      <c r="C89" s="70">
        <v>0.90230738819288625</v>
      </c>
      <c r="D89" s="70">
        <v>-2.1109061504910684</v>
      </c>
      <c r="E89" s="70">
        <v>-2.1988974375499355</v>
      </c>
      <c r="F89" s="70">
        <v>3.5934275308138797</v>
      </c>
      <c r="G89" s="227">
        <f t="shared" si="2"/>
        <v>-0.18593133096576198</v>
      </c>
      <c r="H89" s="70">
        <v>7.7376058300000006</v>
      </c>
      <c r="I89" s="70">
        <v>-18.101768810000003</v>
      </c>
      <c r="J89" s="70">
        <v>-18.856325300000002</v>
      </c>
      <c r="K89" s="70">
        <v>30.814915377999998</v>
      </c>
      <c r="L89" s="150">
        <f t="shared" si="3"/>
        <v>-1.5944270979999935</v>
      </c>
      <c r="M89" s="152"/>
      <c r="N89" s="152"/>
      <c r="O89" s="152"/>
      <c r="P89" s="152"/>
      <c r="T89" s="152"/>
    </row>
    <row r="90" spans="1:20" x14ac:dyDescent="0.25">
      <c r="A90" s="7"/>
      <c r="B90" s="128" t="s">
        <v>128</v>
      </c>
      <c r="C90" s="70">
        <v>0.69677855509846065</v>
      </c>
      <c r="D90" s="70">
        <v>-2.0708340316099485</v>
      </c>
      <c r="E90" s="70">
        <v>-2.0132846799568584</v>
      </c>
      <c r="F90" s="70">
        <v>3.5719385159209294</v>
      </c>
      <c r="G90" s="227">
        <f t="shared" si="2"/>
        <v>-0.18459835945258307</v>
      </c>
      <c r="H90" s="70">
        <v>6.0260025500000003</v>
      </c>
      <c r="I90" s="70">
        <v>-17.909350200000002</v>
      </c>
      <c r="J90" s="70">
        <v>-17.411641800000002</v>
      </c>
      <c r="K90" s="70">
        <v>30.891465369999999</v>
      </c>
      <c r="L90" s="150">
        <f t="shared" si="3"/>
        <v>-1.5964759199999961</v>
      </c>
      <c r="M90" s="152"/>
      <c r="N90" s="152"/>
      <c r="O90" s="152"/>
      <c r="P90" s="152"/>
      <c r="T90" s="152"/>
    </row>
    <row r="91" spans="1:20" x14ac:dyDescent="0.25">
      <c r="A91" s="7"/>
      <c r="B91" s="128" t="s">
        <v>129</v>
      </c>
      <c r="C91" s="70">
        <v>0.50996606306757453</v>
      </c>
      <c r="D91" s="70">
        <v>-2.0365068825933919</v>
      </c>
      <c r="E91" s="70">
        <v>-1.85592628581209</v>
      </c>
      <c r="F91" s="70">
        <v>3.565746999584853</v>
      </c>
      <c r="G91" s="227">
        <f t="shared" si="2"/>
        <v>-0.18327989424694557</v>
      </c>
      <c r="H91" s="70">
        <v>4.4480062799999995</v>
      </c>
      <c r="I91" s="70">
        <v>-17.762741600000002</v>
      </c>
      <c r="J91" s="70">
        <v>-16.1876885</v>
      </c>
      <c r="K91" s="70">
        <v>31.101020627999997</v>
      </c>
      <c r="L91" s="150">
        <f t="shared" si="3"/>
        <v>-1.5985968079999928</v>
      </c>
      <c r="M91" s="152"/>
      <c r="N91" s="152"/>
      <c r="O91" s="152"/>
      <c r="P91" s="152"/>
      <c r="T91" s="152"/>
    </row>
    <row r="92" spans="1:20" x14ac:dyDescent="0.25">
      <c r="A92" s="7"/>
      <c r="B92" s="128" t="s">
        <v>130</v>
      </c>
      <c r="C92" s="70">
        <v>0.3403250793607665</v>
      </c>
      <c r="D92" s="70">
        <v>-1.9626968222745651</v>
      </c>
      <c r="E92" s="70">
        <v>-1.7502353475086239</v>
      </c>
      <c r="F92" s="70">
        <v>3.5545672641340356</v>
      </c>
      <c r="G92" s="227">
        <f t="shared" si="2"/>
        <v>-0.18196017371161277</v>
      </c>
      <c r="H92" s="70">
        <v>2.9940320000000002</v>
      </c>
      <c r="I92" s="70">
        <v>-17.266952830000001</v>
      </c>
      <c r="J92" s="70">
        <v>-15.397809199999999</v>
      </c>
      <c r="K92" s="70">
        <v>31.271536481999998</v>
      </c>
      <c r="L92" s="150">
        <f t="shared" si="3"/>
        <v>-1.6008064519999969</v>
      </c>
      <c r="M92" s="152"/>
      <c r="N92" s="152"/>
      <c r="O92" s="152"/>
      <c r="P92" s="152"/>
      <c r="T92" s="152"/>
    </row>
    <row r="93" spans="1:20" x14ac:dyDescent="0.25">
      <c r="A93" s="7"/>
      <c r="B93" s="46" t="s">
        <v>131</v>
      </c>
      <c r="C93" s="70">
        <v>0.18397835676177748</v>
      </c>
      <c r="D93" s="70">
        <v>-1.8612689869175063</v>
      </c>
      <c r="E93" s="70">
        <v>-1.7051773288166978</v>
      </c>
      <c r="F93" s="70">
        <v>3.5631242427939522</v>
      </c>
      <c r="G93" s="227">
        <f t="shared" ref="G93:G97" si="4">0-SUM(C93:F93)</f>
        <v>-0.18065628382152532</v>
      </c>
      <c r="H93" s="70">
        <v>1.6324197899999999</v>
      </c>
      <c r="I93" s="70">
        <v>-16.51483567</v>
      </c>
      <c r="J93" s="70">
        <v>-15.129851500000001</v>
      </c>
      <c r="K93" s="70">
        <v>31.615210781000002</v>
      </c>
      <c r="L93" s="150">
        <f t="shared" ref="L93:L97" si="5">0-SUM(H93:K93)</f>
        <v>-1.602943401000001</v>
      </c>
      <c r="M93" s="152"/>
      <c r="N93" s="152"/>
      <c r="O93" s="152"/>
      <c r="P93" s="152"/>
      <c r="T93" s="152"/>
    </row>
    <row r="94" spans="1:20" x14ac:dyDescent="0.25">
      <c r="A94" s="7"/>
      <c r="B94" s="46" t="s">
        <v>132</v>
      </c>
      <c r="C94" s="70">
        <v>2.4798402936962092E-2</v>
      </c>
      <c r="D94" s="70">
        <v>-1.7210479741902152</v>
      </c>
      <c r="E94" s="70">
        <v>-1.7126354972411952</v>
      </c>
      <c r="F94" s="70">
        <v>3.5882141188515302</v>
      </c>
      <c r="G94" s="227">
        <f t="shared" si="4"/>
        <v>-0.17932905035708213</v>
      </c>
      <c r="H94" s="70">
        <v>0.22197486399999999</v>
      </c>
      <c r="I94" s="70">
        <v>-15.40540296</v>
      </c>
      <c r="J94" s="70">
        <v>-15.3301014</v>
      </c>
      <c r="K94" s="70">
        <v>32.118735350000001</v>
      </c>
      <c r="L94" s="150">
        <f t="shared" si="5"/>
        <v>-1.6052058540000012</v>
      </c>
      <c r="M94" s="152"/>
      <c r="N94" s="152"/>
      <c r="O94" s="152"/>
      <c r="P94" s="152"/>
      <c r="T94" s="152"/>
    </row>
    <row r="95" spans="1:20" x14ac:dyDescent="0.25">
      <c r="A95" s="7"/>
      <c r="B95" s="46" t="s">
        <v>133</v>
      </c>
      <c r="C95" s="70">
        <v>-0.11826961568474022</v>
      </c>
      <c r="D95" s="70">
        <v>-1.5663020212656142</v>
      </c>
      <c r="E95" s="70">
        <v>-1.745042060570779</v>
      </c>
      <c r="F95" s="70">
        <v>3.6076330074344969</v>
      </c>
      <c r="G95" s="227">
        <f t="shared" si="4"/>
        <v>-0.17801930991336334</v>
      </c>
      <c r="H95" s="70">
        <v>-1.0679396099999998</v>
      </c>
      <c r="I95" s="70">
        <v>-14.14324347</v>
      </c>
      <c r="J95" s="70">
        <v>-15.757213100000001</v>
      </c>
      <c r="K95" s="70">
        <v>32.575857837000001</v>
      </c>
      <c r="L95" s="150">
        <f t="shared" si="5"/>
        <v>-1.6074616570000018</v>
      </c>
      <c r="M95" s="152"/>
      <c r="N95" s="152"/>
      <c r="O95" s="152"/>
      <c r="P95" s="152"/>
      <c r="T95" s="152"/>
    </row>
    <row r="96" spans="1:20" x14ac:dyDescent="0.25">
      <c r="A96" s="7"/>
      <c r="B96" s="46" t="s">
        <v>134</v>
      </c>
      <c r="C96" s="70">
        <v>-0.25795352120275389</v>
      </c>
      <c r="D96" s="70">
        <v>-1.4043321085550124</v>
      </c>
      <c r="E96" s="70">
        <v>-1.7861879472048592</v>
      </c>
      <c r="F96" s="70">
        <v>3.6251874709978282</v>
      </c>
      <c r="G96" s="227">
        <f t="shared" si="4"/>
        <v>-0.17671389403520266</v>
      </c>
      <c r="H96" s="70">
        <v>-2.34975288</v>
      </c>
      <c r="I96" s="70">
        <v>-12.792356550000001</v>
      </c>
      <c r="J96" s="70">
        <v>-16.270761699999998</v>
      </c>
      <c r="K96" s="70">
        <v>33.022595158999998</v>
      </c>
      <c r="L96" s="150">
        <f t="shared" si="5"/>
        <v>-1.6097240289999988</v>
      </c>
      <c r="M96" s="152"/>
      <c r="N96" s="152"/>
      <c r="O96" s="152"/>
      <c r="P96" s="152"/>
      <c r="T96" s="152"/>
    </row>
    <row r="97" spans="1:20" x14ac:dyDescent="0.25">
      <c r="A97" s="7"/>
      <c r="B97" s="46" t="s">
        <v>135</v>
      </c>
      <c r="C97" s="70">
        <v>-0.39585879129347229</v>
      </c>
      <c r="D97" s="70">
        <v>-1.2332637921003389</v>
      </c>
      <c r="E97" s="70">
        <v>-1.8267754853302296</v>
      </c>
      <c r="F97" s="70">
        <v>3.6313135940552947</v>
      </c>
      <c r="G97" s="227">
        <f t="shared" si="4"/>
        <v>-0.17541552533125371</v>
      </c>
      <c r="H97" s="70">
        <v>-3.63781745</v>
      </c>
      <c r="I97" s="70">
        <v>-11.333305315</v>
      </c>
      <c r="J97" s="70">
        <v>-16.787490600000002</v>
      </c>
      <c r="K97" s="70">
        <v>33.370626722000004</v>
      </c>
      <c r="L97" s="150">
        <f t="shared" si="5"/>
        <v>-1.6120133570000021</v>
      </c>
      <c r="M97" s="152"/>
      <c r="N97" s="152"/>
      <c r="O97" s="152"/>
      <c r="P97" s="152"/>
      <c r="T97" s="152"/>
    </row>
    <row r="98" spans="1:20" x14ac:dyDescent="0.25">
      <c r="A98" s="7"/>
      <c r="B98" s="130">
        <v>2008</v>
      </c>
      <c r="C98" s="412">
        <v>1.9947984573874824</v>
      </c>
      <c r="D98" s="412">
        <v>-0.42984190031687342</v>
      </c>
      <c r="E98" s="412">
        <v>-5.4017651791236769</v>
      </c>
      <c r="F98" s="412">
        <v>3.8368086220530677</v>
      </c>
      <c r="G98" s="413">
        <f>0-SUM(C98:F98)</f>
        <v>0</v>
      </c>
      <c r="H98" s="414">
        <v>31.960999999999999</v>
      </c>
      <c r="I98" s="412">
        <v>-6.8869999999999996</v>
      </c>
      <c r="J98" s="412">
        <v>-86.548000000000002</v>
      </c>
      <c r="K98" s="412">
        <v>61.473999999999997</v>
      </c>
      <c r="L98" s="167">
        <f t="shared" ref="L98" si="6">0-SUM(H98:K98)</f>
        <v>0</v>
      </c>
      <c r="M98" s="152"/>
    </row>
    <row r="99" spans="1:20" x14ac:dyDescent="0.25">
      <c r="A99" s="7"/>
      <c r="B99" s="8">
        <v>2009</v>
      </c>
      <c r="C99" s="70">
        <v>5.0227490613407033</v>
      </c>
      <c r="D99" s="70">
        <v>2.2968375758702839</v>
      </c>
      <c r="E99" s="70">
        <v>-10.369211333810011</v>
      </c>
      <c r="F99" s="70">
        <v>3.0496246965990235</v>
      </c>
      <c r="G99" s="227">
        <f t="shared" ref="G99:G118" si="7">0-SUM(C99:F99)</f>
        <v>0</v>
      </c>
      <c r="H99" s="228">
        <v>78.325000000000003</v>
      </c>
      <c r="I99" s="70">
        <v>35.817</v>
      </c>
      <c r="J99" s="70">
        <v>-161.69800000000001</v>
      </c>
      <c r="K99" s="70">
        <v>47.555999999999997</v>
      </c>
      <c r="L99" s="150">
        <f t="shared" ref="L99:L118" si="8">0-SUM(H99:K99)</f>
        <v>0</v>
      </c>
      <c r="N99" s="152"/>
    </row>
    <row r="100" spans="1:20" x14ac:dyDescent="0.25">
      <c r="A100" s="7"/>
      <c r="B100" s="8">
        <v>2010</v>
      </c>
      <c r="C100" s="70">
        <v>5.5106975385542745</v>
      </c>
      <c r="D100" s="70">
        <v>1.1370563527678188</v>
      </c>
      <c r="E100" s="70">
        <v>-9.4583061802568196</v>
      </c>
      <c r="F100" s="70">
        <v>2.8105522889347268</v>
      </c>
      <c r="G100" s="227">
        <f t="shared" si="7"/>
        <v>0</v>
      </c>
      <c r="H100" s="228">
        <v>89.043999999999997</v>
      </c>
      <c r="I100" s="70">
        <v>18.373000000000001</v>
      </c>
      <c r="J100" s="70">
        <v>-152.83099999999999</v>
      </c>
      <c r="K100" s="70">
        <v>45.414000000000001</v>
      </c>
      <c r="L100" s="150">
        <f t="shared" si="8"/>
        <v>0</v>
      </c>
    </row>
    <row r="101" spans="1:20" x14ac:dyDescent="0.25">
      <c r="A101" s="7"/>
      <c r="B101" s="8">
        <v>2011</v>
      </c>
      <c r="C101" s="70">
        <v>3.7062897281048177</v>
      </c>
      <c r="D101" s="70">
        <v>2.1894733060070841</v>
      </c>
      <c r="E101" s="70">
        <v>-7.5854594013575296</v>
      </c>
      <c r="F101" s="70">
        <v>1.6899358960923863</v>
      </c>
      <c r="G101" s="227">
        <f t="shared" si="7"/>
        <v>-2.3952884675804142E-4</v>
      </c>
      <c r="H101" s="228">
        <v>61.893000000000001</v>
      </c>
      <c r="I101" s="70">
        <v>36.563000000000002</v>
      </c>
      <c r="J101" s="70">
        <v>-126.673</v>
      </c>
      <c r="K101" s="70">
        <v>28.221</v>
      </c>
      <c r="L101" s="150">
        <f t="shared" si="8"/>
        <v>-4.0000000000013358E-3</v>
      </c>
    </row>
    <row r="102" spans="1:20" x14ac:dyDescent="0.25">
      <c r="A102" s="7"/>
      <c r="B102" s="8">
        <v>2012</v>
      </c>
      <c r="C102" s="70">
        <v>3.058822982758981</v>
      </c>
      <c r="D102" s="70">
        <v>1.781312510599939</v>
      </c>
      <c r="E102" s="70">
        <v>-8.0055967678607516</v>
      </c>
      <c r="F102" s="70">
        <v>3.165461274501832</v>
      </c>
      <c r="G102" s="227">
        <f t="shared" si="7"/>
        <v>0</v>
      </c>
      <c r="H102" s="228">
        <v>52.664000000000001</v>
      </c>
      <c r="I102" s="70">
        <v>30.669</v>
      </c>
      <c r="J102" s="70">
        <v>-137.833</v>
      </c>
      <c r="K102" s="70">
        <v>54.5</v>
      </c>
      <c r="L102" s="150">
        <f t="shared" si="8"/>
        <v>0</v>
      </c>
    </row>
    <row r="103" spans="1:20" x14ac:dyDescent="0.25">
      <c r="A103" s="7"/>
      <c r="B103" s="8">
        <v>2013</v>
      </c>
      <c r="C103" s="70">
        <v>2.5110224742212721</v>
      </c>
      <c r="D103" s="70">
        <v>-1.8600145773898422</v>
      </c>
      <c r="E103" s="70">
        <v>-5.2454568625522056</v>
      </c>
      <c r="F103" s="70">
        <v>4.5944489657207761</v>
      </c>
      <c r="G103" s="227">
        <f t="shared" si="7"/>
        <v>0</v>
      </c>
      <c r="H103" s="228">
        <v>44.923999999999999</v>
      </c>
      <c r="I103" s="70">
        <v>-33.277000000000001</v>
      </c>
      <c r="J103" s="70">
        <v>-93.844999999999999</v>
      </c>
      <c r="K103" s="70">
        <v>82.197999999999993</v>
      </c>
      <c r="L103" s="150">
        <f t="shared" si="8"/>
        <v>0</v>
      </c>
    </row>
    <row r="104" spans="1:20" x14ac:dyDescent="0.25">
      <c r="A104" s="7"/>
      <c r="B104" s="8">
        <v>2014</v>
      </c>
      <c r="C104" s="70">
        <v>1.7163129191185804</v>
      </c>
      <c r="D104" s="70">
        <v>-1.0792686764092569</v>
      </c>
      <c r="E104" s="70">
        <v>-5.5649241146711637</v>
      </c>
      <c r="F104" s="70">
        <v>4.9278798719618404</v>
      </c>
      <c r="G104" s="227">
        <f t="shared" si="7"/>
        <v>0</v>
      </c>
      <c r="H104" s="228">
        <v>32.182000000000002</v>
      </c>
      <c r="I104" s="70">
        <v>-20.236999999999998</v>
      </c>
      <c r="J104" s="70">
        <v>-104.346</v>
      </c>
      <c r="K104" s="70">
        <v>92.400999999999996</v>
      </c>
      <c r="L104" s="150">
        <f t="shared" si="8"/>
        <v>0</v>
      </c>
    </row>
    <row r="105" spans="1:20" x14ac:dyDescent="0.25">
      <c r="B105" s="8">
        <v>2015</v>
      </c>
      <c r="C105" s="70">
        <v>3.4189550294188429</v>
      </c>
      <c r="D105" s="70">
        <v>-3.7843046945668499</v>
      </c>
      <c r="E105" s="70">
        <v>-4.5132405540202987</v>
      </c>
      <c r="F105" s="70">
        <v>4.8785902191683057</v>
      </c>
      <c r="G105" s="227">
        <f t="shared" si="7"/>
        <v>0</v>
      </c>
      <c r="H105" s="228">
        <v>65.918000000000006</v>
      </c>
      <c r="I105" s="70">
        <v>-72.962000000000003</v>
      </c>
      <c r="J105" s="70">
        <v>-87.016000000000005</v>
      </c>
      <c r="K105" s="70">
        <v>94.06</v>
      </c>
      <c r="L105" s="150">
        <f t="shared" si="8"/>
        <v>0</v>
      </c>
    </row>
    <row r="106" spans="1:20" x14ac:dyDescent="0.25">
      <c r="B106" s="8">
        <v>2016</v>
      </c>
      <c r="C106" s="70">
        <v>0.88235220762636835</v>
      </c>
      <c r="D106" s="70">
        <v>-2.8296724537412303</v>
      </c>
      <c r="E106" s="70">
        <v>-3.377519946327606</v>
      </c>
      <c r="F106" s="70">
        <v>5.3248401924424682</v>
      </c>
      <c r="G106" s="227">
        <f t="shared" si="7"/>
        <v>0</v>
      </c>
      <c r="H106" s="228">
        <v>17.689</v>
      </c>
      <c r="I106" s="70">
        <v>-56.728000000000002</v>
      </c>
      <c r="J106" s="70">
        <v>-67.710999999999999</v>
      </c>
      <c r="K106" s="70">
        <v>106.75</v>
      </c>
      <c r="L106" s="150">
        <f t="shared" si="8"/>
        <v>0</v>
      </c>
    </row>
    <row r="107" spans="1:20" x14ac:dyDescent="0.25">
      <c r="B107" s="8">
        <v>2017</v>
      </c>
      <c r="C107" s="70">
        <v>-0.32624109417124175</v>
      </c>
      <c r="D107" s="70">
        <v>-0.92112327641041336</v>
      </c>
      <c r="E107" s="70">
        <v>-2.5977221295599606</v>
      </c>
      <c r="F107" s="70">
        <v>3.8450865001416159</v>
      </c>
      <c r="G107" s="227">
        <f t="shared" si="7"/>
        <v>0</v>
      </c>
      <c r="H107" s="228">
        <v>-6.8419999999999996</v>
      </c>
      <c r="I107" s="70">
        <v>-19.318000000000001</v>
      </c>
      <c r="J107" s="70">
        <v>-54.48</v>
      </c>
      <c r="K107" s="70">
        <v>80.64</v>
      </c>
      <c r="L107" s="150">
        <f t="shared" si="8"/>
        <v>0</v>
      </c>
    </row>
    <row r="108" spans="1:20" x14ac:dyDescent="0.25">
      <c r="B108" s="8">
        <v>2018</v>
      </c>
      <c r="C108" s="70">
        <v>-0.52892875579249743</v>
      </c>
      <c r="D108" s="70">
        <v>-1.1958689586605753</v>
      </c>
      <c r="E108" s="70">
        <v>-2.1230369517936194</v>
      </c>
      <c r="F108" s="70">
        <v>3.8478346662466918</v>
      </c>
      <c r="G108" s="227">
        <f t="shared" si="7"/>
        <v>0</v>
      </c>
      <c r="H108" s="228">
        <v>-11.486000000000001</v>
      </c>
      <c r="I108" s="70">
        <v>-25.969000000000001</v>
      </c>
      <c r="J108" s="70">
        <v>-46.103000000000002</v>
      </c>
      <c r="K108" s="70">
        <v>83.558000000000007</v>
      </c>
      <c r="L108" s="150">
        <f t="shared" si="8"/>
        <v>0</v>
      </c>
    </row>
    <row r="109" spans="1:20" x14ac:dyDescent="0.25">
      <c r="B109" s="8">
        <v>2019</v>
      </c>
      <c r="C109" s="70">
        <v>-0.17408201917387828</v>
      </c>
      <c r="D109" s="70">
        <v>2.2015472083182941E-2</v>
      </c>
      <c r="E109" s="70">
        <v>-2.3861043311446579</v>
      </c>
      <c r="F109" s="70">
        <v>2.5381708782353534</v>
      </c>
      <c r="G109" s="227">
        <f t="shared" si="7"/>
        <v>0</v>
      </c>
      <c r="H109" s="228">
        <v>-3.9220000000000002</v>
      </c>
      <c r="I109" s="70">
        <v>0.496</v>
      </c>
      <c r="J109" s="70">
        <v>-53.758000000000003</v>
      </c>
      <c r="K109" s="70">
        <v>57.183999999999997</v>
      </c>
      <c r="L109" s="150">
        <f t="shared" si="8"/>
        <v>0</v>
      </c>
    </row>
    <row r="110" spans="1:20" x14ac:dyDescent="0.25">
      <c r="B110" s="8">
        <v>2020</v>
      </c>
      <c r="C110" s="70">
        <v>8.1442731277533031</v>
      </c>
      <c r="D110" s="70">
        <v>1.8179336571407054</v>
      </c>
      <c r="E110" s="70">
        <v>-12.824842802816372</v>
      </c>
      <c r="F110" s="70">
        <v>2.8623065627470914</v>
      </c>
      <c r="G110" s="227">
        <f t="shared" si="7"/>
        <v>3.294551752728303E-4</v>
      </c>
      <c r="H110" s="228">
        <v>173.04300000000001</v>
      </c>
      <c r="I110" s="70">
        <v>38.625999999999998</v>
      </c>
      <c r="J110" s="70">
        <v>-272.49200000000002</v>
      </c>
      <c r="K110" s="70">
        <v>60.816000000000003</v>
      </c>
      <c r="L110" s="150">
        <f t="shared" si="8"/>
        <v>7.0000000000050022E-3</v>
      </c>
    </row>
    <row r="111" spans="1:20" x14ac:dyDescent="0.25">
      <c r="B111" s="8">
        <v>2021</v>
      </c>
      <c r="C111" s="70">
        <v>4.6769382585079473</v>
      </c>
      <c r="D111" s="70">
        <v>2.0739223956064015</v>
      </c>
      <c r="E111" s="70">
        <v>-7.6032483557588479</v>
      </c>
      <c r="F111" s="70">
        <v>0.85238770164449951</v>
      </c>
      <c r="G111" s="227">
        <f t="shared" si="7"/>
        <v>0</v>
      </c>
      <c r="H111" s="228">
        <v>108.629</v>
      </c>
      <c r="I111" s="70">
        <v>48.17</v>
      </c>
      <c r="J111" s="70">
        <v>-176.59700000000001</v>
      </c>
      <c r="K111" s="70">
        <v>19.797999999999998</v>
      </c>
      <c r="L111" s="150">
        <f t="shared" si="8"/>
        <v>0</v>
      </c>
    </row>
    <row r="112" spans="1:20" x14ac:dyDescent="0.25">
      <c r="B112" s="8">
        <v>2022</v>
      </c>
      <c r="C112" s="70">
        <v>-1.1562026215938401</v>
      </c>
      <c r="D112" s="70">
        <v>3.6922465341236883</v>
      </c>
      <c r="E112" s="70">
        <v>-4.5838178127502713</v>
      </c>
      <c r="F112" s="70">
        <v>2.0477739002204229</v>
      </c>
      <c r="G112" s="227">
        <f t="shared" si="7"/>
        <v>0</v>
      </c>
      <c r="H112" s="228">
        <v>-29.841000000000001</v>
      </c>
      <c r="I112" s="70">
        <v>95.295000000000002</v>
      </c>
      <c r="J112" s="70">
        <v>-118.306</v>
      </c>
      <c r="K112" s="70">
        <v>52.851999999999997</v>
      </c>
      <c r="L112" s="150">
        <f t="shared" si="8"/>
        <v>0</v>
      </c>
    </row>
    <row r="113" spans="2:20" x14ac:dyDescent="0.25">
      <c r="B113" s="8">
        <v>2023</v>
      </c>
      <c r="C113" s="70">
        <v>0.26411943474298771</v>
      </c>
      <c r="D113" s="70">
        <v>1.8724901568365837</v>
      </c>
      <c r="E113" s="70">
        <v>-5.8883845584783465</v>
      </c>
      <c r="F113" s="70">
        <v>3.751774966898775</v>
      </c>
      <c r="G113" s="227">
        <f t="shared" si="7"/>
        <v>0</v>
      </c>
      <c r="H113" s="228">
        <v>7.2690000000000001</v>
      </c>
      <c r="I113" s="70">
        <v>51.533999999999999</v>
      </c>
      <c r="J113" s="70">
        <v>-162.05799999999999</v>
      </c>
      <c r="K113" s="70">
        <v>103.255</v>
      </c>
      <c r="L113" s="150">
        <f t="shared" si="8"/>
        <v>0</v>
      </c>
    </row>
    <row r="114" spans="2:20" x14ac:dyDescent="0.25">
      <c r="B114" s="8">
        <v>2024</v>
      </c>
      <c r="C114" s="70">
        <v>3.1652153289556262</v>
      </c>
      <c r="D114" s="70">
        <v>0.6361983990324569</v>
      </c>
      <c r="E114" s="70">
        <v>-5.9300847501704226</v>
      </c>
      <c r="F114" s="70">
        <v>2.3541559899667339</v>
      </c>
      <c r="G114" s="227">
        <f t="shared" si="7"/>
        <v>-0.22548496778439464</v>
      </c>
      <c r="H114" s="70">
        <v>91.284999999999997</v>
      </c>
      <c r="I114" s="70">
        <v>18.347999999999999</v>
      </c>
      <c r="J114" s="70">
        <v>-171.024</v>
      </c>
      <c r="K114" s="70">
        <v>67.894000000000005</v>
      </c>
      <c r="L114" s="150">
        <f t="shared" si="8"/>
        <v>-6.5030000000000001</v>
      </c>
    </row>
    <row r="115" spans="2:20" x14ac:dyDescent="0.25">
      <c r="B115" s="8">
        <v>2025</v>
      </c>
      <c r="C115" s="70">
        <v>3.6184398222261223</v>
      </c>
      <c r="D115" s="70">
        <v>-1.6666587466572662</v>
      </c>
      <c r="E115" s="70">
        <v>-4.8535033950699766</v>
      </c>
      <c r="F115" s="70">
        <v>3.1079428231327557</v>
      </c>
      <c r="G115" s="227">
        <f t="shared" si="7"/>
        <v>-0.20622050363163513</v>
      </c>
      <c r="H115" s="70">
        <v>109.4713809</v>
      </c>
      <c r="I115" s="70">
        <v>-50.422680339999999</v>
      </c>
      <c r="J115" s="70">
        <v>-146.83668789999999</v>
      </c>
      <c r="K115" s="70">
        <v>94.026931307999988</v>
      </c>
      <c r="L115" s="150">
        <f t="shared" si="8"/>
        <v>-6.238943968000001</v>
      </c>
    </row>
    <row r="116" spans="2:20" x14ac:dyDescent="0.25">
      <c r="B116" s="8">
        <v>2026</v>
      </c>
      <c r="C116" s="70">
        <v>3.0302990496910356</v>
      </c>
      <c r="D116" s="70">
        <v>-1.8741711910289118</v>
      </c>
      <c r="E116" s="70">
        <v>-3.8470393171376069</v>
      </c>
      <c r="F116" s="70">
        <v>2.891461838370831</v>
      </c>
      <c r="G116" s="227">
        <f t="shared" si="7"/>
        <v>-0.20055037989534785</v>
      </c>
      <c r="H116" s="70">
        <v>95.024278600000002</v>
      </c>
      <c r="I116" s="70">
        <v>-58.770359783000011</v>
      </c>
      <c r="J116" s="70">
        <v>-120.6356633</v>
      </c>
      <c r="K116" s="70">
        <v>90.670613950999993</v>
      </c>
      <c r="L116" s="150">
        <f t="shared" si="8"/>
        <v>-6.2888694679999873</v>
      </c>
    </row>
    <row r="117" spans="2:20" x14ac:dyDescent="0.25">
      <c r="B117" s="8">
        <v>2027</v>
      </c>
      <c r="C117" s="70">
        <v>2.2750425899780011</v>
      </c>
      <c r="D117" s="70">
        <v>-2.3806656526404972</v>
      </c>
      <c r="E117" s="70">
        <v>-3.0874744562237311</v>
      </c>
      <c r="F117" s="70">
        <v>3.3877088442286563</v>
      </c>
      <c r="G117" s="227">
        <f t="shared" si="7"/>
        <v>-0.19461132534242909</v>
      </c>
      <c r="H117" s="70">
        <v>73.929467500000001</v>
      </c>
      <c r="I117" s="70">
        <v>-77.361779849999991</v>
      </c>
      <c r="J117" s="70">
        <v>-100.3301404</v>
      </c>
      <c r="K117" s="70">
        <v>110.086515304</v>
      </c>
      <c r="L117" s="150">
        <f t="shared" si="8"/>
        <v>-6.3240625540000082</v>
      </c>
    </row>
    <row r="118" spans="2:20" x14ac:dyDescent="0.25">
      <c r="B118" s="8">
        <v>2028</v>
      </c>
      <c r="C118" s="70">
        <v>1.4316999273879707</v>
      </c>
      <c r="D118" s="70">
        <v>-2.2038698733685047</v>
      </c>
      <c r="E118" s="70">
        <v>-2.5757773143697973</v>
      </c>
      <c r="F118" s="70">
        <v>3.5371201381000557</v>
      </c>
      <c r="G118" s="227">
        <f t="shared" si="7"/>
        <v>-0.18917287774972458</v>
      </c>
      <c r="H118" s="70">
        <v>48.116825630000008</v>
      </c>
      <c r="I118" s="70">
        <v>-74.068050420000006</v>
      </c>
      <c r="J118" s="70">
        <v>-86.567181799999986</v>
      </c>
      <c r="K118" s="70">
        <v>118.87616228900001</v>
      </c>
      <c r="L118" s="150">
        <f t="shared" si="8"/>
        <v>-6.3577556990000232</v>
      </c>
    </row>
    <row r="119" spans="2:20" x14ac:dyDescent="0.25">
      <c r="B119" s="8">
        <v>2029</v>
      </c>
      <c r="C119" s="70">
        <v>0.61034936829438446</v>
      </c>
      <c r="D119" s="70">
        <v>-2.044724987708685</v>
      </c>
      <c r="E119" s="70">
        <v>-1.9529854496436874</v>
      </c>
      <c r="F119" s="70">
        <v>3.5712894095854231</v>
      </c>
      <c r="G119" s="227">
        <f t="shared" ref="G119:G122" si="9">0-SUM(C119:F119)</f>
        <v>-0.18392834052743501</v>
      </c>
      <c r="H119" s="70">
        <v>21.205646659999999</v>
      </c>
      <c r="I119" s="70">
        <v>-71.040813439999994</v>
      </c>
      <c r="J119" s="70">
        <v>-67.853464799999998</v>
      </c>
      <c r="K119" s="70">
        <v>124.078937858</v>
      </c>
      <c r="L119" s="150">
        <f t="shared" ref="L119:L122" si="10">0-SUM(H119:K119)</f>
        <v>-6.3903062780000113</v>
      </c>
    </row>
    <row r="120" spans="2:20" x14ac:dyDescent="0.25">
      <c r="B120" s="8">
        <v>2030</v>
      </c>
      <c r="C120" s="70">
        <v>-4.3469640698486058E-2</v>
      </c>
      <c r="D120" s="70">
        <v>-1.6365673259484821</v>
      </c>
      <c r="E120" s="70">
        <v>-1.7375625441037035</v>
      </c>
      <c r="F120" s="70">
        <v>3.5962647623877877</v>
      </c>
      <c r="G120" s="227">
        <f t="shared" si="9"/>
        <v>-0.17866525163711611</v>
      </c>
      <c r="H120" s="70">
        <v>-1.5632978360000001</v>
      </c>
      <c r="I120" s="70">
        <v>-58.855838649999995</v>
      </c>
      <c r="J120" s="70">
        <v>-62.4879277</v>
      </c>
      <c r="K120" s="70">
        <v>129.332399127</v>
      </c>
      <c r="L120" s="150">
        <f t="shared" si="10"/>
        <v>-6.4253349410000169</v>
      </c>
      <c r="M120" s="152"/>
      <c r="N120" s="152"/>
      <c r="O120" s="152"/>
      <c r="P120" s="152"/>
      <c r="T120" s="152"/>
    </row>
    <row r="121" spans="2:20" x14ac:dyDescent="0.25">
      <c r="B121" s="130" t="s">
        <v>136</v>
      </c>
      <c r="C121" s="412">
        <v>2.7695575390196172</v>
      </c>
      <c r="D121" s="412">
        <v>0.48873436514775082</v>
      </c>
      <c r="E121" s="412">
        <v>-7.214578377115525</v>
      </c>
      <c r="F121" s="412">
        <v>3.9562864729481571</v>
      </c>
      <c r="G121" s="413">
        <f t="shared" si="9"/>
        <v>0</v>
      </c>
      <c r="H121" s="412">
        <v>44.098999999999997</v>
      </c>
      <c r="I121" s="412">
        <v>7.782</v>
      </c>
      <c r="J121" s="412">
        <v>-114.876</v>
      </c>
      <c r="K121" s="412">
        <v>62.994999999999997</v>
      </c>
      <c r="L121" s="167">
        <f t="shared" si="10"/>
        <v>0</v>
      </c>
      <c r="M121" s="152"/>
    </row>
    <row r="122" spans="2:20" x14ac:dyDescent="0.25">
      <c r="B122" s="8" t="s">
        <v>137</v>
      </c>
      <c r="C122" s="70">
        <v>5.8377068880616623</v>
      </c>
      <c r="D122" s="70">
        <v>1.5801566060024645</v>
      </c>
      <c r="E122" s="70">
        <v>-10.067000221973318</v>
      </c>
      <c r="F122" s="70">
        <v>2.6491367279091897</v>
      </c>
      <c r="G122" s="227">
        <f t="shared" si="9"/>
        <v>0</v>
      </c>
      <c r="H122" s="70">
        <v>91.521000000000001</v>
      </c>
      <c r="I122" s="70">
        <v>24.773</v>
      </c>
      <c r="J122" s="70">
        <v>-157.82599999999999</v>
      </c>
      <c r="K122" s="70">
        <v>41.531999999999996</v>
      </c>
      <c r="L122" s="150">
        <f t="shared" si="10"/>
        <v>0</v>
      </c>
      <c r="M122" s="152"/>
    </row>
    <row r="123" spans="2:20" x14ac:dyDescent="0.25">
      <c r="B123" s="46" t="s">
        <v>138</v>
      </c>
      <c r="C123" s="70">
        <v>4.6620618589504321</v>
      </c>
      <c r="D123" s="70">
        <v>1.9326485680753187</v>
      </c>
      <c r="E123" s="70">
        <v>-9.0175580730788862</v>
      </c>
      <c r="F123" s="70">
        <v>2.4229700275480743</v>
      </c>
      <c r="G123" s="227">
        <f t="shared" ref="G123:G141" si="11">0-SUM(C123:F123)</f>
        <v>-1.2238149493892791E-4</v>
      </c>
      <c r="H123" s="70">
        <v>76.188999999999993</v>
      </c>
      <c r="I123" s="70">
        <v>31.584</v>
      </c>
      <c r="J123" s="70">
        <v>-147.36799999999999</v>
      </c>
      <c r="K123" s="70">
        <v>39.597000000000001</v>
      </c>
      <c r="L123" s="150">
        <f t="shared" ref="L123:L141" si="12">0-SUM(H123:K123)</f>
        <v>-2.0000000000024443E-3</v>
      </c>
    </row>
    <row r="124" spans="2:20" x14ac:dyDescent="0.25">
      <c r="B124" s="46" t="s">
        <v>139</v>
      </c>
      <c r="C124" s="70">
        <v>3.9066066614803963</v>
      </c>
      <c r="D124" s="70">
        <v>1.8228926412301343</v>
      </c>
      <c r="E124" s="70">
        <v>-7.6500065175584213</v>
      </c>
      <c r="F124" s="70">
        <v>1.9206262570108394</v>
      </c>
      <c r="G124" s="227">
        <f t="shared" si="11"/>
        <v>-1.190421629491123E-4</v>
      </c>
      <c r="H124" s="70">
        <v>65.634</v>
      </c>
      <c r="I124" s="70">
        <v>30.626000000000001</v>
      </c>
      <c r="J124" s="70">
        <v>-128.52600000000001</v>
      </c>
      <c r="K124" s="70">
        <v>32.268000000000001</v>
      </c>
      <c r="L124" s="150">
        <f t="shared" si="12"/>
        <v>-1.9999999999953388E-3</v>
      </c>
    </row>
    <row r="125" spans="2:20" x14ac:dyDescent="0.25">
      <c r="B125" s="46" t="s">
        <v>140</v>
      </c>
      <c r="C125" s="70">
        <v>2.3232184096183892</v>
      </c>
      <c r="D125" s="70">
        <v>1.1157903351578273</v>
      </c>
      <c r="E125" s="70">
        <v>-7.2681406702695472</v>
      </c>
      <c r="F125" s="70">
        <v>3.8291319254933307</v>
      </c>
      <c r="G125" s="227">
        <f t="shared" si="11"/>
        <v>0</v>
      </c>
      <c r="H125" s="70">
        <v>40.31</v>
      </c>
      <c r="I125" s="70">
        <v>19.36</v>
      </c>
      <c r="J125" s="70">
        <v>-126.10899999999999</v>
      </c>
      <c r="K125" s="70">
        <v>66.438999999999993</v>
      </c>
      <c r="L125" s="150">
        <f t="shared" si="12"/>
        <v>0</v>
      </c>
    </row>
    <row r="126" spans="2:20" x14ac:dyDescent="0.25">
      <c r="B126" s="46" t="s">
        <v>141</v>
      </c>
      <c r="C126" s="118">
        <v>2.8140326990533322</v>
      </c>
      <c r="D126" s="118">
        <v>-1.8231037356137649</v>
      </c>
      <c r="E126" s="118">
        <v>-5.4668798861257786</v>
      </c>
      <c r="F126" s="118">
        <v>4.475950922686212</v>
      </c>
      <c r="G126" s="227">
        <f t="shared" si="11"/>
        <v>0</v>
      </c>
      <c r="H126" s="70">
        <v>50.926000000000002</v>
      </c>
      <c r="I126" s="70">
        <v>-32.993000000000002</v>
      </c>
      <c r="J126" s="70">
        <v>-98.935000000000002</v>
      </c>
      <c r="K126" s="70">
        <v>81.001999999999995</v>
      </c>
      <c r="L126" s="150">
        <f t="shared" si="12"/>
        <v>0</v>
      </c>
    </row>
    <row r="127" spans="2:20" x14ac:dyDescent="0.25">
      <c r="B127" s="46" t="s">
        <v>142</v>
      </c>
      <c r="C127" s="118">
        <v>1.5795286408793068</v>
      </c>
      <c r="D127" s="118">
        <v>-1.7105263157894735</v>
      </c>
      <c r="E127" s="118">
        <v>-5.1430458676812512</v>
      </c>
      <c r="F127" s="118">
        <v>5.2740435425914187</v>
      </c>
      <c r="G127" s="227">
        <f t="shared" si="11"/>
        <v>0</v>
      </c>
      <c r="H127" s="70">
        <v>29.890999999999998</v>
      </c>
      <c r="I127" s="70">
        <v>-32.369999999999997</v>
      </c>
      <c r="J127" s="70">
        <v>-97.326999999999998</v>
      </c>
      <c r="K127" s="70">
        <v>99.805999999999997</v>
      </c>
      <c r="L127" s="150">
        <f t="shared" si="12"/>
        <v>0</v>
      </c>
    </row>
    <row r="128" spans="2:20" x14ac:dyDescent="0.25">
      <c r="B128" s="46" t="s">
        <v>143</v>
      </c>
      <c r="C128" s="118">
        <v>3.4479812049969012</v>
      </c>
      <c r="D128" s="118">
        <v>-4.0538564966097752</v>
      </c>
      <c r="E128" s="118">
        <v>-4.3319311206788278</v>
      </c>
      <c r="F128" s="118">
        <v>4.9378064122917014</v>
      </c>
      <c r="G128" s="227">
        <f t="shared" si="11"/>
        <v>0</v>
      </c>
      <c r="H128" s="70">
        <v>66.981999999999999</v>
      </c>
      <c r="I128" s="70">
        <v>-78.751999999999995</v>
      </c>
      <c r="J128" s="70">
        <v>-84.153999999999996</v>
      </c>
      <c r="K128" s="70">
        <v>95.924000000000007</v>
      </c>
      <c r="L128" s="150">
        <f t="shared" si="12"/>
        <v>0</v>
      </c>
    </row>
    <row r="129" spans="2:12" x14ac:dyDescent="0.25">
      <c r="B129" s="46" t="s">
        <v>144</v>
      </c>
      <c r="C129" s="118">
        <v>3.9370912927210129E-2</v>
      </c>
      <c r="D129" s="118">
        <v>-1.7668128334393571</v>
      </c>
      <c r="E129" s="118">
        <v>-2.9381344494502608</v>
      </c>
      <c r="F129" s="118">
        <v>4.665576369962408</v>
      </c>
      <c r="G129" s="227">
        <f t="shared" si="11"/>
        <v>0</v>
      </c>
      <c r="H129" s="70">
        <v>0.79900000000000004</v>
      </c>
      <c r="I129" s="70">
        <v>-35.856000000000002</v>
      </c>
      <c r="J129" s="70">
        <v>-59.627000000000002</v>
      </c>
      <c r="K129" s="70">
        <v>94.683999999999997</v>
      </c>
      <c r="L129" s="150">
        <f t="shared" si="12"/>
        <v>0</v>
      </c>
    </row>
    <row r="130" spans="2:12" x14ac:dyDescent="0.25">
      <c r="B130" s="46" t="s">
        <v>145</v>
      </c>
      <c r="C130" s="118">
        <v>-4.3308075017528896E-2</v>
      </c>
      <c r="D130" s="118">
        <v>-1.1392009471041034</v>
      </c>
      <c r="E130" s="118">
        <v>-2.8929888670825061</v>
      </c>
      <c r="F130" s="118">
        <v>4.0754978892041382</v>
      </c>
      <c r="G130" s="227">
        <f t="shared" si="11"/>
        <v>0</v>
      </c>
      <c r="H130" s="70">
        <v>-0.91600000000000004</v>
      </c>
      <c r="I130" s="70">
        <v>-24.094999999999999</v>
      </c>
      <c r="J130" s="70">
        <v>-61.189</v>
      </c>
      <c r="K130" s="70">
        <v>86.2</v>
      </c>
      <c r="L130" s="150">
        <f t="shared" si="12"/>
        <v>0</v>
      </c>
    </row>
    <row r="131" spans="2:12" x14ac:dyDescent="0.25">
      <c r="B131" s="46" t="s">
        <v>146</v>
      </c>
      <c r="C131" s="118">
        <v>-0.70275477314438595</v>
      </c>
      <c r="D131" s="118">
        <v>-1.8709082442315945</v>
      </c>
      <c r="E131" s="118">
        <v>-1.7837087628630648</v>
      </c>
      <c r="F131" s="118">
        <v>4.3573717802390455</v>
      </c>
      <c r="G131" s="227">
        <f t="shared" si="11"/>
        <v>0</v>
      </c>
      <c r="H131" s="70">
        <v>-15.393000000000001</v>
      </c>
      <c r="I131" s="70">
        <v>-40.98</v>
      </c>
      <c r="J131" s="70">
        <v>-39.07</v>
      </c>
      <c r="K131" s="70">
        <v>95.442999999999998</v>
      </c>
      <c r="L131" s="150">
        <f t="shared" si="12"/>
        <v>0</v>
      </c>
    </row>
    <row r="132" spans="2:12" x14ac:dyDescent="0.25">
      <c r="B132" s="46" t="s">
        <v>147</v>
      </c>
      <c r="C132" s="118">
        <v>0.2368994598692315</v>
      </c>
      <c r="D132" s="118">
        <v>1.0424019036974914</v>
      </c>
      <c r="E132" s="118">
        <v>-2.9196197918650055</v>
      </c>
      <c r="F132" s="118">
        <v>1.6400084663881733</v>
      </c>
      <c r="G132" s="227">
        <f t="shared" si="11"/>
        <v>3.0996191010923546E-4</v>
      </c>
      <c r="H132" s="70">
        <v>5.35</v>
      </c>
      <c r="I132" s="70">
        <v>23.541</v>
      </c>
      <c r="J132" s="70">
        <v>-65.935000000000002</v>
      </c>
      <c r="K132" s="70">
        <v>37.036999999999999</v>
      </c>
      <c r="L132" s="150">
        <f t="shared" si="12"/>
        <v>7.0000000000050022E-3</v>
      </c>
    </row>
    <row r="133" spans="2:12" x14ac:dyDescent="0.25">
      <c r="B133" s="46" t="s">
        <v>148</v>
      </c>
      <c r="C133" s="118">
        <v>10.9950811927764</v>
      </c>
      <c r="D133" s="118">
        <v>1.5799790662842561</v>
      </c>
      <c r="E133" s="118">
        <v>-15.027356452659145</v>
      </c>
      <c r="F133" s="118">
        <v>2.4522961935984906</v>
      </c>
      <c r="G133" s="227">
        <f t="shared" si="11"/>
        <v>0</v>
      </c>
      <c r="H133" s="70">
        <v>232.048</v>
      </c>
      <c r="I133" s="70">
        <v>33.344999999999999</v>
      </c>
      <c r="J133" s="70">
        <v>-317.14800000000002</v>
      </c>
      <c r="K133" s="70">
        <v>51.755000000000003</v>
      </c>
      <c r="L133" s="150">
        <f t="shared" si="12"/>
        <v>0</v>
      </c>
    </row>
    <row r="134" spans="2:12" x14ac:dyDescent="0.25">
      <c r="B134" s="46" t="s">
        <v>149</v>
      </c>
      <c r="C134" s="118">
        <v>2.0442815188186039</v>
      </c>
      <c r="D134" s="118">
        <v>1.6242944325258795</v>
      </c>
      <c r="E134" s="118">
        <v>-5.8746120680677345</v>
      </c>
      <c r="F134" s="118">
        <v>2.2060361167232507</v>
      </c>
      <c r="G134" s="227">
        <f t="shared" si="11"/>
        <v>0</v>
      </c>
      <c r="H134" s="70">
        <v>49.073999999999998</v>
      </c>
      <c r="I134" s="70">
        <v>38.991999999999997</v>
      </c>
      <c r="J134" s="70">
        <v>-141.023</v>
      </c>
      <c r="K134" s="70">
        <v>52.957000000000001</v>
      </c>
      <c r="L134" s="150">
        <f t="shared" si="12"/>
        <v>0</v>
      </c>
    </row>
    <row r="135" spans="2:12" x14ac:dyDescent="0.25">
      <c r="B135" s="46" t="s">
        <v>150</v>
      </c>
      <c r="C135" s="118">
        <v>-1.4666707620294646</v>
      </c>
      <c r="D135" s="118">
        <v>5.2058128366113303</v>
      </c>
      <c r="E135" s="118">
        <v>-5.1714952131655298</v>
      </c>
      <c r="F135" s="118">
        <v>1.4323531385836643</v>
      </c>
      <c r="G135" s="227">
        <f t="shared" si="11"/>
        <v>0</v>
      </c>
      <c r="H135" s="70">
        <v>-38.677999999999997</v>
      </c>
      <c r="I135" s="70">
        <v>137.28399999999999</v>
      </c>
      <c r="J135" s="70">
        <v>-136.37899999999999</v>
      </c>
      <c r="K135" s="70">
        <v>37.773000000000003</v>
      </c>
      <c r="L135" s="150">
        <f t="shared" si="12"/>
        <v>0</v>
      </c>
    </row>
    <row r="136" spans="2:12" x14ac:dyDescent="0.25">
      <c r="B136" s="46" t="s">
        <v>151</v>
      </c>
      <c r="C136" s="118">
        <v>1.0613553798944113</v>
      </c>
      <c r="D136" s="118">
        <v>1.0521437248478638</v>
      </c>
      <c r="E136" s="118">
        <v>-5.6644122100487646</v>
      </c>
      <c r="F136" s="118">
        <v>3.6103570667787417</v>
      </c>
      <c r="G136" s="227">
        <f t="shared" si="11"/>
        <v>-5.9443961472252393E-2</v>
      </c>
      <c r="H136" s="70">
        <v>29.495999999999999</v>
      </c>
      <c r="I136" s="70">
        <v>29.24</v>
      </c>
      <c r="J136" s="70">
        <v>-157.41900000000001</v>
      </c>
      <c r="K136" s="70">
        <v>100.33499999999999</v>
      </c>
      <c r="L136" s="150">
        <f t="shared" si="12"/>
        <v>-1.6519999999999726</v>
      </c>
    </row>
    <row r="137" spans="2:12" x14ac:dyDescent="0.25">
      <c r="B137" s="46" t="s">
        <v>152</v>
      </c>
      <c r="C137" s="118">
        <v>3.4495810084994978</v>
      </c>
      <c r="D137" s="118">
        <v>3.518236190922952E-2</v>
      </c>
      <c r="E137" s="118">
        <v>-5.680361574843209</v>
      </c>
      <c r="F137" s="118">
        <v>2.4143511213394873</v>
      </c>
      <c r="G137" s="229">
        <f t="shared" si="11"/>
        <v>-0.21875291690500553</v>
      </c>
      <c r="H137" s="70">
        <v>100.892</v>
      </c>
      <c r="I137" s="70">
        <v>1.0289999999999999</v>
      </c>
      <c r="J137" s="70">
        <v>-166.137</v>
      </c>
      <c r="K137" s="70">
        <v>70.614000000000004</v>
      </c>
      <c r="L137" s="150">
        <f t="shared" si="12"/>
        <v>-6.3979999999999961</v>
      </c>
    </row>
    <row r="138" spans="2:12" x14ac:dyDescent="0.25">
      <c r="B138" s="46" t="s">
        <v>153</v>
      </c>
      <c r="C138" s="118">
        <v>3.4812186242803689</v>
      </c>
      <c r="D138" s="118">
        <v>-1.7955800373520177</v>
      </c>
      <c r="E138" s="118">
        <v>-4.5378212748519902</v>
      </c>
      <c r="F138" s="118">
        <v>3.0573698642174039</v>
      </c>
      <c r="G138" s="229">
        <f t="shared" si="11"/>
        <v>-0.20518717629376493</v>
      </c>
      <c r="H138" s="70">
        <v>106.2162984</v>
      </c>
      <c r="I138" s="70">
        <v>-54.785374212999997</v>
      </c>
      <c r="J138" s="70">
        <v>-138.45455589999997</v>
      </c>
      <c r="K138" s="70">
        <v>93.284146979999974</v>
      </c>
      <c r="L138" s="150">
        <f t="shared" si="12"/>
        <v>-6.2605152670000024</v>
      </c>
    </row>
    <row r="139" spans="2:12" x14ac:dyDescent="0.25">
      <c r="B139" s="46" t="s">
        <v>154</v>
      </c>
      <c r="C139" s="118">
        <v>2.8762717020002704</v>
      </c>
      <c r="D139" s="118">
        <v>-2.0640425617055014</v>
      </c>
      <c r="E139" s="118">
        <v>-3.6522241070904236</v>
      </c>
      <c r="F139" s="118">
        <v>3.0389828664786638</v>
      </c>
      <c r="G139" s="229">
        <f t="shared" si="11"/>
        <v>-0.19898789968300923</v>
      </c>
      <c r="H139" s="70">
        <v>91.035303699999986</v>
      </c>
      <c r="I139" s="70">
        <v>-65.327883080000007</v>
      </c>
      <c r="J139" s="70">
        <v>-115.59454919999999</v>
      </c>
      <c r="K139" s="70">
        <v>96.18518584200001</v>
      </c>
      <c r="L139" s="150">
        <f t="shared" si="12"/>
        <v>-6.2980572620000004</v>
      </c>
    </row>
    <row r="140" spans="2:12" x14ac:dyDescent="0.25">
      <c r="B140" s="46" t="s">
        <v>155</v>
      </c>
      <c r="C140" s="118">
        <v>2.0596251910697112</v>
      </c>
      <c r="D140" s="118">
        <v>-2.3523201465446029</v>
      </c>
      <c r="E140" s="118">
        <v>-2.9465589652826822</v>
      </c>
      <c r="F140" s="118">
        <v>3.4324661043925695</v>
      </c>
      <c r="G140" s="229">
        <f t="shared" si="11"/>
        <v>-0.19321218363499559</v>
      </c>
      <c r="H140" s="70">
        <v>67.505955999999998</v>
      </c>
      <c r="I140" s="70">
        <v>-77.099280489999998</v>
      </c>
      <c r="J140" s="70">
        <v>-96.575959899999987</v>
      </c>
      <c r="K140" s="70">
        <v>112.50197697099999</v>
      </c>
      <c r="L140" s="150">
        <f t="shared" si="12"/>
        <v>-6.3326925810000034</v>
      </c>
    </row>
    <row r="141" spans="2:12" x14ac:dyDescent="0.25">
      <c r="B141" s="46" t="s">
        <v>156</v>
      </c>
      <c r="C141" s="118">
        <v>1.2180931473062282</v>
      </c>
      <c r="D141" s="118">
        <v>-2.1594880853440879</v>
      </c>
      <c r="E141" s="118">
        <v>-2.435121897531352</v>
      </c>
      <c r="F141" s="118">
        <v>3.5643818770589171</v>
      </c>
      <c r="G141" s="229">
        <f t="shared" si="11"/>
        <v>-0.1878650414897054</v>
      </c>
      <c r="H141" s="70">
        <v>41.275000360000007</v>
      </c>
      <c r="I141" s="70">
        <v>-73.174101419999985</v>
      </c>
      <c r="J141" s="70">
        <v>-82.513933699999995</v>
      </c>
      <c r="K141" s="70">
        <v>120.77882843699999</v>
      </c>
      <c r="L141" s="150">
        <f t="shared" si="12"/>
        <v>-6.3657936770000134</v>
      </c>
    </row>
    <row r="142" spans="2:12" x14ac:dyDescent="0.25">
      <c r="B142" s="46" t="s">
        <v>157</v>
      </c>
      <c r="C142" s="118">
        <v>0.43093701684212637</v>
      </c>
      <c r="D142" s="118">
        <v>-1.9820751656377045</v>
      </c>
      <c r="E142" s="118">
        <v>-1.8300563735122599</v>
      </c>
      <c r="F142" s="118">
        <v>3.563804151493982</v>
      </c>
      <c r="G142" s="229">
        <f t="shared" ref="G142:G143" si="13">0-SUM(C142:F142)</f>
        <v>-0.18260962918614432</v>
      </c>
      <c r="H142" s="70">
        <v>15.100460619999998</v>
      </c>
      <c r="I142" s="70">
        <v>-69.453880300000009</v>
      </c>
      <c r="J142" s="70">
        <v>-64.126991000000004</v>
      </c>
      <c r="K142" s="70">
        <v>124.879233261</v>
      </c>
      <c r="L142" s="150">
        <f t="shared" ref="L142:L143" si="14">0-SUM(H142:K142)</f>
        <v>-6.3988225809999904</v>
      </c>
    </row>
    <row r="143" spans="2:12" ht="16.5" thickBot="1" x14ac:dyDescent="0.3">
      <c r="B143" s="46" t="s">
        <v>158</v>
      </c>
      <c r="C143" s="118">
        <v>-0.18835660204410887</v>
      </c>
      <c r="D143" s="118">
        <v>-1.4794553938884509</v>
      </c>
      <c r="E143" s="118">
        <v>-1.7680806294644389</v>
      </c>
      <c r="F143" s="118">
        <v>3.6132477760029302</v>
      </c>
      <c r="G143" s="229">
        <f t="shared" si="13"/>
        <v>-0.17735515060593121</v>
      </c>
      <c r="H143" s="70">
        <v>-6.8335350760000004</v>
      </c>
      <c r="I143" s="70">
        <v>-53.674308294999996</v>
      </c>
      <c r="J143" s="70">
        <v>-64.145566799999997</v>
      </c>
      <c r="K143" s="70">
        <v>131.087815068</v>
      </c>
      <c r="L143" s="150">
        <f t="shared" si="14"/>
        <v>-6.4344048970000074</v>
      </c>
    </row>
    <row r="144" spans="2:12" x14ac:dyDescent="0.25">
      <c r="B144" s="402" t="s">
        <v>289</v>
      </c>
      <c r="C144" s="415"/>
      <c r="D144" s="415"/>
      <c r="E144" s="415"/>
      <c r="F144" s="415"/>
      <c r="G144" s="415"/>
      <c r="H144" s="416"/>
      <c r="I144" s="416"/>
      <c r="J144" s="416"/>
      <c r="K144" s="416"/>
      <c r="L144" s="417"/>
    </row>
    <row r="145" spans="2:12" x14ac:dyDescent="0.25">
      <c r="B145" s="515" t="s">
        <v>339</v>
      </c>
      <c r="C145" s="516"/>
      <c r="D145" s="516"/>
      <c r="E145" s="516"/>
      <c r="F145" s="516"/>
      <c r="G145" s="516"/>
      <c r="H145" s="516"/>
      <c r="I145" s="516"/>
      <c r="J145" s="516"/>
      <c r="K145" s="516"/>
      <c r="L145" s="581"/>
    </row>
    <row r="146" spans="2:12" x14ac:dyDescent="0.25">
      <c r="B146" s="285" t="s">
        <v>159</v>
      </c>
      <c r="C146" s="283"/>
      <c r="D146" s="283"/>
      <c r="E146" s="283"/>
      <c r="F146" s="283"/>
      <c r="G146" s="283"/>
      <c r="H146" s="13"/>
      <c r="I146" s="13"/>
      <c r="J146" s="13"/>
      <c r="K146" s="13"/>
      <c r="L146" s="231"/>
    </row>
    <row r="147" spans="2:12" ht="15.75" customHeight="1" x14ac:dyDescent="0.25">
      <c r="B147" s="582" t="s">
        <v>340</v>
      </c>
      <c r="C147" s="583"/>
      <c r="D147" s="583"/>
      <c r="E147" s="583"/>
      <c r="F147" s="583"/>
      <c r="G147" s="583"/>
      <c r="H147" s="583"/>
      <c r="I147" s="583"/>
      <c r="J147" s="583"/>
      <c r="K147" s="583"/>
      <c r="L147" s="584"/>
    </row>
    <row r="148" spans="2:12" ht="15.75" customHeight="1" x14ac:dyDescent="0.25">
      <c r="B148" s="582" t="s">
        <v>341</v>
      </c>
      <c r="C148" s="583"/>
      <c r="D148" s="583"/>
      <c r="E148" s="583"/>
      <c r="F148" s="583"/>
      <c r="G148" s="418"/>
      <c r="H148" s="13"/>
      <c r="I148" s="13"/>
      <c r="J148" s="13"/>
      <c r="K148" s="13"/>
      <c r="L148" s="231"/>
    </row>
    <row r="149" spans="2:12" ht="15.75" customHeight="1" x14ac:dyDescent="0.25">
      <c r="B149" s="562" t="s">
        <v>342</v>
      </c>
      <c r="C149" s="563"/>
      <c r="D149" s="563"/>
      <c r="E149" s="563"/>
      <c r="F149" s="563"/>
      <c r="G149" s="411"/>
      <c r="H149" s="13"/>
      <c r="I149" s="13"/>
      <c r="J149" s="13"/>
      <c r="K149" s="13"/>
      <c r="L149" s="231"/>
    </row>
    <row r="150" spans="2:12" ht="16.5" customHeight="1" thickBot="1" x14ac:dyDescent="0.3">
      <c r="B150" s="573" t="s">
        <v>343</v>
      </c>
      <c r="C150" s="574"/>
      <c r="D150" s="574"/>
      <c r="E150" s="574"/>
      <c r="F150" s="574"/>
      <c r="G150" s="375"/>
      <c r="H150" s="419"/>
      <c r="I150" s="419"/>
      <c r="J150" s="419"/>
      <c r="K150" s="419"/>
      <c r="L150" s="420"/>
    </row>
  </sheetData>
  <mergeCells count="8">
    <mergeCell ref="B149:F149"/>
    <mergeCell ref="B150:F150"/>
    <mergeCell ref="B2:L2"/>
    <mergeCell ref="C3:F3"/>
    <mergeCell ref="H3:L3"/>
    <mergeCell ref="B145:L145"/>
    <mergeCell ref="B147:L147"/>
    <mergeCell ref="B148:F148"/>
  </mergeCells>
  <phoneticPr fontId="90" type="noConversion"/>
  <hyperlinks>
    <hyperlink ref="A1" location="Contents!A1" display="Back to contents" xr:uid="{2160B1FB-99D7-4392-BB11-F1E8EE169939}"/>
  </hyperlinks>
  <pageMargins left="0.70866141732283472" right="0.70866141732283472" top="0.74803149606299213" bottom="0.74803149606299213" header="0.31496062992125984" footer="0.31496062992125984"/>
  <pageSetup paperSize="9" scale="30" orientation="portrait" r:id="rId1"/>
  <headerFooter>
    <oddHeader>&amp;C&amp;8March 2018 Economic and fiscal outlook: Supplementary economy tables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508F-61F1-458B-AA5C-EE004953F873}">
  <sheetPr codeName="Sheet12">
    <pageSetUpPr fitToPage="1"/>
  </sheetPr>
  <dimension ref="A1:Z128"/>
  <sheetViews>
    <sheetView showGridLines="0" zoomScaleNormal="100" zoomScaleSheetLayoutView="55" workbookViewId="0"/>
  </sheetViews>
  <sheetFormatPr defaultColWidth="8.77734375" defaultRowHeight="15" x14ac:dyDescent="0.25"/>
  <cols>
    <col min="1" max="1" width="7.33203125" style="1" customWidth="1"/>
    <col min="2" max="2" width="10.21875" style="1" customWidth="1"/>
    <col min="3" max="14" width="11.77734375" style="1" customWidth="1"/>
    <col min="15" max="15" width="3.21875" style="1" customWidth="1"/>
    <col min="16" max="21" width="11.77734375" style="1" customWidth="1"/>
    <col min="22" max="22" width="4.21875" style="1" customWidth="1"/>
    <col min="23" max="24" width="22.21875" style="1" customWidth="1"/>
    <col min="25" max="25" width="18.77734375" style="1" customWidth="1"/>
    <col min="26" max="16384" width="8.77734375" style="1"/>
  </cols>
  <sheetData>
    <row r="1" spans="1:25" ht="33.75" customHeight="1" thickBot="1" x14ac:dyDescent="0.3">
      <c r="A1" s="9" t="s">
        <v>22</v>
      </c>
      <c r="B1" s="373"/>
      <c r="C1" s="140"/>
      <c r="D1" s="5"/>
      <c r="E1" s="5"/>
      <c r="F1" s="5"/>
      <c r="G1" s="5"/>
      <c r="H1" s="5"/>
      <c r="I1" s="5"/>
      <c r="J1" s="5"/>
      <c r="K1" s="5"/>
      <c r="L1" s="5"/>
      <c r="M1" s="5"/>
      <c r="N1" s="5"/>
      <c r="O1" s="5"/>
      <c r="P1" s="5"/>
      <c r="Q1" s="5"/>
      <c r="R1" s="5"/>
      <c r="S1" s="5"/>
      <c r="T1" s="5"/>
      <c r="U1" s="5"/>
      <c r="V1" s="5"/>
      <c r="W1" s="5"/>
      <c r="X1" s="5"/>
    </row>
    <row r="2" spans="1:25" ht="22.5" customHeight="1" thickBot="1" x14ac:dyDescent="0.3">
      <c r="A2" s="5"/>
      <c r="B2" s="499" t="s">
        <v>344</v>
      </c>
      <c r="C2" s="500"/>
      <c r="D2" s="500"/>
      <c r="E2" s="500"/>
      <c r="F2" s="500"/>
      <c r="G2" s="500"/>
      <c r="H2" s="500"/>
      <c r="I2" s="500"/>
      <c r="J2" s="500"/>
      <c r="K2" s="500"/>
      <c r="L2" s="500"/>
      <c r="M2" s="500"/>
      <c r="N2" s="588"/>
      <c r="O2" s="589"/>
      <c r="P2" s="589"/>
      <c r="Q2" s="589"/>
      <c r="R2" s="589"/>
      <c r="S2" s="589"/>
      <c r="T2" s="589"/>
      <c r="U2" s="589"/>
      <c r="V2" s="589"/>
      <c r="W2" s="589"/>
      <c r="X2" s="590"/>
    </row>
    <row r="3" spans="1:25" ht="21" customHeight="1" x14ac:dyDescent="0.35">
      <c r="A3" s="5"/>
      <c r="B3" s="237"/>
      <c r="C3" s="591" t="s">
        <v>345</v>
      </c>
      <c r="D3" s="591"/>
      <c r="E3" s="591"/>
      <c r="F3" s="591"/>
      <c r="G3" s="591"/>
      <c r="H3" s="591"/>
      <c r="I3" s="591"/>
      <c r="J3" s="591"/>
      <c r="K3" s="591"/>
      <c r="L3" s="591"/>
      <c r="M3" s="591"/>
      <c r="N3" s="592"/>
      <c r="O3" s="369"/>
      <c r="P3" s="593" t="s">
        <v>346</v>
      </c>
      <c r="Q3" s="591"/>
      <c r="R3" s="591"/>
      <c r="S3" s="591"/>
      <c r="T3" s="591"/>
      <c r="U3" s="592"/>
      <c r="V3" s="370"/>
      <c r="W3" s="593" t="s">
        <v>347</v>
      </c>
      <c r="X3" s="592"/>
    </row>
    <row r="4" spans="1:25" ht="65.25" x14ac:dyDescent="0.3">
      <c r="A4" s="5"/>
      <c r="B4" s="238"/>
      <c r="C4" s="108" t="s">
        <v>348</v>
      </c>
      <c r="D4" s="108" t="s">
        <v>349</v>
      </c>
      <c r="E4" s="108" t="s">
        <v>350</v>
      </c>
      <c r="F4" s="217" t="s">
        <v>351</v>
      </c>
      <c r="G4" s="217" t="s">
        <v>352</v>
      </c>
      <c r="H4" s="108" t="s">
        <v>353</v>
      </c>
      <c r="I4" s="108" t="s">
        <v>354</v>
      </c>
      <c r="J4" s="108" t="s">
        <v>355</v>
      </c>
      <c r="K4" s="108" t="s">
        <v>356</v>
      </c>
      <c r="L4" s="217" t="s">
        <v>357</v>
      </c>
      <c r="M4" s="217" t="s">
        <v>358</v>
      </c>
      <c r="N4" s="108" t="s">
        <v>359</v>
      </c>
      <c r="O4" s="368"/>
      <c r="P4" s="365" t="s">
        <v>349</v>
      </c>
      <c r="Q4" s="217" t="s">
        <v>360</v>
      </c>
      <c r="R4" s="217" t="s">
        <v>361</v>
      </c>
      <c r="S4" s="217" t="s">
        <v>362</v>
      </c>
      <c r="T4" s="217" t="s">
        <v>363</v>
      </c>
      <c r="U4" s="366" t="s">
        <v>364</v>
      </c>
      <c r="V4" s="366"/>
      <c r="W4" s="365" t="s">
        <v>365</v>
      </c>
      <c r="X4" s="367" t="s">
        <v>366</v>
      </c>
    </row>
    <row r="5" spans="1:25" x14ac:dyDescent="0.25">
      <c r="A5" s="5"/>
      <c r="B5" s="125" t="s">
        <v>59</v>
      </c>
      <c r="C5" s="153">
        <v>3958.8551699999998</v>
      </c>
      <c r="D5" s="153">
        <v>5110.2049999999999</v>
      </c>
      <c r="E5" s="153">
        <v>1663.079</v>
      </c>
      <c r="F5" s="153">
        <v>1233.3520000000001</v>
      </c>
      <c r="G5" s="153">
        <v>429.72699999999998</v>
      </c>
      <c r="H5" s="153">
        <v>7405.98117</v>
      </c>
      <c r="I5" s="153">
        <v>279.78300000000002</v>
      </c>
      <c r="J5" s="153">
        <v>825.46858798386393</v>
      </c>
      <c r="K5" s="153">
        <v>151.37395144613055</v>
      </c>
      <c r="L5" s="153">
        <v>112.26007048612124</v>
      </c>
      <c r="M5" s="153">
        <v>39.113880960009318</v>
      </c>
      <c r="N5" s="153">
        <v>674.09463653773344</v>
      </c>
      <c r="O5" s="331"/>
      <c r="P5" s="331">
        <v>1790.39</v>
      </c>
      <c r="Q5" s="153">
        <v>347.73599999999999</v>
      </c>
      <c r="R5" s="153">
        <v>4156.1570000000002</v>
      </c>
      <c r="S5" s="153">
        <v>65.069000000000003</v>
      </c>
      <c r="T5" s="153">
        <v>701.38758305127237</v>
      </c>
      <c r="U5" s="153">
        <v>1764.4058700012536</v>
      </c>
      <c r="V5" s="332"/>
      <c r="W5" s="153">
        <v>2010.8150000000001</v>
      </c>
      <c r="X5" s="153">
        <v>119.68588344462785</v>
      </c>
      <c r="Y5" s="333"/>
    </row>
    <row r="6" spans="1:25" x14ac:dyDescent="0.25">
      <c r="A6" s="5"/>
      <c r="B6" s="125" t="s">
        <v>60</v>
      </c>
      <c r="C6" s="153">
        <v>3978.3034200000002</v>
      </c>
      <c r="D6" s="153">
        <v>5353.2780000000002</v>
      </c>
      <c r="E6" s="153">
        <v>1681.3989999999999</v>
      </c>
      <c r="F6" s="153">
        <v>1243.7719999999999</v>
      </c>
      <c r="G6" s="153">
        <v>437.62700000000001</v>
      </c>
      <c r="H6" s="153">
        <v>7650.1824200000001</v>
      </c>
      <c r="I6" s="153">
        <v>283.71499999999997</v>
      </c>
      <c r="J6" s="153">
        <v>840.14864599633029</v>
      </c>
      <c r="K6" s="153">
        <v>151.38110355035445</v>
      </c>
      <c r="L6" s="153">
        <v>111.98030802030421</v>
      </c>
      <c r="M6" s="153">
        <v>39.40079553005026</v>
      </c>
      <c r="N6" s="153">
        <v>688.76754244597589</v>
      </c>
      <c r="O6" s="154"/>
      <c r="P6" s="239">
        <v>1819.0329999999999</v>
      </c>
      <c r="Q6" s="240">
        <v>346.20100000000002</v>
      </c>
      <c r="R6" s="240">
        <v>4361.7920000000004</v>
      </c>
      <c r="S6" s="240">
        <v>64.194000000000003</v>
      </c>
      <c r="T6" s="240">
        <v>706.41783915402266</v>
      </c>
      <c r="U6" s="241">
        <v>1828.3396957681716</v>
      </c>
      <c r="V6" s="127"/>
      <c r="W6" s="242">
        <v>2027.6</v>
      </c>
      <c r="X6" s="243">
        <v>119.78248219597279</v>
      </c>
      <c r="Y6" s="155"/>
    </row>
    <row r="7" spans="1:25" x14ac:dyDescent="0.25">
      <c r="A7" s="5"/>
      <c r="B7" s="125" t="s">
        <v>61</v>
      </c>
      <c r="C7" s="153">
        <v>3997.8472000000002</v>
      </c>
      <c r="D7" s="153">
        <v>5282.9629999999997</v>
      </c>
      <c r="E7" s="153">
        <v>1685.1120000000001</v>
      </c>
      <c r="F7" s="153">
        <v>1251.3420000000001</v>
      </c>
      <c r="G7" s="153">
        <v>433.77</v>
      </c>
      <c r="H7" s="153">
        <v>7595.6981999999998</v>
      </c>
      <c r="I7" s="153">
        <v>282.28300000000002</v>
      </c>
      <c r="J7" s="153">
        <v>829.04940988983901</v>
      </c>
      <c r="K7" s="153">
        <v>150.53008078952922</v>
      </c>
      <c r="L7" s="153">
        <v>111.78165745382564</v>
      </c>
      <c r="M7" s="153">
        <v>38.748423335703549</v>
      </c>
      <c r="N7" s="153">
        <v>678.51932910030996</v>
      </c>
      <c r="O7" s="154"/>
      <c r="P7" s="239">
        <v>1824.5229999999999</v>
      </c>
      <c r="Q7" s="240">
        <v>342.87599999999998</v>
      </c>
      <c r="R7" s="240">
        <v>4259.01</v>
      </c>
      <c r="S7" s="240">
        <v>69.120999999999995</v>
      </c>
      <c r="T7" s="240">
        <v>691.15955754223796</v>
      </c>
      <c r="U7" s="241">
        <v>1743.2707023259341</v>
      </c>
      <c r="V7" s="127"/>
      <c r="W7" s="242">
        <v>2027.9880000000001</v>
      </c>
      <c r="X7" s="243">
        <v>118.74140393219052</v>
      </c>
      <c r="Y7" s="155"/>
    </row>
    <row r="8" spans="1:25" x14ac:dyDescent="0.25">
      <c r="A8" s="5"/>
      <c r="B8" s="125" t="s">
        <v>62</v>
      </c>
      <c r="C8" s="153">
        <v>4017.4870000000001</v>
      </c>
      <c r="D8" s="153">
        <v>5360.16</v>
      </c>
      <c r="E8" s="153">
        <v>1689.4280000000001</v>
      </c>
      <c r="F8" s="153">
        <v>1253.5930000000001</v>
      </c>
      <c r="G8" s="153">
        <v>435.83499999999998</v>
      </c>
      <c r="H8" s="153">
        <v>7688.2190000000001</v>
      </c>
      <c r="I8" s="153">
        <v>284.23599999999999</v>
      </c>
      <c r="J8" s="153">
        <v>829.86778075020118</v>
      </c>
      <c r="K8" s="153">
        <v>149.50465346981505</v>
      </c>
      <c r="L8" s="153">
        <v>110.93576468318618</v>
      </c>
      <c r="M8" s="153">
        <v>38.568888786628868</v>
      </c>
      <c r="N8" s="153">
        <v>680.36312728038604</v>
      </c>
      <c r="O8" s="154"/>
      <c r="P8" s="239">
        <v>1823.9770000000001</v>
      </c>
      <c r="Q8" s="240">
        <v>333.89600000000002</v>
      </c>
      <c r="R8" s="240">
        <v>4295.8329999999996</v>
      </c>
      <c r="S8" s="240">
        <v>70.134</v>
      </c>
      <c r="T8" s="240">
        <v>679.27550480787136</v>
      </c>
      <c r="U8" s="241">
        <v>1724.1782673787227</v>
      </c>
      <c r="V8" s="127"/>
      <c r="W8" s="242">
        <v>2023.3240000000001</v>
      </c>
      <c r="X8" s="243">
        <v>117.51841775725038</v>
      </c>
      <c r="Y8" s="155"/>
    </row>
    <row r="9" spans="1:25" ht="18.75" customHeight="1" x14ac:dyDescent="0.25">
      <c r="A9" s="5"/>
      <c r="B9" s="125" t="s">
        <v>63</v>
      </c>
      <c r="C9" s="153">
        <v>4075.6882500000002</v>
      </c>
      <c r="D9" s="153">
        <v>5382.12</v>
      </c>
      <c r="E9" s="153">
        <v>1701.24</v>
      </c>
      <c r="F9" s="153">
        <v>1261.1010000000001</v>
      </c>
      <c r="G9" s="153">
        <v>440.13900000000001</v>
      </c>
      <c r="H9" s="153">
        <v>7756.5682500000003</v>
      </c>
      <c r="I9" s="153">
        <v>284.363</v>
      </c>
      <c r="J9" s="153">
        <v>833.58304754904168</v>
      </c>
      <c r="K9" s="153">
        <v>149.94222618251237</v>
      </c>
      <c r="L9" s="153">
        <v>111.14968574745043</v>
      </c>
      <c r="M9" s="153">
        <v>38.792540435061966</v>
      </c>
      <c r="N9" s="153">
        <v>683.64082136652928</v>
      </c>
      <c r="O9" s="154"/>
      <c r="P9" s="239">
        <v>1832.0329999999999</v>
      </c>
      <c r="Q9" s="240">
        <v>332.90300000000002</v>
      </c>
      <c r="R9" s="240">
        <v>4244.585</v>
      </c>
      <c r="S9" s="240">
        <v>73.265000000000001</v>
      </c>
      <c r="T9" s="240">
        <v>662.06733305868147</v>
      </c>
      <c r="U9" s="241">
        <v>1654.2307219728673</v>
      </c>
      <c r="V9" s="127"/>
      <c r="W9" s="242">
        <v>2034.143</v>
      </c>
      <c r="X9" s="243">
        <v>117.23538738269362</v>
      </c>
      <c r="Y9" s="156"/>
    </row>
    <row r="10" spans="1:25" x14ac:dyDescent="0.25">
      <c r="A10" s="5"/>
      <c r="B10" s="125" t="s">
        <v>64</v>
      </c>
      <c r="C10" s="153">
        <v>4134.7326599999988</v>
      </c>
      <c r="D10" s="153">
        <v>5158.9470000000001</v>
      </c>
      <c r="E10" s="153">
        <v>1696.857</v>
      </c>
      <c r="F10" s="153">
        <v>1263.4449999999999</v>
      </c>
      <c r="G10" s="153">
        <v>433.41199999999998</v>
      </c>
      <c r="H10" s="153">
        <v>7596.822659999998</v>
      </c>
      <c r="I10" s="153">
        <v>292.19799999999998</v>
      </c>
      <c r="J10" s="153">
        <v>813.03842775658734</v>
      </c>
      <c r="K10" s="153">
        <v>148.4460405220982</v>
      </c>
      <c r="L10" s="153">
        <v>110.52988417258635</v>
      </c>
      <c r="M10" s="153">
        <v>37.916156349511851</v>
      </c>
      <c r="N10" s="153">
        <v>664.59238723448914</v>
      </c>
      <c r="O10" s="154"/>
      <c r="P10" s="239">
        <v>1861.106</v>
      </c>
      <c r="Q10" s="240">
        <v>320.99900000000002</v>
      </c>
      <c r="R10" s="240">
        <v>4099.317</v>
      </c>
      <c r="S10" s="240">
        <v>66.706000000000003</v>
      </c>
      <c r="T10" s="240">
        <v>666.52317477598797</v>
      </c>
      <c r="U10" s="241">
        <v>1583.0603167326824</v>
      </c>
      <c r="V10" s="127"/>
      <c r="W10" s="242">
        <v>2017.856</v>
      </c>
      <c r="X10" s="243">
        <v>115.1730487248726</v>
      </c>
      <c r="Y10" s="156"/>
    </row>
    <row r="11" spans="1:25" x14ac:dyDescent="0.25">
      <c r="A11" s="5"/>
      <c r="B11" s="125" t="s">
        <v>65</v>
      </c>
      <c r="C11" s="153">
        <v>4194.6324500000001</v>
      </c>
      <c r="D11" s="153">
        <v>5385.8320000000003</v>
      </c>
      <c r="E11" s="153">
        <v>1711.7940000000001</v>
      </c>
      <c r="F11" s="153">
        <v>1267.6869999999999</v>
      </c>
      <c r="G11" s="153">
        <v>444.10700000000003</v>
      </c>
      <c r="H11" s="153">
        <v>7868.6704500000005</v>
      </c>
      <c r="I11" s="153">
        <v>298.42399999999998</v>
      </c>
      <c r="J11" s="153">
        <v>826.45711646010545</v>
      </c>
      <c r="K11" s="153">
        <v>147.66761471712471</v>
      </c>
      <c r="L11" s="153">
        <v>109.35680081710044</v>
      </c>
      <c r="M11" s="153">
        <v>38.310813900024243</v>
      </c>
      <c r="N11" s="153">
        <v>678.78950174298086</v>
      </c>
      <c r="O11" s="154"/>
      <c r="P11" s="239">
        <v>1842.229</v>
      </c>
      <c r="Q11" s="240">
        <v>318.28300000000002</v>
      </c>
      <c r="R11" s="240">
        <v>4357.7709999999997</v>
      </c>
      <c r="S11" s="240">
        <v>70.143000000000001</v>
      </c>
      <c r="T11" s="240">
        <v>657.35669835288729</v>
      </c>
      <c r="U11" s="241">
        <v>1668.5414347292397</v>
      </c>
      <c r="V11" s="127"/>
      <c r="W11" s="242">
        <v>2030.0770000000002</v>
      </c>
      <c r="X11" s="243">
        <v>114.72868260863916</v>
      </c>
      <c r="Y11" s="156"/>
    </row>
    <row r="12" spans="1:25" x14ac:dyDescent="0.25">
      <c r="A12" s="5"/>
      <c r="B12" s="125" t="s">
        <v>66</v>
      </c>
      <c r="C12" s="153">
        <v>4255.3999999999996</v>
      </c>
      <c r="D12" s="153">
        <v>5434.0280000000002</v>
      </c>
      <c r="E12" s="153">
        <v>1719.9559999999999</v>
      </c>
      <c r="F12" s="153">
        <v>1273.1320000000001</v>
      </c>
      <c r="G12" s="153">
        <v>446.82400000000001</v>
      </c>
      <c r="H12" s="153">
        <v>7969.4719999999998</v>
      </c>
      <c r="I12" s="153">
        <v>300.952</v>
      </c>
      <c r="J12" s="153">
        <v>823.97509390384016</v>
      </c>
      <c r="K12" s="153">
        <v>146.26259740105127</v>
      </c>
      <c r="L12" s="153">
        <v>108.2653237375812</v>
      </c>
      <c r="M12" s="153">
        <v>37.997273663470068</v>
      </c>
      <c r="N12" s="153">
        <v>677.71249650278889</v>
      </c>
      <c r="O12" s="154"/>
      <c r="P12" s="239">
        <v>1878.6949999999999</v>
      </c>
      <c r="Q12" s="240">
        <v>317.50900000000001</v>
      </c>
      <c r="R12" s="240">
        <v>4358.3720000000003</v>
      </c>
      <c r="S12" s="240">
        <v>71.441999999999993</v>
      </c>
      <c r="T12" s="240">
        <v>667.25447157936605</v>
      </c>
      <c r="U12" s="241">
        <v>1660.7285939564424</v>
      </c>
      <c r="V12" s="127"/>
      <c r="W12" s="242">
        <v>2037.4649999999999</v>
      </c>
      <c r="X12" s="243">
        <v>113.88390182172657</v>
      </c>
      <c r="Y12" s="156"/>
    </row>
    <row r="13" spans="1:25" ht="18.75" customHeight="1" x14ac:dyDescent="0.25">
      <c r="A13" s="5"/>
      <c r="B13" s="125" t="s">
        <v>67</v>
      </c>
      <c r="C13" s="153">
        <v>4344.6793399999988</v>
      </c>
      <c r="D13" s="153">
        <v>5545.3819999999996</v>
      </c>
      <c r="E13" s="153">
        <v>1724.4079999999999</v>
      </c>
      <c r="F13" s="153">
        <v>1277.3130000000001</v>
      </c>
      <c r="G13" s="153">
        <v>447.09500000000003</v>
      </c>
      <c r="H13" s="153">
        <v>8165.6533399999989</v>
      </c>
      <c r="I13" s="153">
        <v>302</v>
      </c>
      <c r="J13" s="153">
        <v>828.60897941811709</v>
      </c>
      <c r="K13" s="153">
        <v>144.47432668607055</v>
      </c>
      <c r="L13" s="153">
        <v>107.01581971457152</v>
      </c>
      <c r="M13" s="153">
        <v>37.458506971499048</v>
      </c>
      <c r="N13" s="153">
        <v>684.13465273204656</v>
      </c>
      <c r="O13" s="154"/>
      <c r="P13" s="239">
        <v>1849.722</v>
      </c>
      <c r="Q13" s="240">
        <v>311.36500000000001</v>
      </c>
      <c r="R13" s="240">
        <v>4422.8789999999999</v>
      </c>
      <c r="S13" s="240">
        <v>73.046999999999997</v>
      </c>
      <c r="T13" s="240">
        <v>657.47321726890789</v>
      </c>
      <c r="U13" s="241">
        <v>1682.7602385742416</v>
      </c>
      <c r="V13" s="127"/>
      <c r="W13" s="242">
        <v>2035.7729999999999</v>
      </c>
      <c r="X13" s="243">
        <v>112.49129697698422</v>
      </c>
      <c r="Y13" s="156"/>
    </row>
    <row r="14" spans="1:25" x14ac:dyDescent="0.25">
      <c r="A14" s="5"/>
      <c r="B14" s="125" t="s">
        <v>68</v>
      </c>
      <c r="C14" s="153">
        <v>4435.8317900000002</v>
      </c>
      <c r="D14" s="153">
        <v>5714.6610000000001</v>
      </c>
      <c r="E14" s="153">
        <v>1735.1179999999999</v>
      </c>
      <c r="F14" s="153">
        <v>1283.5360000000001</v>
      </c>
      <c r="G14" s="153">
        <v>451.58199999999999</v>
      </c>
      <c r="H14" s="153">
        <v>8415.3747899999998</v>
      </c>
      <c r="I14" s="153">
        <v>304.57100000000003</v>
      </c>
      <c r="J14" s="153">
        <v>841.70305908966134</v>
      </c>
      <c r="K14" s="153">
        <v>143.88012076815977</v>
      </c>
      <c r="L14" s="153">
        <v>106.43386483817281</v>
      </c>
      <c r="M14" s="153">
        <v>37.446255929986968</v>
      </c>
      <c r="N14" s="153">
        <v>697.82293832150162</v>
      </c>
      <c r="O14" s="154"/>
      <c r="P14" s="239">
        <v>1850.1690000000001</v>
      </c>
      <c r="Q14" s="240">
        <v>307.51900000000001</v>
      </c>
      <c r="R14" s="240">
        <v>4516.8680000000004</v>
      </c>
      <c r="S14" s="240">
        <v>77.272000000000006</v>
      </c>
      <c r="T14" s="240">
        <v>633.82790232405182</v>
      </c>
      <c r="U14" s="241">
        <v>1652.7306922823943</v>
      </c>
      <c r="V14" s="127"/>
      <c r="W14" s="242">
        <v>2042.6369999999999</v>
      </c>
      <c r="X14" s="243">
        <v>111.5733546287137</v>
      </c>
      <c r="Y14" s="156"/>
    </row>
    <row r="15" spans="1:25" x14ac:dyDescent="0.25">
      <c r="A15" s="5"/>
      <c r="B15" s="125" t="s">
        <v>69</v>
      </c>
      <c r="C15" s="153">
        <v>4528.8966300000002</v>
      </c>
      <c r="D15" s="153">
        <v>5921.6509999999998</v>
      </c>
      <c r="E15" s="153">
        <v>1752.2550000000001</v>
      </c>
      <c r="F15" s="153">
        <v>1289.826</v>
      </c>
      <c r="G15" s="153">
        <v>462.42899999999997</v>
      </c>
      <c r="H15" s="153">
        <v>8698.2926299999981</v>
      </c>
      <c r="I15" s="153">
        <v>303.74200000000002</v>
      </c>
      <c r="J15" s="153">
        <v>862.77962543291517</v>
      </c>
      <c r="K15" s="153">
        <v>144.66322398484229</v>
      </c>
      <c r="L15" s="153">
        <v>106.48586395214919</v>
      </c>
      <c r="M15" s="153">
        <v>38.177360032693088</v>
      </c>
      <c r="N15" s="153">
        <v>718.11640144807268</v>
      </c>
      <c r="O15" s="154"/>
      <c r="P15" s="239">
        <v>1896.3209999999999</v>
      </c>
      <c r="Q15" s="240">
        <v>305.84399999999999</v>
      </c>
      <c r="R15" s="240">
        <v>4687.37</v>
      </c>
      <c r="S15" s="240">
        <v>84.221999999999994</v>
      </c>
      <c r="T15" s="240">
        <v>619.74717549667798</v>
      </c>
      <c r="U15" s="241">
        <v>1631.8599399313036</v>
      </c>
      <c r="V15" s="127"/>
      <c r="W15" s="242">
        <v>2058.0990000000002</v>
      </c>
      <c r="X15" s="243">
        <v>110.99977509873813</v>
      </c>
      <c r="Y15" s="156"/>
    </row>
    <row r="16" spans="1:25" x14ac:dyDescent="0.25">
      <c r="A16" s="5"/>
      <c r="B16" s="125" t="s">
        <v>70</v>
      </c>
      <c r="C16" s="153">
        <v>4623.9139999999998</v>
      </c>
      <c r="D16" s="153">
        <v>6029.6980000000003</v>
      </c>
      <c r="E16" s="153">
        <v>1769.308</v>
      </c>
      <c r="F16" s="153">
        <v>1295.1199999999999</v>
      </c>
      <c r="G16" s="153">
        <v>474.18799999999999</v>
      </c>
      <c r="H16" s="153">
        <v>8884.3040000000001</v>
      </c>
      <c r="I16" s="153">
        <v>307.57799999999997</v>
      </c>
      <c r="J16" s="153">
        <v>874.75907121409068</v>
      </c>
      <c r="K16" s="153">
        <v>145.27638351872213</v>
      </c>
      <c r="L16" s="153">
        <v>106.34120787492476</v>
      </c>
      <c r="M16" s="153">
        <v>38.935175643797351</v>
      </c>
      <c r="N16" s="153">
        <v>729.48268769536844</v>
      </c>
      <c r="O16" s="154"/>
      <c r="P16" s="239">
        <v>1875.354</v>
      </c>
      <c r="Q16" s="240">
        <v>296.42599999999999</v>
      </c>
      <c r="R16" s="240">
        <v>4735.2520000000004</v>
      </c>
      <c r="S16" s="240">
        <v>80.558999999999997</v>
      </c>
      <c r="T16" s="240">
        <v>595.1615360203109</v>
      </c>
      <c r="U16" s="241">
        <v>1596.8511583624247</v>
      </c>
      <c r="V16" s="127"/>
      <c r="W16" s="242">
        <v>2065.7339999999999</v>
      </c>
      <c r="X16" s="243">
        <v>110.16860206520731</v>
      </c>
      <c r="Y16" s="156"/>
    </row>
    <row r="17" spans="1:25" ht="18.75" customHeight="1" x14ac:dyDescent="0.25">
      <c r="A17" s="5"/>
      <c r="B17" s="125" t="s">
        <v>71</v>
      </c>
      <c r="C17" s="153">
        <v>4718.1397399999996</v>
      </c>
      <c r="D17" s="153">
        <v>6049.2020000000002</v>
      </c>
      <c r="E17" s="153">
        <v>1774.037</v>
      </c>
      <c r="F17" s="153">
        <v>1299.8240000000001</v>
      </c>
      <c r="G17" s="153">
        <v>474.21300000000002</v>
      </c>
      <c r="H17" s="153">
        <v>8993.3047399999978</v>
      </c>
      <c r="I17" s="153">
        <v>312.12799999999999</v>
      </c>
      <c r="J17" s="153">
        <v>876.80579372143268</v>
      </c>
      <c r="K17" s="153">
        <v>144.46331856428932</v>
      </c>
      <c r="L17" s="153">
        <v>105.84722223353222</v>
      </c>
      <c r="M17" s="153">
        <v>38.616096330757102</v>
      </c>
      <c r="N17" s="153">
        <v>732.34247515714321</v>
      </c>
      <c r="O17" s="154"/>
      <c r="P17" s="239">
        <v>1990.3910000000001</v>
      </c>
      <c r="Q17" s="240">
        <v>299.59300000000002</v>
      </c>
      <c r="R17" s="240">
        <v>4721.5460000000003</v>
      </c>
      <c r="S17" s="240">
        <v>82.611999999999995</v>
      </c>
      <c r="T17" s="240">
        <v>613.05992330556126</v>
      </c>
      <c r="U17" s="241">
        <v>1546.559992607765</v>
      </c>
      <c r="V17" s="127"/>
      <c r="W17" s="242">
        <v>2073.63</v>
      </c>
      <c r="X17" s="243">
        <v>109.57672796448954</v>
      </c>
      <c r="Y17" s="156"/>
    </row>
    <row r="18" spans="1:25" x14ac:dyDescent="0.25">
      <c r="A18" s="5"/>
      <c r="B18" s="125" t="s">
        <v>72</v>
      </c>
      <c r="C18" s="153">
        <v>4814.2856000000002</v>
      </c>
      <c r="D18" s="153">
        <v>5902.5780000000004</v>
      </c>
      <c r="E18" s="153">
        <v>1782.412</v>
      </c>
      <c r="F18" s="153">
        <v>1306.7380000000001</v>
      </c>
      <c r="G18" s="153">
        <v>475.67399999999998</v>
      </c>
      <c r="H18" s="153">
        <v>8934.4516000000021</v>
      </c>
      <c r="I18" s="153">
        <v>320.077</v>
      </c>
      <c r="J18" s="153">
        <v>861.81328079451566</v>
      </c>
      <c r="K18" s="153">
        <v>143.33543756659498</v>
      </c>
      <c r="L18" s="153">
        <v>105.08337186626729</v>
      </c>
      <c r="M18" s="153">
        <v>38.252065700327698</v>
      </c>
      <c r="N18" s="153">
        <v>718.47784322792086</v>
      </c>
      <c r="O18" s="154"/>
      <c r="P18" s="239">
        <v>1951.951</v>
      </c>
      <c r="Q18" s="240">
        <v>288.76100000000002</v>
      </c>
      <c r="R18" s="240">
        <v>4531.3119999999999</v>
      </c>
      <c r="S18" s="240">
        <v>80.81</v>
      </c>
      <c r="T18" s="240">
        <v>594.73892682272867</v>
      </c>
      <c r="U18" s="241">
        <v>1468.6255153060761</v>
      </c>
      <c r="V18" s="127"/>
      <c r="W18" s="242">
        <v>2071.1730000000002</v>
      </c>
      <c r="X18" s="243">
        <v>108.60241778812501</v>
      </c>
      <c r="Y18" s="156"/>
    </row>
    <row r="19" spans="1:25" x14ac:dyDescent="0.25">
      <c r="A19" s="157"/>
      <c r="B19" s="125" t="s">
        <v>73</v>
      </c>
      <c r="C19" s="153">
        <v>4912.3907099999988</v>
      </c>
      <c r="D19" s="153">
        <v>6181.6409999999996</v>
      </c>
      <c r="E19" s="153">
        <v>1809.0609999999999</v>
      </c>
      <c r="F19" s="153">
        <v>1315.2719999999999</v>
      </c>
      <c r="G19" s="153">
        <v>493.78899999999999</v>
      </c>
      <c r="H19" s="153">
        <v>9284.9707099999996</v>
      </c>
      <c r="I19" s="153">
        <v>327.05799999999999</v>
      </c>
      <c r="J19" s="153">
        <v>875.72408139616584</v>
      </c>
      <c r="K19" s="153">
        <v>142.80095134274941</v>
      </c>
      <c r="L19" s="153">
        <v>103.82297383807439</v>
      </c>
      <c r="M19" s="153">
        <v>38.977977504675017</v>
      </c>
      <c r="N19" s="153">
        <v>732.92313005341634</v>
      </c>
      <c r="O19" s="154"/>
      <c r="P19" s="239">
        <v>1973.9839999999999</v>
      </c>
      <c r="Q19" s="240">
        <v>291.214</v>
      </c>
      <c r="R19" s="240">
        <v>4776.4570000000003</v>
      </c>
      <c r="S19" s="240">
        <v>79.203000000000003</v>
      </c>
      <c r="T19" s="240">
        <v>610.79261349571766</v>
      </c>
      <c r="U19" s="241">
        <v>1568.045138373187</v>
      </c>
      <c r="V19" s="127"/>
      <c r="W19" s="242">
        <v>2100.2750000000001</v>
      </c>
      <c r="X19" s="243">
        <v>109.63543161993852</v>
      </c>
      <c r="Y19" s="156"/>
    </row>
    <row r="20" spans="1:25" x14ac:dyDescent="0.25">
      <c r="A20" s="157"/>
      <c r="B20" s="125" t="s">
        <v>74</v>
      </c>
      <c r="C20" s="153">
        <v>5012.4949999999999</v>
      </c>
      <c r="D20" s="153">
        <v>6125.9089999999997</v>
      </c>
      <c r="E20" s="153">
        <v>1814.652</v>
      </c>
      <c r="F20" s="153">
        <v>1321.163</v>
      </c>
      <c r="G20" s="153">
        <v>493.48899999999998</v>
      </c>
      <c r="H20" s="153">
        <v>9323.7520000000004</v>
      </c>
      <c r="I20" s="153">
        <v>327.85300000000001</v>
      </c>
      <c r="J20" s="153">
        <v>865.37685802988995</v>
      </c>
      <c r="K20" s="153">
        <v>140.98589404529196</v>
      </c>
      <c r="L20" s="153">
        <v>102.64521612659621</v>
      </c>
      <c r="M20" s="153">
        <v>38.340677918695746</v>
      </c>
      <c r="N20" s="153">
        <v>724.39096398459822</v>
      </c>
      <c r="O20" s="154"/>
      <c r="P20" s="239">
        <v>1943.953</v>
      </c>
      <c r="Q20" s="240">
        <v>290.50799999999998</v>
      </c>
      <c r="R20" s="240">
        <v>4705.1540000000005</v>
      </c>
      <c r="S20" s="240">
        <v>83.075000000000003</v>
      </c>
      <c r="T20" s="240">
        <v>596.85385323917717</v>
      </c>
      <c r="U20" s="241">
        <v>1533.823150138164</v>
      </c>
      <c r="V20" s="127"/>
      <c r="W20" s="242">
        <v>2105.16</v>
      </c>
      <c r="X20" s="243">
        <v>109.18789055692481</v>
      </c>
      <c r="Y20" s="156"/>
    </row>
    <row r="21" spans="1:25" ht="18.75" customHeight="1" x14ac:dyDescent="0.25">
      <c r="A21" s="157"/>
      <c r="B21" s="125" t="s">
        <v>75</v>
      </c>
      <c r="C21" s="153">
        <v>5080.2000900000003</v>
      </c>
      <c r="D21" s="153">
        <v>6502.1549999999997</v>
      </c>
      <c r="E21" s="153">
        <v>1844.9970000000001</v>
      </c>
      <c r="F21" s="153">
        <v>1330.854</v>
      </c>
      <c r="G21" s="153">
        <v>514.14300000000003</v>
      </c>
      <c r="H21" s="153">
        <v>9737.3580899999997</v>
      </c>
      <c r="I21" s="153">
        <v>326.66800000000001</v>
      </c>
      <c r="J21" s="153">
        <v>889.81690170060301</v>
      </c>
      <c r="K21" s="153">
        <v>141.74228828507688</v>
      </c>
      <c r="L21" s="153">
        <v>102.24314258145012</v>
      </c>
      <c r="M21" s="153">
        <v>39.499145703626773</v>
      </c>
      <c r="N21" s="153">
        <v>748.07461341552607</v>
      </c>
      <c r="O21" s="154"/>
      <c r="P21" s="239">
        <v>1996.568</v>
      </c>
      <c r="Q21" s="240">
        <v>297.58199999999999</v>
      </c>
      <c r="R21" s="240">
        <v>4992.518</v>
      </c>
      <c r="S21" s="240">
        <v>82.843000000000004</v>
      </c>
      <c r="T21" s="240">
        <v>612.5738269756481</v>
      </c>
      <c r="U21" s="241">
        <v>1623.073595331527</v>
      </c>
      <c r="V21" s="127"/>
      <c r="W21" s="242">
        <v>2142.5790000000002</v>
      </c>
      <c r="X21" s="243">
        <v>110.29190114091929</v>
      </c>
      <c r="Y21" s="156"/>
    </row>
    <row r="22" spans="1:25" x14ac:dyDescent="0.25">
      <c r="A22" s="157"/>
      <c r="B22" s="125" t="s">
        <v>76</v>
      </c>
      <c r="C22" s="153">
        <v>5148.8196900000003</v>
      </c>
      <c r="D22" s="153">
        <v>6797.5360000000001</v>
      </c>
      <c r="E22" s="153">
        <v>1874.5619999999999</v>
      </c>
      <c r="F22" s="153">
        <v>1343.7840000000001</v>
      </c>
      <c r="G22" s="153">
        <v>530.77800000000002</v>
      </c>
      <c r="H22" s="153">
        <v>10071.793690000002</v>
      </c>
      <c r="I22" s="153">
        <v>328.63600000000002</v>
      </c>
      <c r="J22" s="153">
        <v>911.78590460344287</v>
      </c>
      <c r="K22" s="153">
        <v>143.0728544551848</v>
      </c>
      <c r="L22" s="153">
        <v>102.56209858687315</v>
      </c>
      <c r="M22" s="153">
        <v>40.510755868311691</v>
      </c>
      <c r="N22" s="153">
        <v>768.71305014825828</v>
      </c>
      <c r="O22" s="154"/>
      <c r="P22" s="239">
        <v>2084.9549999999999</v>
      </c>
      <c r="Q22" s="240">
        <v>297.303</v>
      </c>
      <c r="R22" s="240">
        <v>5308.6390000000001</v>
      </c>
      <c r="S22" s="240">
        <v>84.930999999999997</v>
      </c>
      <c r="T22" s="240">
        <v>631.7050040599662</v>
      </c>
      <c r="U22" s="241">
        <v>1698.5026601868797</v>
      </c>
      <c r="V22" s="127"/>
      <c r="W22" s="242">
        <v>2171.8649999999998</v>
      </c>
      <c r="X22" s="243">
        <v>110.79146342583192</v>
      </c>
      <c r="Y22" s="156"/>
    </row>
    <row r="23" spans="1:25" x14ac:dyDescent="0.25">
      <c r="A23" s="157"/>
      <c r="B23" s="125" t="s">
        <v>77</v>
      </c>
      <c r="C23" s="153">
        <v>5218.3661499999998</v>
      </c>
      <c r="D23" s="153">
        <v>6948.2449999999999</v>
      </c>
      <c r="E23" s="153">
        <v>1891.472</v>
      </c>
      <c r="F23" s="153">
        <v>1355.146</v>
      </c>
      <c r="G23" s="153">
        <v>536.32600000000002</v>
      </c>
      <c r="H23" s="153">
        <v>10275.139149999999</v>
      </c>
      <c r="I23" s="153">
        <v>328.959</v>
      </c>
      <c r="J23" s="153">
        <v>927.25118434650597</v>
      </c>
      <c r="K23" s="153">
        <v>144.15432781857703</v>
      </c>
      <c r="L23" s="153">
        <v>103.27943565965202</v>
      </c>
      <c r="M23" s="153">
        <v>40.874892158924972</v>
      </c>
      <c r="N23" s="153">
        <v>783.09685652792882</v>
      </c>
      <c r="O23" s="154"/>
      <c r="P23" s="239">
        <v>2140.402</v>
      </c>
      <c r="Q23" s="240">
        <v>298.69900000000001</v>
      </c>
      <c r="R23" s="240">
        <v>5470.9049999999997</v>
      </c>
      <c r="S23" s="240">
        <v>84.245999999999995</v>
      </c>
      <c r="T23" s="240">
        <v>638.74483355466373</v>
      </c>
      <c r="U23" s="241">
        <v>1721.7815843268327</v>
      </c>
      <c r="V23" s="127"/>
      <c r="W23" s="242">
        <v>2190.1709999999998</v>
      </c>
      <c r="X23" s="243">
        <v>110.50302194600306</v>
      </c>
      <c r="Y23" s="156"/>
    </row>
    <row r="24" spans="1:25" x14ac:dyDescent="0.25">
      <c r="A24" s="157"/>
      <c r="B24" s="125" t="s">
        <v>78</v>
      </c>
      <c r="C24" s="153">
        <v>5288.8519999999999</v>
      </c>
      <c r="D24" s="153">
        <v>6681.2309999999998</v>
      </c>
      <c r="E24" s="153">
        <v>1883.0630000000001</v>
      </c>
      <c r="F24" s="153">
        <v>1361.5709999999999</v>
      </c>
      <c r="G24" s="153">
        <v>521.49199999999996</v>
      </c>
      <c r="H24" s="153">
        <v>10087.02</v>
      </c>
      <c r="I24" s="153">
        <v>328.47</v>
      </c>
      <c r="J24" s="153">
        <v>911.84444970911807</v>
      </c>
      <c r="K24" s="153">
        <v>143.44600158600414</v>
      </c>
      <c r="L24" s="153">
        <v>103.72033002903103</v>
      </c>
      <c r="M24" s="153">
        <v>39.725671556973111</v>
      </c>
      <c r="N24" s="153">
        <v>768.39844812311412</v>
      </c>
      <c r="O24" s="154"/>
      <c r="P24" s="239">
        <v>2215.1320000000001</v>
      </c>
      <c r="Q24" s="240">
        <v>295.48899999999998</v>
      </c>
      <c r="R24" s="240">
        <v>5176.9549999999999</v>
      </c>
      <c r="S24" s="240">
        <v>85.302999999999997</v>
      </c>
      <c r="T24" s="240">
        <v>656.67979948002358</v>
      </c>
      <c r="U24" s="241">
        <v>1622.3157033466439</v>
      </c>
      <c r="V24" s="127"/>
      <c r="W24" s="242">
        <v>2178.5520000000001</v>
      </c>
      <c r="X24" s="243">
        <v>108.66923888455197</v>
      </c>
      <c r="Y24" s="156"/>
    </row>
    <row r="25" spans="1:25" ht="18.75" customHeight="1" x14ac:dyDescent="0.25">
      <c r="A25" s="157"/>
      <c r="B25" s="125" t="s">
        <v>79</v>
      </c>
      <c r="C25" s="153">
        <v>5348.5421299999998</v>
      </c>
      <c r="D25" s="153">
        <v>6938.2389999999996</v>
      </c>
      <c r="E25" s="153">
        <v>1915.3420000000001</v>
      </c>
      <c r="F25" s="153">
        <v>1374.595</v>
      </c>
      <c r="G25" s="153">
        <v>540.74699999999996</v>
      </c>
      <c r="H25" s="153">
        <v>10371.439129999999</v>
      </c>
      <c r="I25" s="153">
        <v>327.93799999999999</v>
      </c>
      <c r="J25" s="153">
        <v>935.06492222620477</v>
      </c>
      <c r="K25" s="153">
        <v>145.76389856035334</v>
      </c>
      <c r="L25" s="153">
        <v>104.61125279013821</v>
      </c>
      <c r="M25" s="153">
        <v>41.15264577021513</v>
      </c>
      <c r="N25" s="153">
        <v>789.3010236658514</v>
      </c>
      <c r="O25" s="154"/>
      <c r="P25" s="239">
        <v>2281.0709999999999</v>
      </c>
      <c r="Q25" s="240">
        <v>302.46199999999999</v>
      </c>
      <c r="R25" s="240">
        <v>5429.3119999999999</v>
      </c>
      <c r="S25" s="240">
        <v>87.325999999999993</v>
      </c>
      <c r="T25" s="240">
        <v>667.35838458072715</v>
      </c>
      <c r="U25" s="241">
        <v>1676.9085387617538</v>
      </c>
      <c r="V25" s="127"/>
      <c r="W25" s="242">
        <v>2217.8040000000001</v>
      </c>
      <c r="X25" s="243">
        <v>109.28281373419067</v>
      </c>
      <c r="Y25" s="156"/>
    </row>
    <row r="26" spans="1:25" x14ac:dyDescent="0.25">
      <c r="A26" s="157"/>
      <c r="B26" s="125" t="s">
        <v>80</v>
      </c>
      <c r="C26" s="153">
        <v>5408.9059200000002</v>
      </c>
      <c r="D26" s="153">
        <v>6852.9340000000002</v>
      </c>
      <c r="E26" s="153">
        <v>1915.431</v>
      </c>
      <c r="F26" s="153">
        <v>1375.11</v>
      </c>
      <c r="G26" s="153">
        <v>540.32100000000003</v>
      </c>
      <c r="H26" s="153">
        <v>10346.40892</v>
      </c>
      <c r="I26" s="153">
        <v>337.57</v>
      </c>
      <c r="J26" s="153">
        <v>926.86499205933455</v>
      </c>
      <c r="K26" s="153">
        <v>144.78625966315855</v>
      </c>
      <c r="L26" s="153">
        <v>103.9437252114046</v>
      </c>
      <c r="M26" s="153">
        <v>40.842534451753934</v>
      </c>
      <c r="N26" s="153">
        <v>782.07873239617595</v>
      </c>
      <c r="O26" s="154"/>
      <c r="P26" s="239">
        <v>2311.6709999999998</v>
      </c>
      <c r="Q26" s="240">
        <v>304.37799999999999</v>
      </c>
      <c r="R26" s="240">
        <v>5318.683</v>
      </c>
      <c r="S26" s="240">
        <v>86.472999999999999</v>
      </c>
      <c r="T26" s="240">
        <v>673.2734718128545</v>
      </c>
      <c r="U26" s="241">
        <v>1637.7147966494633</v>
      </c>
      <c r="V26" s="127"/>
      <c r="W26" s="242">
        <v>2219.8090000000002</v>
      </c>
      <c r="X26" s="243">
        <v>108.07370287009057</v>
      </c>
      <c r="Y26" s="156"/>
    </row>
    <row r="27" spans="1:25" x14ac:dyDescent="0.25">
      <c r="A27" s="157"/>
      <c r="B27" s="125" t="s">
        <v>81</v>
      </c>
      <c r="C27" s="153">
        <v>5469.9509799999996</v>
      </c>
      <c r="D27" s="153">
        <v>6861.143</v>
      </c>
      <c r="E27" s="153">
        <v>1928.5360000000001</v>
      </c>
      <c r="F27" s="153">
        <v>1387.4580000000001</v>
      </c>
      <c r="G27" s="153">
        <v>541.07799999999997</v>
      </c>
      <c r="H27" s="153">
        <v>10402.55798</v>
      </c>
      <c r="I27" s="153">
        <v>339.85599999999999</v>
      </c>
      <c r="J27" s="153">
        <v>924.4849044183909</v>
      </c>
      <c r="K27" s="153">
        <v>144.58590799154919</v>
      </c>
      <c r="L27" s="153">
        <v>104.02029038096194</v>
      </c>
      <c r="M27" s="153">
        <v>40.565617610587225</v>
      </c>
      <c r="N27" s="153">
        <v>779.89899642684168</v>
      </c>
      <c r="O27" s="154"/>
      <c r="P27" s="239">
        <v>2338.8339999999998</v>
      </c>
      <c r="Q27" s="240">
        <v>312.255</v>
      </c>
      <c r="R27" s="240">
        <v>5364.29</v>
      </c>
      <c r="S27" s="240">
        <v>87.185000000000002</v>
      </c>
      <c r="T27" s="240">
        <v>675.40335040010166</v>
      </c>
      <c r="U27" s="241">
        <v>1639.2602090173759</v>
      </c>
      <c r="V27" s="127"/>
      <c r="W27" s="242">
        <v>2240.7910000000002</v>
      </c>
      <c r="X27" s="243">
        <v>108.00215928068964</v>
      </c>
      <c r="Y27" s="156"/>
    </row>
    <row r="28" spans="1:25" x14ac:dyDescent="0.25">
      <c r="A28" s="157"/>
      <c r="B28" s="125" t="s">
        <v>82</v>
      </c>
      <c r="C28" s="153">
        <v>5531.6850000000004</v>
      </c>
      <c r="D28" s="153">
        <v>6901.0230000000001</v>
      </c>
      <c r="E28" s="153">
        <v>1937.05</v>
      </c>
      <c r="F28" s="153">
        <v>1397.2170000000001</v>
      </c>
      <c r="G28" s="153">
        <v>539.83299999999997</v>
      </c>
      <c r="H28" s="153">
        <v>10495.657999999999</v>
      </c>
      <c r="I28" s="153">
        <v>343.01100000000002</v>
      </c>
      <c r="J28" s="153">
        <v>922.05120978956165</v>
      </c>
      <c r="K28" s="153">
        <v>143.65810698062484</v>
      </c>
      <c r="L28" s="153">
        <v>103.62228608510244</v>
      </c>
      <c r="M28" s="153">
        <v>40.035820895522384</v>
      </c>
      <c r="N28" s="153">
        <v>778.39310280893665</v>
      </c>
      <c r="O28" s="154"/>
      <c r="P28" s="239">
        <v>2392.944</v>
      </c>
      <c r="Q28" s="240">
        <v>325.50599999999997</v>
      </c>
      <c r="R28" s="240">
        <v>5500.49</v>
      </c>
      <c r="S28" s="240">
        <v>93.334999999999994</v>
      </c>
      <c r="T28" s="240">
        <v>675.36429037110634</v>
      </c>
      <c r="U28" s="241">
        <v>1644.2798720926626</v>
      </c>
      <c r="V28" s="127"/>
      <c r="W28" s="242">
        <v>2262.556</v>
      </c>
      <c r="X28" s="243">
        <v>107.88347633202397</v>
      </c>
      <c r="Y28" s="156"/>
    </row>
    <row r="29" spans="1:25" ht="18.75" customHeight="1" x14ac:dyDescent="0.25">
      <c r="A29" s="157"/>
      <c r="B29" s="125" t="s">
        <v>83</v>
      </c>
      <c r="C29" s="153">
        <v>5562.9356799999996</v>
      </c>
      <c r="D29" s="153">
        <v>6705.8280000000004</v>
      </c>
      <c r="E29" s="153">
        <v>1939.5640000000001</v>
      </c>
      <c r="F29" s="153">
        <v>1400.165</v>
      </c>
      <c r="G29" s="153">
        <v>539.399</v>
      </c>
      <c r="H29" s="153">
        <v>10329.19968</v>
      </c>
      <c r="I29" s="153">
        <v>348.16699999999997</v>
      </c>
      <c r="J29" s="153">
        <v>896.44365207174633</v>
      </c>
      <c r="K29" s="153">
        <v>141.71842256781363</v>
      </c>
      <c r="L29" s="153">
        <v>102.30607246508121</v>
      </c>
      <c r="M29" s="153">
        <v>39.412350102732425</v>
      </c>
      <c r="N29" s="153">
        <v>754.72522950393261</v>
      </c>
      <c r="O29" s="154"/>
      <c r="P29" s="239">
        <v>2354.049</v>
      </c>
      <c r="Q29" s="240">
        <v>329.31400000000002</v>
      </c>
      <c r="R29" s="240">
        <v>5171.6319999999996</v>
      </c>
      <c r="S29" s="240">
        <v>89.432000000000002</v>
      </c>
      <c r="T29" s="240">
        <v>660.46124710668437</v>
      </c>
      <c r="U29" s="241">
        <v>1543.3670477660096</v>
      </c>
      <c r="V29" s="127"/>
      <c r="W29" s="242">
        <v>2268.8780000000002</v>
      </c>
      <c r="X29" s="243">
        <v>107.27154872229359</v>
      </c>
      <c r="Y29" s="156"/>
    </row>
    <row r="30" spans="1:25" x14ac:dyDescent="0.25">
      <c r="A30" s="157"/>
      <c r="B30" s="125" t="s">
        <v>84</v>
      </c>
      <c r="C30" s="153">
        <v>5594.3629099999998</v>
      </c>
      <c r="D30" s="153">
        <v>6859.2129999999997</v>
      </c>
      <c r="E30" s="153">
        <v>1956.8409999999999</v>
      </c>
      <c r="F30" s="153">
        <v>1402.492</v>
      </c>
      <c r="G30" s="153">
        <v>554.34900000000005</v>
      </c>
      <c r="H30" s="153">
        <v>10496.734910000001</v>
      </c>
      <c r="I30" s="153">
        <v>347.44799999999998</v>
      </c>
      <c r="J30" s="153">
        <v>903.42680644360962</v>
      </c>
      <c r="K30" s="153">
        <v>141.95622431050967</v>
      </c>
      <c r="L30" s="153">
        <v>101.74177102058641</v>
      </c>
      <c r="M30" s="153">
        <v>40.21445328992327</v>
      </c>
      <c r="N30" s="153">
        <v>761.47058213310015</v>
      </c>
      <c r="O30" s="154"/>
      <c r="P30" s="239">
        <v>2400.2800000000002</v>
      </c>
      <c r="Q30" s="240">
        <v>334.51100000000002</v>
      </c>
      <c r="R30" s="240">
        <v>5406.4489999999996</v>
      </c>
      <c r="S30" s="240">
        <v>93.003</v>
      </c>
      <c r="T30" s="240">
        <v>661.31614111942258</v>
      </c>
      <c r="U30" s="241">
        <v>1581.7277623947873</v>
      </c>
      <c r="V30" s="127"/>
      <c r="W30" s="242">
        <v>2291.3519999999999</v>
      </c>
      <c r="X30" s="243">
        <v>107.36441409401823</v>
      </c>
      <c r="Y30" s="156"/>
    </row>
    <row r="31" spans="1:25" x14ac:dyDescent="0.25">
      <c r="A31" s="157"/>
      <c r="B31" s="125" t="s">
        <v>85</v>
      </c>
      <c r="C31" s="153">
        <v>5625.9676799999997</v>
      </c>
      <c r="D31" s="153">
        <v>6792.2280000000001</v>
      </c>
      <c r="E31" s="153">
        <v>1961.154</v>
      </c>
      <c r="F31" s="153">
        <v>1413.8430000000001</v>
      </c>
      <c r="G31" s="153">
        <v>547.31100000000004</v>
      </c>
      <c r="H31" s="153">
        <v>10457.04168</v>
      </c>
      <c r="I31" s="153">
        <v>350.45299999999997</v>
      </c>
      <c r="J31" s="153">
        <v>893.98771992089735</v>
      </c>
      <c r="K31" s="153">
        <v>141.18376276655252</v>
      </c>
      <c r="L31" s="153">
        <v>101.78276397526706</v>
      </c>
      <c r="M31" s="153">
        <v>39.400998791285453</v>
      </c>
      <c r="N31" s="153">
        <v>752.80395715434474</v>
      </c>
      <c r="O31" s="154"/>
      <c r="P31" s="239">
        <v>2396.9180000000001</v>
      </c>
      <c r="Q31" s="240">
        <v>339.36</v>
      </c>
      <c r="R31" s="240">
        <v>5225.2330000000002</v>
      </c>
      <c r="S31" s="240">
        <v>92.445999999999998</v>
      </c>
      <c r="T31" s="240">
        <v>650.95433115345338</v>
      </c>
      <c r="U31" s="241">
        <v>1511.2306363656114</v>
      </c>
      <c r="V31" s="127"/>
      <c r="W31" s="242">
        <v>2300.5140000000001</v>
      </c>
      <c r="X31" s="243">
        <v>106.79297607768336</v>
      </c>
      <c r="Y31" s="156"/>
    </row>
    <row r="32" spans="1:25" x14ac:dyDescent="0.25">
      <c r="A32" s="157"/>
      <c r="B32" s="125" t="s">
        <v>86</v>
      </c>
      <c r="C32" s="153">
        <v>5657.7510000000002</v>
      </c>
      <c r="D32" s="153">
        <v>6668.942</v>
      </c>
      <c r="E32" s="153">
        <v>1974.7719999999999</v>
      </c>
      <c r="F32" s="153">
        <v>1425.835</v>
      </c>
      <c r="G32" s="153">
        <v>548.93700000000001</v>
      </c>
      <c r="H32" s="153">
        <v>10351.921</v>
      </c>
      <c r="I32" s="153">
        <v>356.54599999999999</v>
      </c>
      <c r="J32" s="153">
        <v>878.83715690845804</v>
      </c>
      <c r="K32" s="153">
        <v>140.79226358784382</v>
      </c>
      <c r="L32" s="153">
        <v>101.65555170560113</v>
      </c>
      <c r="M32" s="153">
        <v>39.136711882242722</v>
      </c>
      <c r="N32" s="153">
        <v>738.04489332061416</v>
      </c>
      <c r="O32" s="154"/>
      <c r="P32" s="239">
        <v>2412.2539999999999</v>
      </c>
      <c r="Q32" s="240">
        <v>341.71600000000001</v>
      </c>
      <c r="R32" s="240">
        <v>5047.4309999999996</v>
      </c>
      <c r="S32" s="240">
        <v>92.15</v>
      </c>
      <c r="T32" s="240">
        <v>657.23440254365437</v>
      </c>
      <c r="U32" s="241">
        <v>1468.3083990180669</v>
      </c>
      <c r="V32" s="127"/>
      <c r="W32" s="242">
        <v>2316.4879999999998</v>
      </c>
      <c r="X32" s="243">
        <v>106.67396096537094</v>
      </c>
      <c r="Y32" s="156"/>
    </row>
    <row r="33" spans="1:26" ht="18.75" customHeight="1" x14ac:dyDescent="0.25">
      <c r="A33" s="157"/>
      <c r="B33" s="125" t="s">
        <v>87</v>
      </c>
      <c r="C33" s="153">
        <v>5679.0083999999997</v>
      </c>
      <c r="D33" s="153">
        <v>6954.0140000000001</v>
      </c>
      <c r="E33" s="153">
        <v>1968.3040000000001</v>
      </c>
      <c r="F33" s="153">
        <v>1406.8</v>
      </c>
      <c r="G33" s="153">
        <v>561.50400000000002</v>
      </c>
      <c r="H33" s="153">
        <v>10664.718399999998</v>
      </c>
      <c r="I33" s="153">
        <v>356.42099999999999</v>
      </c>
      <c r="J33" s="153">
        <v>895.40781986691889</v>
      </c>
      <c r="K33" s="153">
        <v>139.51014552743419</v>
      </c>
      <c r="L33" s="153">
        <v>99.711666860400825</v>
      </c>
      <c r="M33" s="153">
        <v>39.798478667033351</v>
      </c>
      <c r="N33" s="153">
        <v>755.89767433948452</v>
      </c>
      <c r="O33" s="154"/>
      <c r="P33" s="239">
        <v>2451.123</v>
      </c>
      <c r="Q33" s="240">
        <v>348.505</v>
      </c>
      <c r="R33" s="240">
        <v>5312.8220000000001</v>
      </c>
      <c r="S33" s="240">
        <v>89.79</v>
      </c>
      <c r="T33" s="240">
        <v>667.1737586046396</v>
      </c>
      <c r="U33" s="241">
        <v>1540.9625764516627</v>
      </c>
      <c r="V33" s="5"/>
      <c r="W33" s="242">
        <v>2316.8090000000002</v>
      </c>
      <c r="X33" s="243">
        <v>105.77201216227321</v>
      </c>
      <c r="Y33" s="156"/>
    </row>
    <row r="34" spans="1:26" x14ac:dyDescent="0.25">
      <c r="A34" s="157"/>
      <c r="B34" s="125" t="s">
        <v>88</v>
      </c>
      <c r="C34" s="153">
        <v>5700.34566</v>
      </c>
      <c r="D34" s="153">
        <v>7132.8940000000002</v>
      </c>
      <c r="E34" s="153">
        <v>1994.3820000000001</v>
      </c>
      <c r="F34" s="153">
        <v>1423.4680000000001</v>
      </c>
      <c r="G34" s="153">
        <v>570.91399999999999</v>
      </c>
      <c r="H34" s="153">
        <v>10838.85766</v>
      </c>
      <c r="I34" s="153">
        <v>363.745</v>
      </c>
      <c r="J34" s="153">
        <v>899.21205046368141</v>
      </c>
      <c r="K34" s="153">
        <v>139.744318281348</v>
      </c>
      <c r="L34" s="153">
        <v>99.740954970168133</v>
      </c>
      <c r="M34" s="153">
        <v>40.003363311179854</v>
      </c>
      <c r="N34" s="153">
        <v>759.46773218233352</v>
      </c>
      <c r="O34" s="154"/>
      <c r="P34" s="239">
        <v>2506.5500000000002</v>
      </c>
      <c r="Q34" s="240">
        <v>349.66500000000002</v>
      </c>
      <c r="R34" s="240">
        <v>5382.2629999999999</v>
      </c>
      <c r="S34" s="240">
        <v>95.248000000000005</v>
      </c>
      <c r="T34" s="240">
        <v>678.11673168593802</v>
      </c>
      <c r="U34" s="241">
        <v>1550.7036690347747</v>
      </c>
      <c r="V34" s="5"/>
      <c r="W34" s="242">
        <v>2344.047</v>
      </c>
      <c r="X34" s="243">
        <v>106.03400076719309</v>
      </c>
      <c r="Y34" s="156"/>
    </row>
    <row r="35" spans="1:26" x14ac:dyDescent="0.25">
      <c r="A35" s="157"/>
      <c r="B35" s="125" t="s">
        <v>89</v>
      </c>
      <c r="C35" s="153">
        <v>5721.7631000000001</v>
      </c>
      <c r="D35" s="153">
        <v>7437.9759999999997</v>
      </c>
      <c r="E35" s="153">
        <v>2021.201</v>
      </c>
      <c r="F35" s="153">
        <v>1436.6559999999999</v>
      </c>
      <c r="G35" s="153">
        <v>584.54499999999996</v>
      </c>
      <c r="H35" s="153">
        <v>11138.538100000002</v>
      </c>
      <c r="I35" s="153">
        <v>366.44200000000001</v>
      </c>
      <c r="J35" s="153">
        <v>911.87351453829604</v>
      </c>
      <c r="K35" s="153">
        <v>140.054422466348</v>
      </c>
      <c r="L35" s="153">
        <v>99.549736202789163</v>
      </c>
      <c r="M35" s="153">
        <v>40.504686263558845</v>
      </c>
      <c r="N35" s="153">
        <v>771.81909207194815</v>
      </c>
      <c r="O35" s="154"/>
      <c r="P35" s="239">
        <v>2597.4560000000001</v>
      </c>
      <c r="Q35" s="240">
        <v>353.185</v>
      </c>
      <c r="R35" s="240">
        <v>5563.5929999999998</v>
      </c>
      <c r="S35" s="240">
        <v>97.233000000000004</v>
      </c>
      <c r="T35" s="240">
        <v>693.72604634889615</v>
      </c>
      <c r="U35" s="241">
        <v>1580.2473686037911</v>
      </c>
      <c r="V35" s="5"/>
      <c r="W35" s="242">
        <v>2374.386</v>
      </c>
      <c r="X35" s="243">
        <v>106.33418527175074</v>
      </c>
      <c r="Y35" s="156"/>
    </row>
    <row r="36" spans="1:26" x14ac:dyDescent="0.25">
      <c r="A36" s="157"/>
      <c r="B36" s="125" t="s">
        <v>90</v>
      </c>
      <c r="C36" s="153">
        <v>5743.2610000000004</v>
      </c>
      <c r="D36" s="153">
        <v>7112.6589999999997</v>
      </c>
      <c r="E36" s="153">
        <v>2009.2139999999999</v>
      </c>
      <c r="F36" s="153">
        <v>1452.5540000000001</v>
      </c>
      <c r="G36" s="153">
        <v>556.66</v>
      </c>
      <c r="H36" s="153">
        <v>10846.706</v>
      </c>
      <c r="I36" s="153">
        <v>369.93200000000002</v>
      </c>
      <c r="J36" s="153">
        <v>882.63418786988336</v>
      </c>
      <c r="K36" s="153">
        <v>137.94430636989028</v>
      </c>
      <c r="L36" s="153">
        <v>99.726337759347501</v>
      </c>
      <c r="M36" s="153">
        <v>38.21796861054279</v>
      </c>
      <c r="N36" s="153">
        <v>744.68988149999313</v>
      </c>
      <c r="O36" s="154"/>
      <c r="P36" s="239">
        <v>2572.9679999999998</v>
      </c>
      <c r="Q36" s="240">
        <v>352.13600000000002</v>
      </c>
      <c r="R36" s="240">
        <v>5297.2920000000004</v>
      </c>
      <c r="S36" s="240">
        <v>95.385999999999996</v>
      </c>
      <c r="T36" s="240">
        <v>681.29757954969716</v>
      </c>
      <c r="U36" s="241">
        <v>1495.9150763788307</v>
      </c>
      <c r="V36" s="5"/>
      <c r="W36" s="242">
        <v>2361.35</v>
      </c>
      <c r="X36" s="243">
        <v>104.810957668597</v>
      </c>
      <c r="Y36" s="156"/>
    </row>
    <row r="37" spans="1:26" ht="18.75" customHeight="1" x14ac:dyDescent="0.25">
      <c r="A37" s="157"/>
      <c r="B37" s="125" t="s">
        <v>91</v>
      </c>
      <c r="C37" s="153">
        <v>5831.0070500000002</v>
      </c>
      <c r="D37" s="153">
        <v>7149.9780000000001</v>
      </c>
      <c r="E37" s="153">
        <v>2049.3969999999999</v>
      </c>
      <c r="F37" s="153">
        <v>1463.875</v>
      </c>
      <c r="G37" s="153">
        <v>585.52200000000005</v>
      </c>
      <c r="H37" s="153">
        <v>10931.58805</v>
      </c>
      <c r="I37" s="153">
        <v>361.57600000000002</v>
      </c>
      <c r="J37" s="153">
        <v>888.07754353678411</v>
      </c>
      <c r="K37" s="153">
        <v>140.2068831048885</v>
      </c>
      <c r="L37" s="153">
        <v>100.14914192085216</v>
      </c>
      <c r="M37" s="153">
        <v>40.057741184036338</v>
      </c>
      <c r="N37" s="153">
        <v>747.87066043189577</v>
      </c>
      <c r="O37" s="154"/>
      <c r="P37" s="239">
        <v>2710.8229999999999</v>
      </c>
      <c r="Q37" s="240">
        <v>380.47300000000001</v>
      </c>
      <c r="R37" s="240">
        <v>5147.1970000000001</v>
      </c>
      <c r="S37" s="240">
        <v>91.578999999999994</v>
      </c>
      <c r="T37" s="240">
        <v>714.41601703536207</v>
      </c>
      <c r="U37" s="241">
        <v>1456.7738228891596</v>
      </c>
      <c r="V37" s="5"/>
      <c r="W37" s="242">
        <v>2429.87</v>
      </c>
      <c r="X37" s="243">
        <v>107.59530664531769</v>
      </c>
      <c r="Y37" s="156"/>
    </row>
    <row r="38" spans="1:26" x14ac:dyDescent="0.25">
      <c r="A38" s="157"/>
      <c r="B38" s="125" t="s">
        <v>92</v>
      </c>
      <c r="C38" s="153">
        <v>5920.0937000000004</v>
      </c>
      <c r="D38" s="153">
        <v>7528.3040000000001</v>
      </c>
      <c r="E38" s="153">
        <v>2054.9070000000002</v>
      </c>
      <c r="F38" s="153">
        <v>1466.57</v>
      </c>
      <c r="G38" s="153">
        <v>588.33699999999999</v>
      </c>
      <c r="H38" s="153">
        <v>11393.490699999998</v>
      </c>
      <c r="I38" s="153">
        <v>356.89</v>
      </c>
      <c r="J38" s="153">
        <v>924.39015286904396</v>
      </c>
      <c r="K38" s="153">
        <v>141.24625388358857</v>
      </c>
      <c r="L38" s="153">
        <v>100.80627422946853</v>
      </c>
      <c r="M38" s="153">
        <v>40.439979654120037</v>
      </c>
      <c r="N38" s="153">
        <v>783.14389898545528</v>
      </c>
      <c r="O38" s="154"/>
      <c r="P38" s="239">
        <v>2833.92</v>
      </c>
      <c r="Q38" s="240">
        <v>395.33100000000002</v>
      </c>
      <c r="R38" s="240">
        <v>5495.402</v>
      </c>
      <c r="S38" s="240">
        <v>88.600999999999999</v>
      </c>
      <c r="T38" s="240">
        <v>760.17371291232007</v>
      </c>
      <c r="U38" s="241">
        <v>1580.1364810527928</v>
      </c>
      <c r="V38" s="5"/>
      <c r="W38" s="242">
        <v>2450.2380000000003</v>
      </c>
      <c r="X38" s="243">
        <v>112.46980823235751</v>
      </c>
      <c r="Y38" s="156"/>
    </row>
    <row r="39" spans="1:26" x14ac:dyDescent="0.25">
      <c r="A39" s="157"/>
      <c r="B39" s="125" t="s">
        <v>93</v>
      </c>
      <c r="C39" s="153">
        <v>6010.5414099999998</v>
      </c>
      <c r="D39" s="153">
        <v>7358.7790000000005</v>
      </c>
      <c r="E39" s="153">
        <v>2060.9760000000001</v>
      </c>
      <c r="F39" s="153">
        <v>1479.424</v>
      </c>
      <c r="G39" s="153">
        <v>581.55200000000002</v>
      </c>
      <c r="H39" s="153">
        <v>11308.34441</v>
      </c>
      <c r="I39" s="153">
        <v>367.12200000000001</v>
      </c>
      <c r="J39" s="153">
        <v>918.52536619215107</v>
      </c>
      <c r="K39" s="153">
        <v>141.59722985599649</v>
      </c>
      <c r="L39" s="153">
        <v>101.64229965922831</v>
      </c>
      <c r="M39" s="153">
        <v>39.95493019676816</v>
      </c>
      <c r="N39" s="153">
        <v>776.92813633615469</v>
      </c>
      <c r="O39" s="154"/>
      <c r="P39" s="239">
        <v>2823.29</v>
      </c>
      <c r="Q39" s="240">
        <v>393.85899999999998</v>
      </c>
      <c r="R39" s="240">
        <v>5330.8959999999997</v>
      </c>
      <c r="S39" s="240">
        <v>106.673</v>
      </c>
      <c r="T39" s="240">
        <v>738.61903154832453</v>
      </c>
      <c r="U39" s="241">
        <v>1497.6899269828564</v>
      </c>
      <c r="V39" s="5"/>
      <c r="W39" s="242">
        <v>2454.835</v>
      </c>
      <c r="X39" s="243">
        <v>114.10184425143694</v>
      </c>
      <c r="Y39" s="156"/>
    </row>
    <row r="40" spans="1:26" x14ac:dyDescent="0.25">
      <c r="A40" s="157"/>
      <c r="B40" s="125" t="s">
        <v>94</v>
      </c>
      <c r="C40" s="153">
        <v>6102.3710000000001</v>
      </c>
      <c r="D40" s="153">
        <v>7563.1440000000002</v>
      </c>
      <c r="E40" s="153">
        <v>2067.665</v>
      </c>
      <c r="F40" s="153">
        <v>1499.76</v>
      </c>
      <c r="G40" s="153">
        <v>567.90499999999997</v>
      </c>
      <c r="H40" s="153">
        <v>11597.85</v>
      </c>
      <c r="I40" s="153">
        <v>368.75299999999999</v>
      </c>
      <c r="J40" s="153">
        <v>939.6362338681231</v>
      </c>
      <c r="K40" s="153">
        <v>142.17195279511478</v>
      </c>
      <c r="L40" s="153">
        <v>103.12299522601647</v>
      </c>
      <c r="M40" s="153">
        <v>39.048957569098306</v>
      </c>
      <c r="N40" s="153">
        <v>797.46428107300846</v>
      </c>
      <c r="O40" s="154"/>
      <c r="P40" s="239">
        <v>2832.0369999999998</v>
      </c>
      <c r="Q40" s="240">
        <v>391.73500000000001</v>
      </c>
      <c r="R40" s="240">
        <v>5647.9049999999997</v>
      </c>
      <c r="S40" s="240">
        <v>94.691999999999993</v>
      </c>
      <c r="T40" s="240">
        <v>742.2550420002882</v>
      </c>
      <c r="U40" s="241">
        <v>1582.9430342423566</v>
      </c>
      <c r="V40" s="5"/>
      <c r="W40" s="242">
        <v>2459.4</v>
      </c>
      <c r="X40" s="243">
        <v>115.75172257991639</v>
      </c>
      <c r="Y40" s="156"/>
    </row>
    <row r="41" spans="1:26" ht="18.75" customHeight="1" x14ac:dyDescent="0.25">
      <c r="A41" s="157"/>
      <c r="B41" s="125" t="s">
        <v>95</v>
      </c>
      <c r="C41" s="153">
        <v>6196.63429</v>
      </c>
      <c r="D41" s="153">
        <v>7397.9009999999998</v>
      </c>
      <c r="E41" s="153">
        <v>2075.5819999999999</v>
      </c>
      <c r="F41" s="153">
        <v>1517.2829999999999</v>
      </c>
      <c r="G41" s="153">
        <v>558.29899999999998</v>
      </c>
      <c r="H41" s="153">
        <v>11518.953289999999</v>
      </c>
      <c r="I41" s="153">
        <v>375.94200000000001</v>
      </c>
      <c r="J41" s="153">
        <v>925.61248022920847</v>
      </c>
      <c r="K41" s="153">
        <v>141.32035865560658</v>
      </c>
      <c r="L41" s="153">
        <v>103.30739895704181</v>
      </c>
      <c r="M41" s="153">
        <v>38.012959698564792</v>
      </c>
      <c r="N41" s="153">
        <v>784.29212157360189</v>
      </c>
      <c r="O41" s="154"/>
      <c r="P41" s="239">
        <v>2814.288</v>
      </c>
      <c r="Q41" s="240">
        <v>395.94799999999998</v>
      </c>
      <c r="R41" s="240">
        <v>5682.6130000000003</v>
      </c>
      <c r="S41" s="240">
        <v>95.884</v>
      </c>
      <c r="T41" s="240">
        <v>729.37359077361657</v>
      </c>
      <c r="U41" s="241">
        <v>1575.3689257483479</v>
      </c>
      <c r="V41" s="5"/>
      <c r="W41" s="242">
        <v>2471.5299999999997</v>
      </c>
      <c r="X41" s="243">
        <v>117.10798205708582</v>
      </c>
      <c r="Y41" s="156"/>
    </row>
    <row r="42" spans="1:26" x14ac:dyDescent="0.25">
      <c r="A42" s="157"/>
      <c r="B42" s="125" t="s">
        <v>96</v>
      </c>
      <c r="C42" s="153">
        <v>6292.3536700000004</v>
      </c>
      <c r="D42" s="153">
        <v>7653.9059999999999</v>
      </c>
      <c r="E42" s="153">
        <v>2108.002</v>
      </c>
      <c r="F42" s="153">
        <v>1541.6669999999999</v>
      </c>
      <c r="G42" s="153">
        <v>566.33500000000004</v>
      </c>
      <c r="H42" s="153">
        <v>11838.257670000003</v>
      </c>
      <c r="I42" s="153">
        <v>378.37400000000002</v>
      </c>
      <c r="J42" s="153">
        <v>935.87061457222592</v>
      </c>
      <c r="K42" s="153">
        <v>141.45851102308362</v>
      </c>
      <c r="L42" s="153">
        <v>103.45432229828255</v>
      </c>
      <c r="M42" s="153">
        <v>38.004188724801054</v>
      </c>
      <c r="N42" s="153">
        <v>794.41210354914244</v>
      </c>
      <c r="O42" s="154"/>
      <c r="P42" s="239">
        <v>2874.8130000000001</v>
      </c>
      <c r="Q42" s="240">
        <v>395.46199999999999</v>
      </c>
      <c r="R42" s="240">
        <v>5949.7740000000003</v>
      </c>
      <c r="S42" s="240">
        <v>103.82599999999999</v>
      </c>
      <c r="T42" s="240">
        <v>716.77691204886867</v>
      </c>
      <c r="U42" s="241">
        <v>1582.0572212179768</v>
      </c>
      <c r="V42" s="5"/>
      <c r="W42" s="242">
        <v>2503.4639999999999</v>
      </c>
      <c r="X42" s="243">
        <v>113.49620019140718</v>
      </c>
      <c r="Y42" s="156"/>
    </row>
    <row r="43" spans="1:26" x14ac:dyDescent="0.25">
      <c r="A43" s="157"/>
      <c r="B43" s="125" t="s">
        <v>97</v>
      </c>
      <c r="C43" s="153">
        <v>6389.5516299999999</v>
      </c>
      <c r="D43" s="153">
        <v>7599.625</v>
      </c>
      <c r="E43" s="153">
        <v>2111.0210000000002</v>
      </c>
      <c r="F43" s="153">
        <v>1551.962</v>
      </c>
      <c r="G43" s="153">
        <v>559.05899999999997</v>
      </c>
      <c r="H43" s="153">
        <v>11878.155629999999</v>
      </c>
      <c r="I43" s="153">
        <v>381.70800000000003</v>
      </c>
      <c r="J43" s="153">
        <v>929.65114631603217</v>
      </c>
      <c r="K43" s="153">
        <v>140.28796293404272</v>
      </c>
      <c r="L43" s="153">
        <v>103.13568056928035</v>
      </c>
      <c r="M43" s="153">
        <v>37.15228236476235</v>
      </c>
      <c r="N43" s="153">
        <v>789.36318338198942</v>
      </c>
      <c r="O43" s="154"/>
      <c r="P43" s="239">
        <v>2723.0219999999999</v>
      </c>
      <c r="Q43" s="240">
        <v>390.26299999999998</v>
      </c>
      <c r="R43" s="240">
        <v>5883.44</v>
      </c>
      <c r="S43" s="240">
        <v>104.764</v>
      </c>
      <c r="T43" s="240">
        <v>682.17784079806393</v>
      </c>
      <c r="U43" s="241">
        <v>1571.7027502342382</v>
      </c>
      <c r="V43" s="5"/>
      <c r="W43" s="242">
        <v>2501.2840000000001</v>
      </c>
      <c r="X43" s="243">
        <v>110.76661188748172</v>
      </c>
      <c r="Y43" s="156"/>
    </row>
    <row r="44" spans="1:26" x14ac:dyDescent="0.25">
      <c r="A44" s="157"/>
      <c r="B44" s="125" t="s">
        <v>98</v>
      </c>
      <c r="C44" s="153">
        <v>6488.2510000000002</v>
      </c>
      <c r="D44" s="153">
        <v>7661.8630000000003</v>
      </c>
      <c r="E44" s="153">
        <v>2095.29</v>
      </c>
      <c r="F44" s="153">
        <v>1562.357</v>
      </c>
      <c r="G44" s="153">
        <v>532.93299999999999</v>
      </c>
      <c r="H44" s="153">
        <v>12054.824000000001</v>
      </c>
      <c r="I44" s="153">
        <v>383.75299999999999</v>
      </c>
      <c r="J44" s="153">
        <v>931.06514968972431</v>
      </c>
      <c r="K44" s="153">
        <v>137.86825303975516</v>
      </c>
      <c r="L44" s="153">
        <v>102.80172683229183</v>
      </c>
      <c r="M44" s="153">
        <v>35.066526207463326</v>
      </c>
      <c r="N44" s="153">
        <v>793.19689664996906</v>
      </c>
      <c r="O44" s="154"/>
      <c r="P44" s="239">
        <v>2879.9369999999999</v>
      </c>
      <c r="Q44" s="240">
        <v>392.041</v>
      </c>
      <c r="R44" s="240">
        <v>5971.0690000000004</v>
      </c>
      <c r="S44" s="240">
        <v>105.20399999999999</v>
      </c>
      <c r="T44" s="240">
        <v>702.97575168791093</v>
      </c>
      <c r="U44" s="241">
        <v>1553.1978773573392</v>
      </c>
      <c r="V44" s="5"/>
      <c r="W44" s="242">
        <v>2487.3310000000001</v>
      </c>
      <c r="X44" s="243">
        <v>107.09012800884507</v>
      </c>
      <c r="Y44" s="156"/>
    </row>
    <row r="45" spans="1:26" ht="18" customHeight="1" x14ac:dyDescent="0.25">
      <c r="A45" s="157"/>
      <c r="B45" s="125" t="s">
        <v>99</v>
      </c>
      <c r="C45" s="153">
        <v>6590.3661499999998</v>
      </c>
      <c r="D45" s="153">
        <v>7331.0969999999998</v>
      </c>
      <c r="E45" s="153">
        <v>2119.1280000000002</v>
      </c>
      <c r="F45" s="153">
        <v>1577.2950000000001</v>
      </c>
      <c r="G45" s="153">
        <v>541.83299999999997</v>
      </c>
      <c r="H45" s="153">
        <v>11802.335149999999</v>
      </c>
      <c r="I45" s="153">
        <v>391.69099999999997</v>
      </c>
      <c r="J45" s="153">
        <v>906.62503598115552</v>
      </c>
      <c r="K45" s="153">
        <v>138.0066504897996</v>
      </c>
      <c r="L45" s="153">
        <v>102.72017536661704</v>
      </c>
      <c r="M45" s="153">
        <v>35.286475123182541</v>
      </c>
      <c r="N45" s="153">
        <v>768.61838549135598</v>
      </c>
      <c r="O45" s="154"/>
      <c r="P45" s="239">
        <v>3019.2330000000002</v>
      </c>
      <c r="Q45" s="240">
        <v>396.87799999999999</v>
      </c>
      <c r="R45" s="240">
        <v>5707.5659999999998</v>
      </c>
      <c r="S45" s="240">
        <v>105.923</v>
      </c>
      <c r="T45" s="240">
        <v>719.34970468196434</v>
      </c>
      <c r="U45" s="241">
        <v>1454.4190490258911</v>
      </c>
      <c r="V45" s="5"/>
      <c r="W45" s="242">
        <v>2516.0060000000003</v>
      </c>
      <c r="X45" s="243">
        <v>104.80956447480787</v>
      </c>
      <c r="Z45" s="156"/>
    </row>
    <row r="46" spans="1:26" ht="15" customHeight="1" x14ac:dyDescent="0.25">
      <c r="A46" s="157"/>
      <c r="B46" s="125" t="s">
        <v>100</v>
      </c>
      <c r="C46" s="153">
        <v>6694.0884400000004</v>
      </c>
      <c r="D46" s="153">
        <v>6960.4970000000003</v>
      </c>
      <c r="E46" s="153">
        <v>2158.848</v>
      </c>
      <c r="F46" s="153">
        <v>1591.816</v>
      </c>
      <c r="G46" s="153">
        <v>567.03200000000004</v>
      </c>
      <c r="H46" s="153">
        <v>11495.737440000001</v>
      </c>
      <c r="I46" s="153">
        <v>396.20100000000002</v>
      </c>
      <c r="J46" s="153">
        <v>879.03943533762128</v>
      </c>
      <c r="K46" s="153">
        <v>138.97987128489143</v>
      </c>
      <c r="L46" s="153">
        <v>102.47612744817178</v>
      </c>
      <c r="M46" s="153">
        <v>36.503743836719664</v>
      </c>
      <c r="N46" s="153">
        <v>740.0595640527298</v>
      </c>
      <c r="O46" s="154"/>
      <c r="P46" s="239">
        <v>3063.1439999999998</v>
      </c>
      <c r="Q46" s="240">
        <v>395.315</v>
      </c>
      <c r="R46" s="240">
        <v>5577.6750000000002</v>
      </c>
      <c r="S46" s="240">
        <v>117.351</v>
      </c>
      <c r="T46" s="240">
        <v>707.02840444832214</v>
      </c>
      <c r="U46" s="241">
        <v>1378.6728895167134</v>
      </c>
      <c r="V46" s="5"/>
      <c r="W46" s="242">
        <v>2554.163</v>
      </c>
      <c r="X46" s="243">
        <v>103.68791199512202</v>
      </c>
      <c r="Z46" s="156"/>
    </row>
    <row r="47" spans="1:26" ht="15" customHeight="1" x14ac:dyDescent="0.25">
      <c r="A47" s="157"/>
      <c r="B47" s="125" t="s">
        <v>101</v>
      </c>
      <c r="C47" s="153">
        <v>6799.4431599999998</v>
      </c>
      <c r="D47" s="153">
        <v>6531.57</v>
      </c>
      <c r="E47" s="153">
        <v>2190.5549999999998</v>
      </c>
      <c r="F47" s="153">
        <v>1610.0840000000001</v>
      </c>
      <c r="G47" s="153">
        <v>580.471</v>
      </c>
      <c r="H47" s="153">
        <v>11140.45816</v>
      </c>
      <c r="I47" s="153">
        <v>403.58199999999999</v>
      </c>
      <c r="J47" s="153">
        <v>846.29156051794428</v>
      </c>
      <c r="K47" s="153">
        <v>139.06281443880786</v>
      </c>
      <c r="L47" s="153">
        <v>102.2128239295035</v>
      </c>
      <c r="M47" s="153">
        <v>36.849990509304376</v>
      </c>
      <c r="N47" s="153">
        <v>707.22874607913661</v>
      </c>
      <c r="O47" s="154"/>
      <c r="P47" s="239">
        <v>3119.623</v>
      </c>
      <c r="Q47" s="240">
        <v>396.82400000000001</v>
      </c>
      <c r="R47" s="240">
        <v>5357.9790000000003</v>
      </c>
      <c r="S47" s="240">
        <v>102.021</v>
      </c>
      <c r="T47" s="240">
        <v>724.65278664991092</v>
      </c>
      <c r="U47" s="241">
        <v>1336.7749983159079</v>
      </c>
      <c r="V47" s="5"/>
      <c r="W47" s="242">
        <v>2587.3789999999999</v>
      </c>
      <c r="X47" s="243">
        <v>102.63939379033371</v>
      </c>
      <c r="Z47" s="156"/>
    </row>
    <row r="48" spans="1:26" ht="15" customHeight="1" x14ac:dyDescent="0.25">
      <c r="A48" s="157"/>
      <c r="B48" s="125" t="s">
        <v>102</v>
      </c>
      <c r="C48" s="153">
        <v>6906.4560000000001</v>
      </c>
      <c r="D48" s="153">
        <v>6580.6080000000002</v>
      </c>
      <c r="E48" s="153">
        <v>2189.9009999999998</v>
      </c>
      <c r="F48" s="153">
        <v>1619.6110000000001</v>
      </c>
      <c r="G48" s="153">
        <v>570.29</v>
      </c>
      <c r="H48" s="153">
        <v>11297.163</v>
      </c>
      <c r="I48" s="153">
        <v>422.05500000000001</v>
      </c>
      <c r="J48" s="153">
        <v>835.87366573516795</v>
      </c>
      <c r="K48" s="153">
        <v>135.72120488692795</v>
      </c>
      <c r="L48" s="153">
        <v>100.37693775568954</v>
      </c>
      <c r="M48" s="153">
        <v>35.344267131238418</v>
      </c>
      <c r="N48" s="153">
        <v>700.15246084824003</v>
      </c>
      <c r="O48" s="154"/>
      <c r="P48" s="239">
        <v>3096.1590000000001</v>
      </c>
      <c r="Q48" s="240">
        <v>395.53699999999998</v>
      </c>
      <c r="R48" s="240">
        <v>5570.0690000000004</v>
      </c>
      <c r="S48" s="240">
        <v>116.467</v>
      </c>
      <c r="T48" s="240">
        <v>700.86585084276157</v>
      </c>
      <c r="U48" s="241">
        <v>1350.4117601785579</v>
      </c>
      <c r="V48" s="5"/>
      <c r="W48" s="242">
        <v>2585.4379999999996</v>
      </c>
      <c r="X48" s="243">
        <v>100.17392827212004</v>
      </c>
      <c r="Z48" s="156"/>
    </row>
    <row r="49" spans="1:26" ht="18" customHeight="1" x14ac:dyDescent="0.25">
      <c r="A49" s="157"/>
      <c r="B49" s="125" t="s">
        <v>103</v>
      </c>
      <c r="C49" s="153">
        <v>6859.3612300000004</v>
      </c>
      <c r="D49" s="153">
        <v>6609.1310000000003</v>
      </c>
      <c r="E49" s="153">
        <v>2197.0500000000002</v>
      </c>
      <c r="F49" s="153">
        <v>1618.7940000000001</v>
      </c>
      <c r="G49" s="153">
        <v>578.25599999999997</v>
      </c>
      <c r="H49" s="153">
        <v>11271.442230000001</v>
      </c>
      <c r="I49" s="153">
        <v>426.11500000000001</v>
      </c>
      <c r="J49" s="153">
        <v>817.28618655993228</v>
      </c>
      <c r="K49" s="153">
        <v>133.31994298381085</v>
      </c>
      <c r="L49" s="153">
        <v>98.230592741419215</v>
      </c>
      <c r="M49" s="153">
        <v>35.089350242391617</v>
      </c>
      <c r="N49" s="153">
        <v>683.96624357612143</v>
      </c>
      <c r="O49" s="154"/>
      <c r="P49" s="239">
        <v>3040.5659999999998</v>
      </c>
      <c r="Q49" s="240">
        <v>394.75900000000001</v>
      </c>
      <c r="R49" s="240">
        <v>5573.777</v>
      </c>
      <c r="S49" s="240">
        <v>128.804</v>
      </c>
      <c r="T49" s="240">
        <v>654.38756206377798</v>
      </c>
      <c r="U49" s="241">
        <v>1284.5423260438658</v>
      </c>
      <c r="V49" s="5"/>
      <c r="W49" s="242">
        <v>2591.8090000000002</v>
      </c>
      <c r="X49" s="243">
        <v>98.281464425896502</v>
      </c>
      <c r="Z49" s="156"/>
    </row>
    <row r="50" spans="1:26" ht="15" customHeight="1" x14ac:dyDescent="0.25">
      <c r="A50" s="157"/>
      <c r="B50" s="125" t="s">
        <v>104</v>
      </c>
      <c r="C50" s="153">
        <v>6812.5875999999998</v>
      </c>
      <c r="D50" s="153">
        <v>6408.701</v>
      </c>
      <c r="E50" s="153">
        <v>2205.7939999999999</v>
      </c>
      <c r="F50" s="153">
        <v>1618.12</v>
      </c>
      <c r="G50" s="153">
        <v>587.67399999999998</v>
      </c>
      <c r="H50" s="153">
        <v>11015.4946</v>
      </c>
      <c r="I50" s="153">
        <v>435.83600000000001</v>
      </c>
      <c r="J50" s="153">
        <v>783.4429137917549</v>
      </c>
      <c r="K50" s="153">
        <v>130.70690239560841</v>
      </c>
      <c r="L50" s="153">
        <v>95.883592440809011</v>
      </c>
      <c r="M50" s="153">
        <v>34.823309954799392</v>
      </c>
      <c r="N50" s="153">
        <v>652.73601139614652</v>
      </c>
      <c r="O50" s="154"/>
      <c r="P50" s="239">
        <v>3024.0309999999999</v>
      </c>
      <c r="Q50" s="240">
        <v>391.55500000000001</v>
      </c>
      <c r="R50" s="240">
        <v>5348.317</v>
      </c>
      <c r="S50" s="240">
        <v>119.46599999999999</v>
      </c>
      <c r="T50" s="240">
        <v>647.87984351634032</v>
      </c>
      <c r="U50" s="241">
        <v>1229.7318953290571</v>
      </c>
      <c r="V50" s="5"/>
      <c r="W50" s="242">
        <v>2597.3489999999997</v>
      </c>
      <c r="X50" s="243">
        <v>96.64719842646609</v>
      </c>
      <c r="Z50" s="156"/>
    </row>
    <row r="51" spans="1:26" ht="15" customHeight="1" x14ac:dyDescent="0.25">
      <c r="A51" s="157"/>
      <c r="B51" s="125" t="s">
        <v>105</v>
      </c>
      <c r="C51" s="153">
        <v>6766.1329100000003</v>
      </c>
      <c r="D51" s="153">
        <v>6386.1</v>
      </c>
      <c r="E51" s="153">
        <v>2240.799</v>
      </c>
      <c r="F51" s="153">
        <v>1620.9069999999999</v>
      </c>
      <c r="G51" s="153">
        <v>619.89200000000005</v>
      </c>
      <c r="H51" s="153">
        <v>10911.43391</v>
      </c>
      <c r="I51" s="153">
        <v>437.33199999999999</v>
      </c>
      <c r="J51" s="153">
        <v>764.07032843055799</v>
      </c>
      <c r="K51" s="153">
        <v>130.1777454515034</v>
      </c>
      <c r="L51" s="153">
        <v>94.165527049306974</v>
      </c>
      <c r="M51" s="153">
        <v>36.012218402196424</v>
      </c>
      <c r="N51" s="153">
        <v>633.89258297905462</v>
      </c>
      <c r="O51" s="154"/>
      <c r="P51" s="239">
        <v>3013.8029999999999</v>
      </c>
      <c r="Q51" s="240">
        <v>394.00599999999997</v>
      </c>
      <c r="R51" s="240">
        <v>5401.31</v>
      </c>
      <c r="S51" s="240">
        <v>118.95399999999999</v>
      </c>
      <c r="T51" s="240">
        <v>623.08436584513663</v>
      </c>
      <c r="U51" s="241">
        <v>1198.1442697920779</v>
      </c>
      <c r="V51" s="5"/>
      <c r="W51" s="242">
        <v>2634.8049999999998</v>
      </c>
      <c r="X51" s="243">
        <v>96.505827588644493</v>
      </c>
      <c r="Z51" s="156"/>
    </row>
    <row r="52" spans="1:26" ht="15" customHeight="1" x14ac:dyDescent="0.25">
      <c r="A52" s="157"/>
      <c r="B52" s="125" t="s">
        <v>106</v>
      </c>
      <c r="C52" s="153">
        <v>6719.9949999999999</v>
      </c>
      <c r="D52" s="153">
        <v>6582.1589999999997</v>
      </c>
      <c r="E52" s="153">
        <v>2239.942</v>
      </c>
      <c r="F52" s="153">
        <v>1619.94</v>
      </c>
      <c r="G52" s="153">
        <v>620.00199999999995</v>
      </c>
      <c r="H52" s="153">
        <v>11062.212</v>
      </c>
      <c r="I52" s="153">
        <v>440.86700000000002</v>
      </c>
      <c r="J52" s="153">
        <v>764.42571042726206</v>
      </c>
      <c r="K52" s="153">
        <v>128.72120219521307</v>
      </c>
      <c r="L52" s="153">
        <v>93.091974829756069</v>
      </c>
      <c r="M52" s="153">
        <v>35.629227365456998</v>
      </c>
      <c r="N52" s="153">
        <v>635.70450823204908</v>
      </c>
      <c r="O52" s="154"/>
      <c r="P52" s="239">
        <v>2980.66</v>
      </c>
      <c r="Q52" s="240">
        <v>391.15499999999997</v>
      </c>
      <c r="R52" s="240">
        <v>5489.2960000000003</v>
      </c>
      <c r="S52" s="240">
        <v>115.986</v>
      </c>
      <c r="T52" s="240">
        <v>616.84567786262699</v>
      </c>
      <c r="U52" s="241">
        <v>1216.9555679725172</v>
      </c>
      <c r="V52" s="5"/>
      <c r="W52" s="242">
        <v>2631.0969999999998</v>
      </c>
      <c r="X52" s="243">
        <v>95.601025229601149</v>
      </c>
      <c r="Z52" s="156"/>
    </row>
    <row r="53" spans="1:26" ht="18" customHeight="1" x14ac:dyDescent="0.25">
      <c r="A53" s="157"/>
      <c r="B53" s="125" t="s">
        <v>107</v>
      </c>
      <c r="C53" s="153">
        <v>6792.2604300000003</v>
      </c>
      <c r="D53" s="153">
        <v>6617.0010000000002</v>
      </c>
      <c r="E53" s="153">
        <v>2255.806</v>
      </c>
      <c r="F53" s="153">
        <v>1620.547</v>
      </c>
      <c r="G53" s="153">
        <v>635.25900000000001</v>
      </c>
      <c r="H53" s="153">
        <v>11153.45543</v>
      </c>
      <c r="I53" s="153">
        <v>454.25599999999997</v>
      </c>
      <c r="J53" s="153">
        <v>758.31757499189894</v>
      </c>
      <c r="K53" s="153">
        <v>127.56984003198568</v>
      </c>
      <c r="L53" s="153">
        <v>91.644814117133436</v>
      </c>
      <c r="M53" s="153">
        <v>35.925025914852249</v>
      </c>
      <c r="N53" s="153">
        <v>630.74773495991326</v>
      </c>
      <c r="O53" s="154"/>
      <c r="P53" s="239">
        <v>2936.777</v>
      </c>
      <c r="Q53" s="240">
        <v>393.04399999999998</v>
      </c>
      <c r="R53" s="240">
        <v>5451.4070000000002</v>
      </c>
      <c r="S53" s="240">
        <v>116.277</v>
      </c>
      <c r="T53" s="240">
        <v>623.93946668989543</v>
      </c>
      <c r="U53" s="241">
        <v>1241.6957910100853</v>
      </c>
      <c r="V53" s="5"/>
      <c r="W53" s="242">
        <v>2648.85</v>
      </c>
      <c r="X53" s="243">
        <v>95.313642461123933</v>
      </c>
      <c r="Z53" s="156"/>
    </row>
    <row r="54" spans="1:26" ht="15" customHeight="1" x14ac:dyDescent="0.25">
      <c r="A54" s="157"/>
      <c r="B54" s="125" t="s">
        <v>108</v>
      </c>
      <c r="C54" s="153">
        <v>6865.3029900000001</v>
      </c>
      <c r="D54" s="153">
        <v>6606.2759999999998</v>
      </c>
      <c r="E54" s="153">
        <v>2269.8710000000001</v>
      </c>
      <c r="F54" s="153">
        <v>1626.9770000000001</v>
      </c>
      <c r="G54" s="153">
        <v>642.89400000000001</v>
      </c>
      <c r="H54" s="153">
        <v>11201.707990000001</v>
      </c>
      <c r="I54" s="153">
        <v>460.41800000000001</v>
      </c>
      <c r="J54" s="153">
        <v>751.39616637653637</v>
      </c>
      <c r="K54" s="153">
        <v>126.60523082226125</v>
      </c>
      <c r="L54" s="153">
        <v>90.746918493390211</v>
      </c>
      <c r="M54" s="153">
        <v>35.858312328871037</v>
      </c>
      <c r="N54" s="153">
        <v>624.79093555427517</v>
      </c>
      <c r="O54" s="154"/>
      <c r="P54" s="239">
        <v>2933.3719999999998</v>
      </c>
      <c r="Q54" s="240">
        <v>393.31299999999999</v>
      </c>
      <c r="R54" s="240">
        <v>5459.7790000000005</v>
      </c>
      <c r="S54" s="240">
        <v>121.962</v>
      </c>
      <c r="T54" s="240">
        <v>619.92861052582646</v>
      </c>
      <c r="U54" s="241">
        <v>1236.972054972854</v>
      </c>
      <c r="V54" s="5"/>
      <c r="W54" s="242">
        <v>2663.1840000000002</v>
      </c>
      <c r="X54" s="243">
        <v>94.974712010778518</v>
      </c>
      <c r="Z54" s="156"/>
    </row>
    <row r="55" spans="1:26" ht="15" customHeight="1" x14ac:dyDescent="0.25">
      <c r="A55" s="157"/>
      <c r="B55" s="125" t="s">
        <v>109</v>
      </c>
      <c r="C55" s="153">
        <v>6939.1310299999996</v>
      </c>
      <c r="D55" s="153">
        <v>6658.6220000000003</v>
      </c>
      <c r="E55" s="153">
        <v>2292.8580000000002</v>
      </c>
      <c r="F55" s="153">
        <v>1637.067</v>
      </c>
      <c r="G55" s="153">
        <v>655.79100000000005</v>
      </c>
      <c r="H55" s="153">
        <v>11304.89503</v>
      </c>
      <c r="I55" s="153">
        <v>468.75799999999998</v>
      </c>
      <c r="J55" s="153">
        <v>745.36866105830222</v>
      </c>
      <c r="K55" s="153">
        <v>125.68433135138484</v>
      </c>
      <c r="L55" s="153">
        <v>89.736770123757111</v>
      </c>
      <c r="M55" s="153">
        <v>35.947561227627709</v>
      </c>
      <c r="N55" s="153">
        <v>619.68432970691754</v>
      </c>
      <c r="O55" s="154"/>
      <c r="P55" s="239">
        <v>2863.096</v>
      </c>
      <c r="Q55" s="240">
        <v>399.27100000000002</v>
      </c>
      <c r="R55" s="240">
        <v>5473.174</v>
      </c>
      <c r="S55" s="240">
        <v>121.15600000000001</v>
      </c>
      <c r="T55" s="240">
        <v>602.27396551397715</v>
      </c>
      <c r="U55" s="241">
        <v>1235.3133591792687</v>
      </c>
      <c r="V55" s="5"/>
      <c r="W55" s="242">
        <v>2692.1290000000004</v>
      </c>
      <c r="X55" s="243">
        <v>94.850151340751182</v>
      </c>
      <c r="Z55" s="156"/>
    </row>
    <row r="56" spans="1:26" ht="15" customHeight="1" x14ac:dyDescent="0.25">
      <c r="A56" s="157"/>
      <c r="B56" s="125" t="s">
        <v>110</v>
      </c>
      <c r="C56" s="153">
        <v>7013.7529999999997</v>
      </c>
      <c r="D56" s="153">
        <v>6630.049</v>
      </c>
      <c r="E56" s="153">
        <v>2297.2510000000002</v>
      </c>
      <c r="F56" s="153">
        <v>1643.79</v>
      </c>
      <c r="G56" s="153">
        <v>653.46100000000001</v>
      </c>
      <c r="H56" s="153">
        <v>11346.550999999999</v>
      </c>
      <c r="I56" s="153">
        <v>480.77600000000001</v>
      </c>
      <c r="J56" s="153">
        <v>731.88195737814658</v>
      </c>
      <c r="K56" s="153">
        <v>123.22932848694997</v>
      </c>
      <c r="L56" s="153">
        <v>88.176319380669966</v>
      </c>
      <c r="M56" s="153">
        <v>35.053009106279987</v>
      </c>
      <c r="N56" s="153">
        <v>608.65262889119663</v>
      </c>
      <c r="O56" s="154"/>
      <c r="P56" s="239">
        <v>2962.7550000000001</v>
      </c>
      <c r="Q56" s="240">
        <v>403.11200000000002</v>
      </c>
      <c r="R56" s="240">
        <v>5317.4809999999998</v>
      </c>
      <c r="S56" s="240">
        <v>120.288</v>
      </c>
      <c r="T56" s="240">
        <v>617.64853038360752</v>
      </c>
      <c r="U56" s="241">
        <v>1192.577806593104</v>
      </c>
      <c r="V56" s="5"/>
      <c r="W56" s="242">
        <v>2700.3630000000003</v>
      </c>
      <c r="X56" s="243">
        <v>93.632364149034359</v>
      </c>
      <c r="Z56" s="156"/>
    </row>
    <row r="57" spans="1:26" ht="18" customHeight="1" x14ac:dyDescent="0.25">
      <c r="A57" s="157"/>
      <c r="B57" s="125" t="s">
        <v>111</v>
      </c>
      <c r="C57" s="153">
        <v>7075.0656600000002</v>
      </c>
      <c r="D57" s="153">
        <v>6577.9440000000004</v>
      </c>
      <c r="E57" s="153">
        <v>2324.3180000000002</v>
      </c>
      <c r="F57" s="153">
        <v>1662.732</v>
      </c>
      <c r="G57" s="153">
        <v>661.58600000000001</v>
      </c>
      <c r="H57" s="153">
        <v>11328.69166</v>
      </c>
      <c r="I57" s="153">
        <v>483.60399999999998</v>
      </c>
      <c r="J57" s="153">
        <v>721.02486855419113</v>
      </c>
      <c r="K57" s="153">
        <v>122.74883869291429</v>
      </c>
      <c r="L57" s="153">
        <v>87.81002515901298</v>
      </c>
      <c r="M57" s="153">
        <v>34.938813533901296</v>
      </c>
      <c r="N57" s="153">
        <v>598.27602986127692</v>
      </c>
      <c r="O57" s="154"/>
      <c r="P57" s="239">
        <v>2855.9340000000002</v>
      </c>
      <c r="Q57" s="240">
        <v>407.30099999999999</v>
      </c>
      <c r="R57" s="240">
        <v>5327.5649999999996</v>
      </c>
      <c r="S57" s="240">
        <v>118.089</v>
      </c>
      <c r="T57" s="240">
        <v>593.13886956250849</v>
      </c>
      <c r="U57" s="241">
        <v>1191.0541127114507</v>
      </c>
      <c r="V57" s="5"/>
      <c r="W57" s="242">
        <v>2731.6190000000001</v>
      </c>
      <c r="X57" s="243">
        <v>93.396315117713897</v>
      </c>
      <c r="Z57" s="156"/>
    </row>
    <row r="58" spans="1:26" ht="15" customHeight="1" x14ac:dyDescent="0.25">
      <c r="A58" s="157"/>
      <c r="B58" s="125" t="s">
        <v>112</v>
      </c>
      <c r="C58" s="153">
        <v>7133.7558200000003</v>
      </c>
      <c r="D58" s="153">
        <v>6642.0479999999998</v>
      </c>
      <c r="E58" s="153">
        <v>2334.8980000000001</v>
      </c>
      <c r="F58" s="153">
        <v>1667.0150000000001</v>
      </c>
      <c r="G58" s="153">
        <v>667.88300000000004</v>
      </c>
      <c r="H58" s="153">
        <v>11440.90582</v>
      </c>
      <c r="I58" s="153">
        <v>490.30200000000002</v>
      </c>
      <c r="J58" s="153">
        <v>716.20657883791546</v>
      </c>
      <c r="K58" s="153">
        <v>121.39177723245851</v>
      </c>
      <c r="L58" s="153">
        <v>86.668417002869859</v>
      </c>
      <c r="M58" s="153">
        <v>34.723360229588657</v>
      </c>
      <c r="N58" s="153">
        <v>594.81480160545686</v>
      </c>
      <c r="O58" s="154"/>
      <c r="P58" s="239">
        <v>2820.143</v>
      </c>
      <c r="Q58" s="240">
        <v>415.23099999999999</v>
      </c>
      <c r="R58" s="240">
        <v>5354.2290000000003</v>
      </c>
      <c r="S58" s="240">
        <v>119.574</v>
      </c>
      <c r="T58" s="240">
        <v>588.62487920234935</v>
      </c>
      <c r="U58" s="241">
        <v>1204.2111678602066</v>
      </c>
      <c r="V58" s="244"/>
      <c r="W58" s="242">
        <v>2750.1289999999999</v>
      </c>
      <c r="X58" s="243">
        <v>92.767791184437328</v>
      </c>
      <c r="Z58" s="156"/>
    </row>
    <row r="59" spans="1:26" ht="15" customHeight="1" x14ac:dyDescent="0.25">
      <c r="A59" s="157"/>
      <c r="B59" s="125" t="s">
        <v>113</v>
      </c>
      <c r="C59" s="153">
        <v>7178.7515199999998</v>
      </c>
      <c r="D59" s="153">
        <v>6833.392625782496</v>
      </c>
      <c r="E59" s="153">
        <v>2345.3936757824963</v>
      </c>
      <c r="F59" s="153">
        <v>1680.582866782496</v>
      </c>
      <c r="G59" s="153">
        <v>664.81080900000006</v>
      </c>
      <c r="H59" s="153">
        <v>11666.750469999999</v>
      </c>
      <c r="I59" s="153">
        <v>493.48104799999999</v>
      </c>
      <c r="J59" s="153">
        <v>719.24904643723107</v>
      </c>
      <c r="K59" s="153">
        <v>120.39000935729156</v>
      </c>
      <c r="L59" s="153">
        <v>86.265000689125898</v>
      </c>
      <c r="M59" s="153">
        <v>34.125008668165648</v>
      </c>
      <c r="N59" s="153">
        <v>598.85903707993953</v>
      </c>
      <c r="O59" s="154"/>
      <c r="P59" s="239">
        <v>2833.3343300000001</v>
      </c>
      <c r="Q59" s="240">
        <v>416.32751500000001</v>
      </c>
      <c r="R59" s="240">
        <v>5612.2653650000002</v>
      </c>
      <c r="S59" s="240">
        <v>120.03534954885552</v>
      </c>
      <c r="T59" s="240">
        <v>592.76469561823785</v>
      </c>
      <c r="U59" s="241">
        <v>1261.2479175796652</v>
      </c>
      <c r="V59" s="244"/>
      <c r="W59" s="242">
        <v>2761.7211907824963</v>
      </c>
      <c r="X59" s="243">
        <v>92.175658607549664</v>
      </c>
      <c r="Z59" s="156"/>
    </row>
    <row r="60" spans="1:26" ht="15" customHeight="1" x14ac:dyDescent="0.25">
      <c r="A60" s="157"/>
      <c r="B60" s="125" t="s">
        <v>114</v>
      </c>
      <c r="C60" s="153">
        <v>7209.8828899999999</v>
      </c>
      <c r="D60" s="153">
        <v>6839.5599182148499</v>
      </c>
      <c r="E60" s="153">
        <v>2348.4080482148502</v>
      </c>
      <c r="F60" s="153">
        <v>1689.72553321485</v>
      </c>
      <c r="G60" s="153">
        <v>658.68251499999997</v>
      </c>
      <c r="H60" s="153">
        <v>11701.03476</v>
      </c>
      <c r="I60" s="153">
        <v>496.67537300000004</v>
      </c>
      <c r="J60" s="153">
        <v>715.32567692332259</v>
      </c>
      <c r="K60" s="153">
        <v>119.56891100330513</v>
      </c>
      <c r="L60" s="153">
        <v>86.032170624929947</v>
      </c>
      <c r="M60" s="153">
        <v>33.536740378375171</v>
      </c>
      <c r="N60" s="153">
        <v>595.75676592001753</v>
      </c>
      <c r="O60" s="154"/>
      <c r="P60" s="239">
        <v>2852.7831499999998</v>
      </c>
      <c r="Q60" s="240">
        <v>417.87225000000001</v>
      </c>
      <c r="R60" s="240">
        <v>5671.3425299999999</v>
      </c>
      <c r="S60" s="240">
        <v>120.27518741475296</v>
      </c>
      <c r="T60" s="240">
        <v>596.84960136552547</v>
      </c>
      <c r="U60" s="241">
        <v>1273.9648346815518</v>
      </c>
      <c r="V60" s="244"/>
      <c r="W60" s="242">
        <v>2766.2802982148501</v>
      </c>
      <c r="X60" s="243">
        <v>91.435941596861397</v>
      </c>
      <c r="Z60" s="156"/>
    </row>
    <row r="61" spans="1:26" ht="18" customHeight="1" x14ac:dyDescent="0.25">
      <c r="A61" s="157"/>
      <c r="B61" s="125" t="s">
        <v>115</v>
      </c>
      <c r="C61" s="153">
        <v>7270.64156</v>
      </c>
      <c r="D61" s="153">
        <v>6874.850232509637</v>
      </c>
      <c r="E61" s="153">
        <v>2348.8594425096367</v>
      </c>
      <c r="F61" s="153">
        <v>1699.5106115096366</v>
      </c>
      <c r="G61" s="153">
        <v>649.34883100000002</v>
      </c>
      <c r="H61" s="153">
        <v>11796.63235</v>
      </c>
      <c r="I61" s="153">
        <v>500.10577899999998</v>
      </c>
      <c r="J61" s="153">
        <v>714.21526212124991</v>
      </c>
      <c r="K61" s="153">
        <v>118.59547105363394</v>
      </c>
      <c r="L61" s="153">
        <v>85.809417917865858</v>
      </c>
      <c r="M61" s="153">
        <v>32.786053135768078</v>
      </c>
      <c r="N61" s="153">
        <v>595.61979106761601</v>
      </c>
      <c r="O61" s="154"/>
      <c r="P61" s="239">
        <v>2874.6235699999997</v>
      </c>
      <c r="Q61" s="240">
        <v>419.50662499999999</v>
      </c>
      <c r="R61" s="240">
        <v>5735.2137949999997</v>
      </c>
      <c r="S61" s="240">
        <v>121.14484487904218</v>
      </c>
      <c r="T61" s="240">
        <v>597.59833359624531</v>
      </c>
      <c r="U61" s="241">
        <v>1279.4894973823591</v>
      </c>
      <c r="V61" s="244"/>
      <c r="W61" s="242">
        <v>2768.3660675096367</v>
      </c>
      <c r="X61" s="243">
        <v>90.73266210753539</v>
      </c>
      <c r="Z61" s="156"/>
    </row>
    <row r="62" spans="1:26" ht="14.25" customHeight="1" x14ac:dyDescent="0.25">
      <c r="A62" s="157"/>
      <c r="B62" s="125" t="s">
        <v>116</v>
      </c>
      <c r="C62" s="153">
        <v>7310.1911899999996</v>
      </c>
      <c r="D62" s="153">
        <v>6935.2349198387356</v>
      </c>
      <c r="E62" s="153">
        <v>2352.9526298387359</v>
      </c>
      <c r="F62" s="153">
        <v>1709.6052788387356</v>
      </c>
      <c r="G62" s="153">
        <v>643.347351</v>
      </c>
      <c r="H62" s="153">
        <v>11892.473480000001</v>
      </c>
      <c r="I62" s="153">
        <v>504.16688299999998</v>
      </c>
      <c r="J62" s="153">
        <v>714.26084944624404</v>
      </c>
      <c r="K62" s="153">
        <v>117.97624943873404</v>
      </c>
      <c r="L62" s="153">
        <v>85.719030744736472</v>
      </c>
      <c r="M62" s="153">
        <v>32.257218693997551</v>
      </c>
      <c r="N62" s="153">
        <v>596.28460000751011</v>
      </c>
      <c r="O62" s="154"/>
      <c r="P62" s="239">
        <v>2897.23938</v>
      </c>
      <c r="Q62" s="240">
        <v>421.28740199999999</v>
      </c>
      <c r="R62" s="240">
        <v>5802.4859779999997</v>
      </c>
      <c r="S62" s="240">
        <v>122.5691221656642</v>
      </c>
      <c r="T62" s="240">
        <v>598.57287306888679</v>
      </c>
      <c r="U62" s="241">
        <v>1285.8384913283405</v>
      </c>
      <c r="V62" s="244"/>
      <c r="W62" s="242">
        <v>2774.2400318387358</v>
      </c>
      <c r="X62" s="243">
        <v>90.162174335517548</v>
      </c>
      <c r="Z62" s="156"/>
    </row>
    <row r="63" spans="1:26" ht="14.25" customHeight="1" x14ac:dyDescent="0.25">
      <c r="A63" s="157"/>
      <c r="B63" s="125" t="s">
        <v>117</v>
      </c>
      <c r="C63" s="153">
        <v>7352.2408100000002</v>
      </c>
      <c r="D63" s="153">
        <v>6975.2343684296475</v>
      </c>
      <c r="E63" s="153">
        <v>2359.283438429648</v>
      </c>
      <c r="F63" s="153">
        <v>1720.0953434296482</v>
      </c>
      <c r="G63" s="153">
        <v>639.18809499999998</v>
      </c>
      <c r="H63" s="153">
        <v>11968.19174</v>
      </c>
      <c r="I63" s="153">
        <v>508.031947</v>
      </c>
      <c r="J63" s="153">
        <v>713.17162474492238</v>
      </c>
      <c r="K63" s="153">
        <v>117.43688138101358</v>
      </c>
      <c r="L63" s="153">
        <v>85.620332648473763</v>
      </c>
      <c r="M63" s="153">
        <v>31.816548732539836</v>
      </c>
      <c r="N63" s="153">
        <v>595.73474336390882</v>
      </c>
      <c r="O63" s="154"/>
      <c r="P63" s="239">
        <v>2919.9757100000002</v>
      </c>
      <c r="Q63" s="240">
        <v>423.19134200000002</v>
      </c>
      <c r="R63" s="240">
        <v>5872.2132380000003</v>
      </c>
      <c r="S63" s="240">
        <v>124.41934963902314</v>
      </c>
      <c r="T63" s="240">
        <v>597.8552145380371</v>
      </c>
      <c r="U63" s="241">
        <v>1288.9629331127696</v>
      </c>
      <c r="V63" s="244"/>
      <c r="W63" s="242">
        <v>2782.474780429648</v>
      </c>
      <c r="X63" s="243">
        <v>89.583420768928278</v>
      </c>
      <c r="Z63" s="156"/>
    </row>
    <row r="64" spans="1:26" ht="14.25" customHeight="1" x14ac:dyDescent="0.25">
      <c r="A64" s="157"/>
      <c r="B64" s="125" t="s">
        <v>118</v>
      </c>
      <c r="C64" s="153">
        <v>7398.59483</v>
      </c>
      <c r="D64" s="153">
        <v>7020.3665136398413</v>
      </c>
      <c r="E64" s="153">
        <v>2368.3025236398412</v>
      </c>
      <c r="F64" s="153">
        <v>1731.0854006398411</v>
      </c>
      <c r="G64" s="153">
        <v>637.21712300000002</v>
      </c>
      <c r="H64" s="153">
        <v>12050.658820000001</v>
      </c>
      <c r="I64" s="153">
        <v>511.789264</v>
      </c>
      <c r="J64" s="153">
        <v>712.36623636772606</v>
      </c>
      <c r="K64" s="153">
        <v>117.00556753969489</v>
      </c>
      <c r="L64" s="153">
        <v>85.523968217646058</v>
      </c>
      <c r="M64" s="153">
        <v>31.481599322048837</v>
      </c>
      <c r="N64" s="153">
        <v>595.36066882803118</v>
      </c>
      <c r="O64" s="154"/>
      <c r="P64" s="239">
        <v>2941.3744900000002</v>
      </c>
      <c r="Q64" s="240">
        <v>425.13030099999997</v>
      </c>
      <c r="R64" s="240">
        <v>5940.4006490000002</v>
      </c>
      <c r="S64" s="240">
        <v>125.98030091558587</v>
      </c>
      <c r="T64" s="240">
        <v>595.28302504409169</v>
      </c>
      <c r="U64" s="241">
        <v>1288.2727217532204</v>
      </c>
      <c r="V64" s="244"/>
      <c r="W64" s="242">
        <v>2793.4328246398413</v>
      </c>
      <c r="X64" s="243">
        <v>89.081832123289146</v>
      </c>
      <c r="Z64" s="156"/>
    </row>
    <row r="65" spans="1:26" ht="18" customHeight="1" x14ac:dyDescent="0.25">
      <c r="A65" s="157"/>
      <c r="B65" s="125" t="s">
        <v>119</v>
      </c>
      <c r="C65" s="153">
        <v>7451.3587600000001</v>
      </c>
      <c r="D65" s="153">
        <v>7058.0897259091898</v>
      </c>
      <c r="E65" s="153">
        <v>2380.2575659091895</v>
      </c>
      <c r="F65" s="153">
        <v>1742.6837639091896</v>
      </c>
      <c r="G65" s="153">
        <v>637.573802</v>
      </c>
      <c r="H65" s="153">
        <v>12129.190919999999</v>
      </c>
      <c r="I65" s="153">
        <v>515.03862000000004</v>
      </c>
      <c r="J65" s="153">
        <v>711.58697364222905</v>
      </c>
      <c r="K65" s="153">
        <v>116.73498682318831</v>
      </c>
      <c r="L65" s="153">
        <v>85.46645082891196</v>
      </c>
      <c r="M65" s="153">
        <v>31.268535994276338</v>
      </c>
      <c r="N65" s="153">
        <v>594.85198681904069</v>
      </c>
      <c r="O65" s="154"/>
      <c r="P65" s="239">
        <v>2961.3824199999999</v>
      </c>
      <c r="Q65" s="240">
        <v>427.09506800000003</v>
      </c>
      <c r="R65" s="240">
        <v>6006.7742719999997</v>
      </c>
      <c r="S65" s="240">
        <v>127.52328511651267</v>
      </c>
      <c r="T65" s="240">
        <v>591.69418847516022</v>
      </c>
      <c r="U65" s="241">
        <v>1285.5087786624042</v>
      </c>
      <c r="V65" s="244"/>
      <c r="W65" s="242">
        <v>2807.3526339091895</v>
      </c>
      <c r="X65" s="243">
        <v>88.698654371039666</v>
      </c>
      <c r="Z65" s="156"/>
    </row>
    <row r="66" spans="1:26" ht="18" customHeight="1" x14ac:dyDescent="0.25">
      <c r="A66" s="157"/>
      <c r="B66" s="125" t="s">
        <v>120</v>
      </c>
      <c r="C66" s="153">
        <v>7502.5192200000001</v>
      </c>
      <c r="D66" s="153">
        <v>7121.0781905294434</v>
      </c>
      <c r="E66" s="153">
        <v>2394.7627205294439</v>
      </c>
      <c r="F66" s="153">
        <v>1754.9283515294442</v>
      </c>
      <c r="G66" s="153">
        <v>639.83436899999992</v>
      </c>
      <c r="H66" s="153">
        <v>12228.83469</v>
      </c>
      <c r="I66" s="153">
        <v>517.87490600000001</v>
      </c>
      <c r="J66" s="153">
        <v>712.39586620438467</v>
      </c>
      <c r="K66" s="153">
        <v>116.66206438486573</v>
      </c>
      <c r="L66" s="153">
        <v>85.492212895184437</v>
      </c>
      <c r="M66" s="153">
        <v>31.169851489681299</v>
      </c>
      <c r="N66" s="153">
        <v>595.73380181951882</v>
      </c>
      <c r="O66" s="154"/>
      <c r="P66" s="239">
        <v>2981.96396</v>
      </c>
      <c r="Q66" s="240">
        <v>429.11345</v>
      </c>
      <c r="R66" s="240">
        <v>6075.2166399999996</v>
      </c>
      <c r="S66" s="240">
        <v>128.96256175242317</v>
      </c>
      <c r="T66" s="240">
        <v>588.29143369795838</v>
      </c>
      <c r="U66" s="241">
        <v>1283.1951442803054</v>
      </c>
      <c r="V66" s="5"/>
      <c r="W66" s="242">
        <v>2823.8761705294437</v>
      </c>
      <c r="X66" s="243">
        <v>88.421133740892728</v>
      </c>
      <c r="Z66" s="156"/>
    </row>
    <row r="67" spans="1:26" ht="18" customHeight="1" x14ac:dyDescent="0.25">
      <c r="A67" s="157"/>
      <c r="B67" s="125" t="s">
        <v>121</v>
      </c>
      <c r="C67" s="153">
        <v>7555.1942499999996</v>
      </c>
      <c r="D67" s="153">
        <v>7163.7393043492439</v>
      </c>
      <c r="E67" s="153">
        <v>2411.433264349243</v>
      </c>
      <c r="F67" s="153">
        <v>1767.8862833492433</v>
      </c>
      <c r="G67" s="153">
        <v>643.54698100000007</v>
      </c>
      <c r="H67" s="153">
        <v>12307.50029</v>
      </c>
      <c r="I67" s="153">
        <v>521.05208200000004</v>
      </c>
      <c r="J67" s="153">
        <v>712.52082005735883</v>
      </c>
      <c r="K67" s="153">
        <v>116.73375660562127</v>
      </c>
      <c r="L67" s="153">
        <v>85.580642084490421</v>
      </c>
      <c r="M67" s="153">
        <v>31.153114521130853</v>
      </c>
      <c r="N67" s="153">
        <v>595.78706345173748</v>
      </c>
      <c r="O67" s="154"/>
      <c r="P67" s="239">
        <v>3002.86564</v>
      </c>
      <c r="Q67" s="240">
        <v>431.16149999999999</v>
      </c>
      <c r="R67" s="240">
        <v>6144.8954000000003</v>
      </c>
      <c r="S67" s="240">
        <v>130.22366069067542</v>
      </c>
      <c r="T67" s="240">
        <v>585.70808125304734</v>
      </c>
      <c r="U67" s="241">
        <v>1282.6580110024047</v>
      </c>
      <c r="V67" s="5"/>
      <c r="W67" s="242">
        <v>2842.5947643492432</v>
      </c>
      <c r="X67" s="243">
        <v>88.231832707646419</v>
      </c>
      <c r="Z67" s="156"/>
    </row>
    <row r="68" spans="1:26" ht="18" customHeight="1" x14ac:dyDescent="0.25">
      <c r="A68" s="157"/>
      <c r="B68" s="125" t="s">
        <v>122</v>
      </c>
      <c r="C68" s="153">
        <v>7610.1671900000001</v>
      </c>
      <c r="D68" s="153">
        <v>7211.2218840334363</v>
      </c>
      <c r="E68" s="153">
        <v>2430.1281740334357</v>
      </c>
      <c r="F68" s="153">
        <v>1781.5664660334357</v>
      </c>
      <c r="G68" s="153">
        <v>648.56170799999995</v>
      </c>
      <c r="H68" s="153">
        <v>12391.260900000001</v>
      </c>
      <c r="I68" s="153">
        <v>524.50769100000002</v>
      </c>
      <c r="J68" s="153">
        <v>713.09018408676866</v>
      </c>
      <c r="K68" s="153">
        <v>116.91890269663914</v>
      </c>
      <c r="L68" s="153">
        <v>85.715148079630708</v>
      </c>
      <c r="M68" s="153">
        <v>31.203754617008428</v>
      </c>
      <c r="N68" s="153">
        <v>596.17128139012959</v>
      </c>
      <c r="O68" s="154"/>
      <c r="P68" s="239">
        <v>3023.4460899999999</v>
      </c>
      <c r="Q68" s="240">
        <v>433.17177500000003</v>
      </c>
      <c r="R68" s="240">
        <v>6213.5565550000001</v>
      </c>
      <c r="S68" s="240">
        <v>131.4721678874759</v>
      </c>
      <c r="T68" s="240">
        <v>583.4722131753058</v>
      </c>
      <c r="U68" s="241">
        <v>1282.7023117452393</v>
      </c>
      <c r="V68" s="5"/>
      <c r="W68" s="242">
        <v>2863.299949033436</v>
      </c>
      <c r="X68" s="243">
        <v>88.112758717393788</v>
      </c>
      <c r="Z68" s="156"/>
    </row>
    <row r="69" spans="1:26" ht="18" customHeight="1" x14ac:dyDescent="0.25">
      <c r="A69" s="157"/>
      <c r="B69" s="125" t="s">
        <v>123</v>
      </c>
      <c r="C69" s="153">
        <v>7665.8638199999996</v>
      </c>
      <c r="D69" s="153">
        <v>7250.9934395195678</v>
      </c>
      <c r="E69" s="153">
        <v>2450.6407295195681</v>
      </c>
      <c r="F69" s="153">
        <v>1795.952023519568</v>
      </c>
      <c r="G69" s="153">
        <v>654.68870600000002</v>
      </c>
      <c r="H69" s="153">
        <v>12466.21653</v>
      </c>
      <c r="I69" s="153">
        <v>528.21905900000002</v>
      </c>
      <c r="J69" s="153">
        <v>713.16093044075183</v>
      </c>
      <c r="K69" s="153">
        <v>117.16283077823506</v>
      </c>
      <c r="L69" s="153">
        <v>85.862778857308555</v>
      </c>
      <c r="M69" s="153">
        <v>31.300051920926503</v>
      </c>
      <c r="N69" s="153">
        <v>595.99809966251689</v>
      </c>
      <c r="O69" s="154"/>
      <c r="P69" s="251">
        <v>3043.70982</v>
      </c>
      <c r="Q69" s="240">
        <v>435.13750500000003</v>
      </c>
      <c r="R69" s="240">
        <v>6281.0857350000006</v>
      </c>
      <c r="S69" s="240">
        <v>132.70814832801901</v>
      </c>
      <c r="T69" s="240">
        <v>581.56370252502825</v>
      </c>
      <c r="U69" s="241">
        <v>1283.2733359709835</v>
      </c>
      <c r="V69" s="5"/>
      <c r="W69" s="242">
        <v>2885.7782345195683</v>
      </c>
      <c r="X69" s="243">
        <v>88.045883649987573</v>
      </c>
      <c r="Z69" s="156"/>
    </row>
    <row r="70" spans="1:26" ht="18" customHeight="1" x14ac:dyDescent="0.25">
      <c r="A70" s="157"/>
      <c r="B70" s="125" t="s">
        <v>124</v>
      </c>
      <c r="C70" s="153">
        <v>7713.3962899999997</v>
      </c>
      <c r="D70" s="153">
        <v>7314.7690099486299</v>
      </c>
      <c r="E70" s="153">
        <v>2472.5058099486296</v>
      </c>
      <c r="F70" s="153">
        <v>1811.0220009486295</v>
      </c>
      <c r="G70" s="153">
        <v>661.48380900000006</v>
      </c>
      <c r="H70" s="153">
        <v>12555.65949</v>
      </c>
      <c r="I70" s="153">
        <v>531.99273300000004</v>
      </c>
      <c r="J70" s="153">
        <v>713.66550625583307</v>
      </c>
      <c r="K70" s="153">
        <v>117.4156708659246</v>
      </c>
      <c r="L70" s="153">
        <v>86.002775944437715</v>
      </c>
      <c r="M70" s="153">
        <v>31.412894921486895</v>
      </c>
      <c r="N70" s="153">
        <v>596.24983538990853</v>
      </c>
      <c r="O70" s="154"/>
      <c r="P70" s="251">
        <v>3064.0327699999998</v>
      </c>
      <c r="Q70" s="240">
        <v>437.07985600000001</v>
      </c>
      <c r="R70" s="240">
        <v>6348.499194</v>
      </c>
      <c r="S70" s="240">
        <v>133.95206170803738</v>
      </c>
      <c r="T70" s="240">
        <v>579.91818888574858</v>
      </c>
      <c r="U70" s="241">
        <v>1284.2815363286991</v>
      </c>
      <c r="V70" s="5"/>
      <c r="W70" s="242">
        <v>2909.5856659486294</v>
      </c>
      <c r="X70" s="243">
        <v>88.021091846102792</v>
      </c>
      <c r="Z70" s="156"/>
    </row>
    <row r="71" spans="1:26" ht="18" customHeight="1" x14ac:dyDescent="0.25">
      <c r="A71" s="157"/>
      <c r="B71" s="125" t="s">
        <v>125</v>
      </c>
      <c r="C71" s="153">
        <v>7770.17821</v>
      </c>
      <c r="D71" s="153">
        <v>7356.7990992818977</v>
      </c>
      <c r="E71" s="153">
        <v>2495.6015492818974</v>
      </c>
      <c r="F71" s="153">
        <v>1826.7570752818976</v>
      </c>
      <c r="G71" s="153">
        <v>668.84447399999999</v>
      </c>
      <c r="H71" s="153">
        <v>12631.375759999999</v>
      </c>
      <c r="I71" s="153">
        <v>535.81944299999998</v>
      </c>
      <c r="J71" s="153">
        <v>713.35532320626203</v>
      </c>
      <c r="K71" s="153">
        <v>117.68713691992359</v>
      </c>
      <c r="L71" s="153">
        <v>86.145887391359182</v>
      </c>
      <c r="M71" s="153">
        <v>31.541249528564418</v>
      </c>
      <c r="N71" s="153">
        <v>595.66818628633825</v>
      </c>
      <c r="O71" s="154"/>
      <c r="P71" s="251">
        <v>3083.96648</v>
      </c>
      <c r="Q71" s="240">
        <v>438.97239000000002</v>
      </c>
      <c r="R71" s="240">
        <v>6414.5493500000002</v>
      </c>
      <c r="S71" s="240">
        <v>135.17929410407947</v>
      </c>
      <c r="T71" s="240">
        <v>578.26720129244234</v>
      </c>
      <c r="U71" s="241">
        <v>1285.0875200130936</v>
      </c>
      <c r="V71" s="5"/>
      <c r="W71" s="242">
        <v>2934.5739392818973</v>
      </c>
      <c r="X71" s="243">
        <v>88.039282347470831</v>
      </c>
      <c r="Z71" s="156"/>
    </row>
    <row r="72" spans="1:26" ht="18" customHeight="1" x14ac:dyDescent="0.25">
      <c r="A72" s="157"/>
      <c r="B72" s="125" t="s">
        <v>126</v>
      </c>
      <c r="C72" s="153">
        <v>7827.1960499999996</v>
      </c>
      <c r="D72" s="153">
        <v>7402.6753580433378</v>
      </c>
      <c r="E72" s="153">
        <v>2519.7035180433381</v>
      </c>
      <c r="F72" s="153">
        <v>1843.1241970433384</v>
      </c>
      <c r="G72" s="153">
        <v>676.57932100000005</v>
      </c>
      <c r="H72" s="153">
        <v>12710.167890000001</v>
      </c>
      <c r="I72" s="153">
        <v>539.54242199999999</v>
      </c>
      <c r="J72" s="153">
        <v>713.1513051831646</v>
      </c>
      <c r="K72" s="153">
        <v>117.98719794956425</v>
      </c>
      <c r="L72" s="153">
        <v>86.305812539030512</v>
      </c>
      <c r="M72" s="153">
        <v>31.681385410533753</v>
      </c>
      <c r="N72" s="153">
        <v>595.16410723360036</v>
      </c>
      <c r="O72" s="154"/>
      <c r="P72" s="251">
        <v>3103.9733200000001</v>
      </c>
      <c r="Q72" s="240">
        <v>440.84850799999998</v>
      </c>
      <c r="R72" s="240">
        <v>6480.6173419999996</v>
      </c>
      <c r="S72" s="240">
        <v>136.41513676031445</v>
      </c>
      <c r="T72" s="240">
        <v>576.67376816432818</v>
      </c>
      <c r="U72" s="241">
        <v>1285.9091820222907</v>
      </c>
      <c r="V72" s="5"/>
      <c r="W72" s="242">
        <v>2960.5520260433382</v>
      </c>
      <c r="X72" s="243">
        <v>88.090227591236797</v>
      </c>
      <c r="Z72" s="156"/>
    </row>
    <row r="73" spans="1:26" ht="18" customHeight="1" x14ac:dyDescent="0.25">
      <c r="A73" s="157"/>
      <c r="B73" s="125" t="s">
        <v>127</v>
      </c>
      <c r="C73" s="153">
        <v>7884.3046999999997</v>
      </c>
      <c r="D73" s="153">
        <v>7439.7758803306297</v>
      </c>
      <c r="E73" s="153">
        <v>2544.3547603306297</v>
      </c>
      <c r="F73" s="153">
        <v>1859.7692583306298</v>
      </c>
      <c r="G73" s="153">
        <v>684.58550200000002</v>
      </c>
      <c r="H73" s="153">
        <v>12779.72582</v>
      </c>
      <c r="I73" s="153">
        <v>543.20721100000003</v>
      </c>
      <c r="J73" s="153">
        <v>712.56173694706536</v>
      </c>
      <c r="K73" s="153">
        <v>118.31116639766526</v>
      </c>
      <c r="L73" s="153">
        <v>86.478298393823565</v>
      </c>
      <c r="M73" s="153">
        <v>31.832868003841693</v>
      </c>
      <c r="N73" s="153">
        <v>594.25057054940021</v>
      </c>
      <c r="O73" s="154"/>
      <c r="P73" s="251">
        <v>3124.3956699999999</v>
      </c>
      <c r="Q73" s="240">
        <v>442.75247200000001</v>
      </c>
      <c r="R73" s="240">
        <v>6548.0626380000003</v>
      </c>
      <c r="S73" s="240">
        <v>137.6785592349749</v>
      </c>
      <c r="T73" s="240">
        <v>575.15677150834279</v>
      </c>
      <c r="U73" s="241">
        <v>1286.9095574182961</v>
      </c>
      <c r="V73" s="5"/>
      <c r="W73" s="242">
        <v>2987.1072323306298</v>
      </c>
      <c r="X73" s="243">
        <v>88.154447443615084</v>
      </c>
      <c r="Z73" s="156"/>
    </row>
    <row r="74" spans="1:26" ht="18" customHeight="1" x14ac:dyDescent="0.25">
      <c r="A74" s="157"/>
      <c r="B74" s="125" t="s">
        <v>128</v>
      </c>
      <c r="C74" s="153">
        <v>7934.8422499999997</v>
      </c>
      <c r="D74" s="153">
        <v>7500.7597980775909</v>
      </c>
      <c r="E74" s="153">
        <v>2569.5106280775904</v>
      </c>
      <c r="F74" s="153">
        <v>1876.5337760775903</v>
      </c>
      <c r="G74" s="153">
        <v>692.97685200000001</v>
      </c>
      <c r="H74" s="153">
        <v>12866.091420000001</v>
      </c>
      <c r="I74" s="153">
        <v>546.89252499999998</v>
      </c>
      <c r="J74" s="153">
        <v>712.80885520895424</v>
      </c>
      <c r="K74" s="153">
        <v>118.65879436010329</v>
      </c>
      <c r="L74" s="153">
        <v>86.657448703362633</v>
      </c>
      <c r="M74" s="153">
        <v>32.001345656740646</v>
      </c>
      <c r="N74" s="153">
        <v>594.1500608488509</v>
      </c>
      <c r="O74" s="154"/>
      <c r="P74" s="251">
        <v>3145.5742599999999</v>
      </c>
      <c r="Q74" s="240">
        <v>444.69576499999999</v>
      </c>
      <c r="R74" s="240">
        <v>6617.7064450000007</v>
      </c>
      <c r="S74" s="240">
        <v>138.98863427616726</v>
      </c>
      <c r="T74" s="240">
        <v>573.73599029163756</v>
      </c>
      <c r="U74" s="241">
        <v>1288.144545597916</v>
      </c>
      <c r="V74" s="5"/>
      <c r="W74" s="242">
        <v>3014.2063930775903</v>
      </c>
      <c r="X74" s="243">
        <v>88.224428700943733</v>
      </c>
      <c r="Z74" s="156"/>
    </row>
    <row r="75" spans="1:26" ht="18" customHeight="1" x14ac:dyDescent="0.25">
      <c r="A75" s="157"/>
      <c r="B75" s="125" t="s">
        <v>129</v>
      </c>
      <c r="C75" s="153">
        <v>7991.88267</v>
      </c>
      <c r="D75" s="153">
        <v>7539.6927031435143</v>
      </c>
      <c r="E75" s="153">
        <v>2594.8688131435156</v>
      </c>
      <c r="F75" s="153">
        <v>1893.4060851435156</v>
      </c>
      <c r="G75" s="153">
        <v>701.46272799999997</v>
      </c>
      <c r="H75" s="153">
        <v>12936.706559999999</v>
      </c>
      <c r="I75" s="153">
        <v>550.59453000000008</v>
      </c>
      <c r="J75" s="153">
        <v>712.38024103663349</v>
      </c>
      <c r="K75" s="153">
        <v>119.01775744925524</v>
      </c>
      <c r="L75" s="153">
        <v>86.844061269347634</v>
      </c>
      <c r="M75" s="153">
        <v>32.173696179907601</v>
      </c>
      <c r="N75" s="153">
        <v>593.36248358737828</v>
      </c>
      <c r="O75" s="154"/>
      <c r="P75" s="251">
        <v>3166.9284400000001</v>
      </c>
      <c r="Q75" s="240">
        <v>446.63824800000003</v>
      </c>
      <c r="R75" s="240">
        <v>6687.833732000001</v>
      </c>
      <c r="S75" s="240">
        <v>140.31346550799987</v>
      </c>
      <c r="T75" s="240">
        <v>572.27186475809594</v>
      </c>
      <c r="U75" s="241">
        <v>1289.2168741454057</v>
      </c>
      <c r="V75" s="5"/>
      <c r="W75" s="242">
        <v>3041.5070611435158</v>
      </c>
      <c r="X75" s="243">
        <v>88.285066345385843</v>
      </c>
      <c r="Z75" s="156"/>
    </row>
    <row r="76" spans="1:26" ht="18" customHeight="1" x14ac:dyDescent="0.25">
      <c r="A76" s="157"/>
      <c r="B76" s="125" t="s">
        <v>130</v>
      </c>
      <c r="C76" s="153">
        <v>8048.7282599999999</v>
      </c>
      <c r="D76" s="153">
        <v>7582.423737424785</v>
      </c>
      <c r="E76" s="153">
        <v>2620.3790974247854</v>
      </c>
      <c r="F76" s="153">
        <v>1910.4052874247855</v>
      </c>
      <c r="G76" s="153">
        <v>709.97381000000007</v>
      </c>
      <c r="H76" s="153">
        <v>13010.772899999998</v>
      </c>
      <c r="I76" s="153">
        <v>554.40742799999998</v>
      </c>
      <c r="J76" s="153">
        <v>712.09238461025882</v>
      </c>
      <c r="K76" s="153">
        <v>119.37392716643703</v>
      </c>
      <c r="L76" s="153">
        <v>87.030377346371154</v>
      </c>
      <c r="M76" s="153">
        <v>32.343549820065881</v>
      </c>
      <c r="N76" s="153">
        <v>592.71845744382165</v>
      </c>
      <c r="O76" s="154"/>
      <c r="P76" s="251">
        <v>3188.7033999999999</v>
      </c>
      <c r="Q76" s="240">
        <v>448.57867300000004</v>
      </c>
      <c r="R76" s="240">
        <v>6758.8771969999998</v>
      </c>
      <c r="S76" s="240">
        <v>141.66680789467515</v>
      </c>
      <c r="T76" s="240">
        <v>570.78991472307575</v>
      </c>
      <c r="U76" s="241">
        <v>1290.161738281344</v>
      </c>
      <c r="V76" s="5"/>
      <c r="W76" s="242">
        <v>3068.9577704247854</v>
      </c>
      <c r="X76" s="243">
        <v>88.33196490226301</v>
      </c>
      <c r="Z76" s="156"/>
    </row>
    <row r="77" spans="1:26" ht="18" customHeight="1" x14ac:dyDescent="0.25">
      <c r="A77" s="157"/>
      <c r="B77" s="46" t="s">
        <v>131</v>
      </c>
      <c r="C77" s="153">
        <v>8105.2948399999996</v>
      </c>
      <c r="D77" s="153">
        <v>7616.363315584078</v>
      </c>
      <c r="E77" s="153">
        <v>2645.9635355840783</v>
      </c>
      <c r="F77" s="153">
        <v>1927.523140584078</v>
      </c>
      <c r="G77" s="153">
        <v>718.44039499999997</v>
      </c>
      <c r="H77" s="153">
        <v>13075.69462</v>
      </c>
      <c r="I77" s="153">
        <v>558.29877800000008</v>
      </c>
      <c r="J77" s="153">
        <v>711.32504261056454</v>
      </c>
      <c r="K77" s="153">
        <v>119.71638780524169</v>
      </c>
      <c r="L77" s="153">
        <v>87.210615225203043</v>
      </c>
      <c r="M77" s="153">
        <v>32.505772580038638</v>
      </c>
      <c r="N77" s="153">
        <v>591.60865480532289</v>
      </c>
      <c r="O77" s="154"/>
      <c r="P77" s="251">
        <v>3210.4078</v>
      </c>
      <c r="Q77" s="240">
        <v>450.46723499999996</v>
      </c>
      <c r="R77" s="240">
        <v>6829.1067149999999</v>
      </c>
      <c r="S77" s="240">
        <v>143.00091400813227</v>
      </c>
      <c r="T77" s="240">
        <v>569.25170045391246</v>
      </c>
      <c r="U77" s="241">
        <v>1290.7736673258469</v>
      </c>
      <c r="V77" s="5"/>
      <c r="W77" s="242">
        <v>3096.4307705840783</v>
      </c>
      <c r="X77" s="243">
        <v>88.365956026953924</v>
      </c>
      <c r="Z77" s="156"/>
    </row>
    <row r="78" spans="1:26" ht="18" customHeight="1" x14ac:dyDescent="0.25">
      <c r="A78" s="157"/>
      <c r="B78" s="46" t="s">
        <v>132</v>
      </c>
      <c r="C78" s="153">
        <v>8154.7729399999998</v>
      </c>
      <c r="D78" s="153">
        <v>7674.0308705529324</v>
      </c>
      <c r="E78" s="153">
        <v>2671.7555905529316</v>
      </c>
      <c r="F78" s="153">
        <v>1944.723370552932</v>
      </c>
      <c r="G78" s="153">
        <v>727.03221999999994</v>
      </c>
      <c r="H78" s="153">
        <v>13157.048219999999</v>
      </c>
      <c r="I78" s="153">
        <v>562.19974200000001</v>
      </c>
      <c r="J78" s="153">
        <v>711.24692926500165</v>
      </c>
      <c r="K78" s="153">
        <v>120.05189920039783</v>
      </c>
      <c r="L78" s="153">
        <v>87.383642006700669</v>
      </c>
      <c r="M78" s="153">
        <v>32.668257193697173</v>
      </c>
      <c r="N78" s="153">
        <v>591.19503006460366</v>
      </c>
      <c r="O78" s="154"/>
      <c r="P78" s="251">
        <v>3232.9157200000004</v>
      </c>
      <c r="Q78" s="240">
        <v>452.35088900000005</v>
      </c>
      <c r="R78" s="240">
        <v>6900.921710999999</v>
      </c>
      <c r="S78" s="240">
        <v>144.33411313513233</v>
      </c>
      <c r="T78" s="240">
        <v>567.86032571052033</v>
      </c>
      <c r="U78" s="241">
        <v>1291.5993286933701</v>
      </c>
      <c r="V78" s="5"/>
      <c r="W78" s="242">
        <v>3124.1064795529319</v>
      </c>
      <c r="X78" s="243">
        <v>88.391942696041198</v>
      </c>
      <c r="Z78" s="156"/>
    </row>
    <row r="79" spans="1:26" ht="18" customHeight="1" x14ac:dyDescent="0.25">
      <c r="A79" s="157"/>
      <c r="B79" s="46" t="s">
        <v>133</v>
      </c>
      <c r="C79" s="153">
        <v>8210.8743799999993</v>
      </c>
      <c r="D79" s="153">
        <v>7709.1919637054525</v>
      </c>
      <c r="E79" s="153">
        <v>2697.4369337054518</v>
      </c>
      <c r="F79" s="153">
        <v>1961.999502705452</v>
      </c>
      <c r="G79" s="153">
        <v>735.43743099999995</v>
      </c>
      <c r="H79" s="153">
        <v>13222.62941</v>
      </c>
      <c r="I79" s="153">
        <v>566.18163399999992</v>
      </c>
      <c r="J79" s="153">
        <v>710.37234205269226</v>
      </c>
      <c r="K79" s="153">
        <v>120.36285218707046</v>
      </c>
      <c r="L79" s="153">
        <v>87.546757139875666</v>
      </c>
      <c r="M79" s="153">
        <v>32.816095047194807</v>
      </c>
      <c r="N79" s="153">
        <v>590.00948986562184</v>
      </c>
      <c r="O79" s="154"/>
      <c r="P79" s="251">
        <v>3255.4423700000002</v>
      </c>
      <c r="Q79" s="240">
        <v>454.16576799999996</v>
      </c>
      <c r="R79" s="240">
        <v>6971.8105719999994</v>
      </c>
      <c r="S79" s="240">
        <v>145.63642852744587</v>
      </c>
      <c r="T79" s="240">
        <v>566.52029222721217</v>
      </c>
      <c r="U79" s="241">
        <v>1292.2871327650512</v>
      </c>
      <c r="V79" s="5"/>
      <c r="W79" s="242">
        <v>3151.6027017054516</v>
      </c>
      <c r="X79" s="243">
        <v>88.400692377141667</v>
      </c>
      <c r="Z79" s="156"/>
    </row>
    <row r="80" spans="1:26" ht="18" customHeight="1" x14ac:dyDescent="0.25">
      <c r="A80" s="157"/>
      <c r="B80" s="46" t="s">
        <v>134</v>
      </c>
      <c r="C80" s="153">
        <v>8266.6747699999996</v>
      </c>
      <c r="D80" s="153">
        <v>7747.5533837119101</v>
      </c>
      <c r="E80" s="153">
        <v>2722.9628937119096</v>
      </c>
      <c r="F80" s="153">
        <v>1979.3749487119096</v>
      </c>
      <c r="G80" s="153">
        <v>743.58794499999999</v>
      </c>
      <c r="H80" s="153">
        <v>13291.26526</v>
      </c>
      <c r="I80" s="153">
        <v>570.23314599999992</v>
      </c>
      <c r="J80" s="153">
        <v>709.56328511653101</v>
      </c>
      <c r="K80" s="153">
        <v>120.64986695376865</v>
      </c>
      <c r="L80" s="153">
        <v>87.702746433011384</v>
      </c>
      <c r="M80" s="153">
        <v>32.947120520757259</v>
      </c>
      <c r="N80" s="153">
        <v>588.91341816276235</v>
      </c>
      <c r="O80" s="154"/>
      <c r="P80" s="251">
        <v>3278.1982899999998</v>
      </c>
      <c r="Q80" s="240">
        <v>455.92199599999998</v>
      </c>
      <c r="R80" s="240">
        <v>7042.3320639999993</v>
      </c>
      <c r="S80" s="240">
        <v>146.91875546068758</v>
      </c>
      <c r="T80" s="240">
        <v>565.31361058915843</v>
      </c>
      <c r="U80" s="241">
        <v>1293.0471865304448</v>
      </c>
      <c r="V80" s="5"/>
      <c r="W80" s="242">
        <v>3178.8848897119096</v>
      </c>
      <c r="X80" s="243">
        <v>88.393254820333027</v>
      </c>
      <c r="Z80" s="156"/>
    </row>
    <row r="81" spans="1:26" ht="18" customHeight="1" x14ac:dyDescent="0.25">
      <c r="A81" s="157"/>
      <c r="B81" s="46" t="s">
        <v>135</v>
      </c>
      <c r="C81" s="153">
        <v>8322.1499700000004</v>
      </c>
      <c r="D81" s="153">
        <v>7776.9699083159512</v>
      </c>
      <c r="E81" s="153">
        <v>2748.2327983159503</v>
      </c>
      <c r="F81" s="153">
        <v>1996.8143263159504</v>
      </c>
      <c r="G81" s="153">
        <v>751.41847199999995</v>
      </c>
      <c r="H81" s="153">
        <v>13350.887080000002</v>
      </c>
      <c r="I81" s="153">
        <v>574.34550999999999</v>
      </c>
      <c r="J81" s="153">
        <v>708.28873590663966</v>
      </c>
      <c r="K81" s="153">
        <v>120.909860253801</v>
      </c>
      <c r="L81" s="153">
        <v>87.850833195642849</v>
      </c>
      <c r="M81" s="153">
        <v>33.059027058158144</v>
      </c>
      <c r="N81" s="153">
        <v>587.3788756528387</v>
      </c>
      <c r="O81" s="154"/>
      <c r="P81" s="251">
        <v>3301.1790299999998</v>
      </c>
      <c r="Q81" s="240">
        <v>457.61364600000002</v>
      </c>
      <c r="R81" s="240">
        <v>7112.3797940000004</v>
      </c>
      <c r="S81" s="240">
        <v>148.1799657695002</v>
      </c>
      <c r="T81" s="240">
        <v>564.23730306356128</v>
      </c>
      <c r="U81" s="241">
        <v>1293.8627817451184</v>
      </c>
      <c r="V81" s="5"/>
      <c r="W81" s="242">
        <v>3205.8464443159501</v>
      </c>
      <c r="X81" s="243">
        <v>88.364563320570397</v>
      </c>
      <c r="Z81" s="156"/>
    </row>
    <row r="82" spans="1:26" x14ac:dyDescent="0.25">
      <c r="A82" s="157"/>
      <c r="B82" s="130">
        <v>2012</v>
      </c>
      <c r="C82" s="245">
        <f ca="1">OFFSET(C$8,4*(ROW()-ROW(C$82)),0)</f>
        <v>4017.4870000000001</v>
      </c>
      <c r="D82" s="245">
        <f t="shared" ref="D82:H97" ca="1" si="0">OFFSET(D$8,4*(ROW()-ROW(D$82)),0)</f>
        <v>5360.16</v>
      </c>
      <c r="E82" s="245">
        <f t="shared" ca="1" si="0"/>
        <v>1689.4280000000001</v>
      </c>
      <c r="F82" s="245">
        <f t="shared" ca="1" si="0"/>
        <v>1253.5930000000001</v>
      </c>
      <c r="G82" s="245">
        <f t="shared" ca="1" si="0"/>
        <v>435.83499999999998</v>
      </c>
      <c r="H82" s="245">
        <f t="shared" ca="1" si="0"/>
        <v>7688.2190000000001</v>
      </c>
      <c r="I82" s="245">
        <f>'1.12'!I81</f>
        <v>1130.0170000000001</v>
      </c>
      <c r="J82" s="246">
        <f t="shared" ref="J82:N100" ca="1" si="1">OFFSET(J$8,4*(ROW()-ROW(J$82)),0)</f>
        <v>829.86778075020118</v>
      </c>
      <c r="K82" s="246">
        <f t="shared" ca="1" si="1"/>
        <v>149.50465346981505</v>
      </c>
      <c r="L82" s="246">
        <f t="shared" ca="1" si="1"/>
        <v>110.93576468318618</v>
      </c>
      <c r="M82" s="246">
        <f t="shared" ca="1" si="1"/>
        <v>38.568888786628868</v>
      </c>
      <c r="N82" s="247">
        <f t="shared" ca="1" si="1"/>
        <v>680.36312728038604</v>
      </c>
      <c r="O82" s="248"/>
      <c r="P82" s="421">
        <f t="shared" ref="P82:R100" ca="1" si="2">OFFSET(P$8,4*(ROW()-ROW(P$82)),0)</f>
        <v>1823.9770000000001</v>
      </c>
      <c r="Q82" s="422">
        <f t="shared" ca="1" si="2"/>
        <v>333.89600000000002</v>
      </c>
      <c r="R82" s="422">
        <f t="shared" ca="1" si="2"/>
        <v>4295.8329999999996</v>
      </c>
      <c r="S82" s="423">
        <f>'1.3'!D101</f>
        <v>268.51799999999997</v>
      </c>
      <c r="T82" s="422">
        <f t="shared" ref="T82:U100" ca="1" si="3">OFFSET(T$8,4*(ROW()-ROW(T$82)),0)</f>
        <v>679.27550480787136</v>
      </c>
      <c r="U82" s="424">
        <f t="shared" ca="1" si="3"/>
        <v>1724.1782673787227</v>
      </c>
      <c r="V82" s="249"/>
      <c r="W82" s="298">
        <f t="shared" ref="W82:X100" ca="1" si="4">OFFSET(W$8,4*(ROW()-ROW(W$82)),0)</f>
        <v>2023.3240000000001</v>
      </c>
      <c r="X82" s="299">
        <f t="shared" ca="1" si="4"/>
        <v>117.51841775725038</v>
      </c>
      <c r="Y82" s="156"/>
    </row>
    <row r="83" spans="1:26" x14ac:dyDescent="0.25">
      <c r="A83" s="157"/>
      <c r="B83" s="8">
        <v>2013</v>
      </c>
      <c r="C83" s="153">
        <f t="shared" ref="C83:H100" ca="1" si="5">OFFSET(C$8,4*(ROW()-ROW(C$82)),0)</f>
        <v>4255.3999999999996</v>
      </c>
      <c r="D83" s="153">
        <f t="shared" ca="1" si="0"/>
        <v>5434.0280000000002</v>
      </c>
      <c r="E83" s="153">
        <f t="shared" ca="1" si="0"/>
        <v>1719.9559999999999</v>
      </c>
      <c r="F83" s="153">
        <f t="shared" ca="1" si="0"/>
        <v>1273.1320000000001</v>
      </c>
      <c r="G83" s="153">
        <f t="shared" ca="1" si="0"/>
        <v>446.82400000000001</v>
      </c>
      <c r="H83" s="153">
        <f t="shared" ca="1" si="0"/>
        <v>7969.4719999999998</v>
      </c>
      <c r="I83" s="153">
        <f>'1.12'!I82</f>
        <v>1175.9369999999999</v>
      </c>
      <c r="J83" s="240">
        <f t="shared" ca="1" si="1"/>
        <v>823.97509390384016</v>
      </c>
      <c r="K83" s="240">
        <f t="shared" ca="1" si="1"/>
        <v>146.26259740105127</v>
      </c>
      <c r="L83" s="240">
        <f t="shared" ca="1" si="1"/>
        <v>108.2653237375812</v>
      </c>
      <c r="M83" s="240">
        <f t="shared" ca="1" si="1"/>
        <v>37.997273663470068</v>
      </c>
      <c r="N83" s="241">
        <f t="shared" ca="1" si="1"/>
        <v>677.71249650278889</v>
      </c>
      <c r="O83" s="248"/>
      <c r="P83" s="251">
        <f t="shared" ca="1" si="2"/>
        <v>1878.6949999999999</v>
      </c>
      <c r="Q83" s="240">
        <f t="shared" ca="1" si="2"/>
        <v>317.50900000000001</v>
      </c>
      <c r="R83" s="240">
        <f t="shared" ca="1" si="2"/>
        <v>4358.3720000000003</v>
      </c>
      <c r="S83" s="153">
        <f>'1.3'!D102</f>
        <v>281.55599999999998</v>
      </c>
      <c r="T83" s="240">
        <f t="shared" ca="1" si="3"/>
        <v>667.25447157936605</v>
      </c>
      <c r="U83" s="241">
        <f t="shared" ca="1" si="3"/>
        <v>1660.7285939564424</v>
      </c>
      <c r="V83" s="249"/>
      <c r="W83" s="240">
        <f t="shared" ca="1" si="4"/>
        <v>2037.4649999999999</v>
      </c>
      <c r="X83" s="241">
        <f t="shared" ca="1" si="4"/>
        <v>113.88390182172657</v>
      </c>
      <c r="Y83" s="156"/>
    </row>
    <row r="84" spans="1:26" x14ac:dyDescent="0.25">
      <c r="A84" s="157"/>
      <c r="B84" s="8">
        <v>2014</v>
      </c>
      <c r="C84" s="153">
        <f t="shared" ca="1" si="5"/>
        <v>4623.9139999999998</v>
      </c>
      <c r="D84" s="153">
        <f t="shared" ca="1" si="0"/>
        <v>6029.6980000000003</v>
      </c>
      <c r="E84" s="153">
        <f t="shared" ca="1" si="0"/>
        <v>1769.308</v>
      </c>
      <c r="F84" s="153">
        <f t="shared" ca="1" si="0"/>
        <v>1295.1199999999999</v>
      </c>
      <c r="G84" s="153">
        <f t="shared" ca="1" si="0"/>
        <v>474.18799999999999</v>
      </c>
      <c r="H84" s="153">
        <f t="shared" ca="1" si="0"/>
        <v>8884.3040000000001</v>
      </c>
      <c r="I84" s="153">
        <f>'1.12'!I83</f>
        <v>1217.8910000000001</v>
      </c>
      <c r="J84" s="240">
        <f t="shared" ca="1" si="1"/>
        <v>874.75907121409068</v>
      </c>
      <c r="K84" s="240">
        <f t="shared" ca="1" si="1"/>
        <v>145.27638351872213</v>
      </c>
      <c r="L84" s="240">
        <f t="shared" ca="1" si="1"/>
        <v>106.34120787492476</v>
      </c>
      <c r="M84" s="240">
        <f t="shared" ca="1" si="1"/>
        <v>38.935175643797351</v>
      </c>
      <c r="N84" s="241">
        <f t="shared" ca="1" si="1"/>
        <v>729.48268769536844</v>
      </c>
      <c r="O84" s="248"/>
      <c r="P84" s="251">
        <f t="shared" ca="1" si="2"/>
        <v>1875.354</v>
      </c>
      <c r="Q84" s="240">
        <f t="shared" ca="1" si="2"/>
        <v>296.42599999999999</v>
      </c>
      <c r="R84" s="240">
        <f t="shared" ca="1" si="2"/>
        <v>4735.2520000000004</v>
      </c>
      <c r="S84" s="153">
        <f>'1.3'!D103</f>
        <v>315.10000000000002</v>
      </c>
      <c r="T84" s="240">
        <f t="shared" ca="1" si="3"/>
        <v>595.1615360203109</v>
      </c>
      <c r="U84" s="241">
        <f t="shared" ca="1" si="3"/>
        <v>1596.8511583624247</v>
      </c>
      <c r="V84" s="249"/>
      <c r="W84" s="240">
        <f t="shared" ca="1" si="4"/>
        <v>2065.7339999999999</v>
      </c>
      <c r="X84" s="241">
        <f t="shared" ca="1" si="4"/>
        <v>110.16860206520731</v>
      </c>
      <c r="Y84" s="156"/>
    </row>
    <row r="85" spans="1:26" x14ac:dyDescent="0.25">
      <c r="A85" s="157"/>
      <c r="B85" s="8">
        <v>2015</v>
      </c>
      <c r="C85" s="153">
        <f t="shared" ca="1" si="5"/>
        <v>5012.4949999999999</v>
      </c>
      <c r="D85" s="153">
        <f t="shared" ca="1" si="0"/>
        <v>6125.9089999999997</v>
      </c>
      <c r="E85" s="153">
        <f t="shared" ca="1" si="0"/>
        <v>1814.652</v>
      </c>
      <c r="F85" s="153">
        <f t="shared" ca="1" si="0"/>
        <v>1321.163</v>
      </c>
      <c r="G85" s="153">
        <f t="shared" ca="1" si="0"/>
        <v>493.48899999999998</v>
      </c>
      <c r="H85" s="153">
        <f t="shared" ca="1" si="0"/>
        <v>9323.7520000000004</v>
      </c>
      <c r="I85" s="153">
        <f>'1.12'!I84</f>
        <v>1287.116</v>
      </c>
      <c r="J85" s="240">
        <f t="shared" ca="1" si="1"/>
        <v>865.37685802988995</v>
      </c>
      <c r="K85" s="240">
        <f t="shared" ca="1" si="1"/>
        <v>140.98589404529196</v>
      </c>
      <c r="L85" s="240">
        <f t="shared" ca="1" si="1"/>
        <v>102.64521612659621</v>
      </c>
      <c r="M85" s="240">
        <f t="shared" ca="1" si="1"/>
        <v>38.340677918695746</v>
      </c>
      <c r="N85" s="241">
        <f t="shared" ca="1" si="1"/>
        <v>724.39096398459822</v>
      </c>
      <c r="O85" s="248"/>
      <c r="P85" s="251">
        <f t="shared" ca="1" si="2"/>
        <v>1943.953</v>
      </c>
      <c r="Q85" s="240">
        <f t="shared" ca="1" si="2"/>
        <v>290.50799999999998</v>
      </c>
      <c r="R85" s="240">
        <f t="shared" ca="1" si="2"/>
        <v>4705.1540000000005</v>
      </c>
      <c r="S85" s="153">
        <f>'1.3'!D104</f>
        <v>325.7</v>
      </c>
      <c r="T85" s="240">
        <f t="shared" ca="1" si="3"/>
        <v>596.85385323917717</v>
      </c>
      <c r="U85" s="241">
        <f t="shared" ca="1" si="3"/>
        <v>1533.823150138164</v>
      </c>
      <c r="V85" s="249"/>
      <c r="W85" s="240">
        <f t="shared" ca="1" si="4"/>
        <v>2105.16</v>
      </c>
      <c r="X85" s="241">
        <f t="shared" ca="1" si="4"/>
        <v>109.18789055692481</v>
      </c>
      <c r="Y85" s="156"/>
    </row>
    <row r="86" spans="1:26" x14ac:dyDescent="0.25">
      <c r="A86" s="157"/>
      <c r="B86" s="8">
        <v>2016</v>
      </c>
      <c r="C86" s="153">
        <f t="shared" ca="1" si="5"/>
        <v>5288.8519999999999</v>
      </c>
      <c r="D86" s="153">
        <f t="shared" ca="1" si="0"/>
        <v>6681.2309999999998</v>
      </c>
      <c r="E86" s="153">
        <f t="shared" ca="1" si="0"/>
        <v>1883.0630000000001</v>
      </c>
      <c r="F86" s="153">
        <f t="shared" ca="1" si="0"/>
        <v>1361.5709999999999</v>
      </c>
      <c r="G86" s="153">
        <f t="shared" ca="1" si="0"/>
        <v>521.49199999999996</v>
      </c>
      <c r="H86" s="153">
        <f t="shared" ca="1" si="0"/>
        <v>10087.02</v>
      </c>
      <c r="I86" s="153">
        <f>'1.12'!I85</f>
        <v>1312.7329999999999</v>
      </c>
      <c r="J86" s="240">
        <f t="shared" ca="1" si="1"/>
        <v>911.84444970911807</v>
      </c>
      <c r="K86" s="240">
        <f t="shared" ca="1" si="1"/>
        <v>143.44600158600414</v>
      </c>
      <c r="L86" s="240">
        <f t="shared" ca="1" si="1"/>
        <v>103.72033002903103</v>
      </c>
      <c r="M86" s="240">
        <f t="shared" ca="1" si="1"/>
        <v>39.725671556973111</v>
      </c>
      <c r="N86" s="241">
        <f t="shared" ca="1" si="1"/>
        <v>768.39844812311412</v>
      </c>
      <c r="O86" s="248"/>
      <c r="P86" s="251">
        <f t="shared" ca="1" si="2"/>
        <v>2215.1320000000001</v>
      </c>
      <c r="Q86" s="240">
        <f t="shared" ca="1" si="2"/>
        <v>295.48899999999998</v>
      </c>
      <c r="R86" s="240">
        <f t="shared" ca="1" si="2"/>
        <v>5176.9549999999999</v>
      </c>
      <c r="S86" s="153">
        <f>'1.3'!D105</f>
        <v>337.32299999999998</v>
      </c>
      <c r="T86" s="240">
        <f t="shared" ca="1" si="3"/>
        <v>656.67979948002358</v>
      </c>
      <c r="U86" s="241">
        <f t="shared" ca="1" si="3"/>
        <v>1622.3157033466439</v>
      </c>
      <c r="V86" s="249"/>
      <c r="W86" s="240">
        <f t="shared" ca="1" si="4"/>
        <v>2178.5520000000001</v>
      </c>
      <c r="X86" s="241">
        <f t="shared" ca="1" si="4"/>
        <v>108.66923888455197</v>
      </c>
      <c r="Y86" s="156"/>
    </row>
    <row r="87" spans="1:26" x14ac:dyDescent="0.25">
      <c r="A87" s="157"/>
      <c r="B87" s="8">
        <v>2017</v>
      </c>
      <c r="C87" s="153">
        <f t="shared" ca="1" si="5"/>
        <v>5531.6850000000004</v>
      </c>
      <c r="D87" s="153">
        <f t="shared" ca="1" si="0"/>
        <v>6901.0230000000001</v>
      </c>
      <c r="E87" s="153">
        <f t="shared" ca="1" si="0"/>
        <v>1937.05</v>
      </c>
      <c r="F87" s="153">
        <f t="shared" ca="1" si="0"/>
        <v>1397.2170000000001</v>
      </c>
      <c r="G87" s="153">
        <f t="shared" ca="1" si="0"/>
        <v>539.83299999999997</v>
      </c>
      <c r="H87" s="153">
        <f t="shared" ca="1" si="0"/>
        <v>10495.657999999999</v>
      </c>
      <c r="I87" s="153">
        <f>'1.12'!I86</f>
        <v>1348.375</v>
      </c>
      <c r="J87" s="240">
        <f t="shared" ca="1" si="1"/>
        <v>922.05120978956165</v>
      </c>
      <c r="K87" s="240">
        <f t="shared" ca="1" si="1"/>
        <v>143.65810698062484</v>
      </c>
      <c r="L87" s="240">
        <f t="shared" ca="1" si="1"/>
        <v>103.62228608510244</v>
      </c>
      <c r="M87" s="240">
        <f t="shared" ca="1" si="1"/>
        <v>40.035820895522384</v>
      </c>
      <c r="N87" s="241">
        <f t="shared" ca="1" si="1"/>
        <v>778.39310280893665</v>
      </c>
      <c r="O87" s="248"/>
      <c r="P87" s="251">
        <f t="shared" ca="1" si="2"/>
        <v>2392.944</v>
      </c>
      <c r="Q87" s="240">
        <f t="shared" ca="1" si="2"/>
        <v>325.50599999999997</v>
      </c>
      <c r="R87" s="240">
        <f t="shared" ca="1" si="2"/>
        <v>5500.49</v>
      </c>
      <c r="S87" s="153">
        <f>'1.3'!D106</f>
        <v>354.31900000000002</v>
      </c>
      <c r="T87" s="240">
        <f t="shared" ca="1" si="3"/>
        <v>675.36429037110634</v>
      </c>
      <c r="U87" s="241">
        <f t="shared" ca="1" si="3"/>
        <v>1644.2798720926626</v>
      </c>
      <c r="V87" s="249"/>
      <c r="W87" s="240">
        <f t="shared" ca="1" si="4"/>
        <v>2262.556</v>
      </c>
      <c r="X87" s="241">
        <f t="shared" ca="1" si="4"/>
        <v>107.88347633202397</v>
      </c>
      <c r="Y87" s="156"/>
    </row>
    <row r="88" spans="1:26" x14ac:dyDescent="0.25">
      <c r="A88" s="157"/>
      <c r="B88" s="8">
        <v>2018</v>
      </c>
      <c r="C88" s="153">
        <f t="shared" ca="1" si="5"/>
        <v>5657.7510000000002</v>
      </c>
      <c r="D88" s="153">
        <f t="shared" ca="1" si="0"/>
        <v>6668.942</v>
      </c>
      <c r="E88" s="153">
        <f t="shared" ca="1" si="0"/>
        <v>1974.7719999999999</v>
      </c>
      <c r="F88" s="153">
        <f t="shared" ca="1" si="0"/>
        <v>1425.835</v>
      </c>
      <c r="G88" s="153">
        <f t="shared" ca="1" si="0"/>
        <v>548.93700000000001</v>
      </c>
      <c r="H88" s="153">
        <f t="shared" ca="1" si="0"/>
        <v>10351.921</v>
      </c>
      <c r="I88" s="153">
        <f>'1.12'!I87</f>
        <v>1402.614</v>
      </c>
      <c r="J88" s="240">
        <f t="shared" ca="1" si="1"/>
        <v>878.83715690845804</v>
      </c>
      <c r="K88" s="240">
        <f t="shared" ca="1" si="1"/>
        <v>140.79226358784382</v>
      </c>
      <c r="L88" s="240">
        <f t="shared" ca="1" si="1"/>
        <v>101.65555170560113</v>
      </c>
      <c r="M88" s="240">
        <f t="shared" ca="1" si="1"/>
        <v>39.136711882242722</v>
      </c>
      <c r="N88" s="241">
        <f t="shared" ca="1" si="1"/>
        <v>738.04489332061416</v>
      </c>
      <c r="O88" s="248"/>
      <c r="P88" s="251">
        <f t="shared" ca="1" si="2"/>
        <v>2412.2539999999999</v>
      </c>
      <c r="Q88" s="240">
        <f t="shared" ca="1" si="2"/>
        <v>341.71600000000001</v>
      </c>
      <c r="R88" s="240">
        <f t="shared" ca="1" si="2"/>
        <v>5047.4309999999996</v>
      </c>
      <c r="S88" s="153">
        <f>'1.3'!D107</f>
        <v>367.03100000000001</v>
      </c>
      <c r="T88" s="240">
        <f t="shared" ca="1" si="3"/>
        <v>657.23440254365437</v>
      </c>
      <c r="U88" s="241">
        <f t="shared" ca="1" si="3"/>
        <v>1468.3083990180669</v>
      </c>
      <c r="V88" s="252"/>
      <c r="W88" s="239">
        <f t="shared" ca="1" si="4"/>
        <v>2316.4879999999998</v>
      </c>
      <c r="X88" s="241">
        <f t="shared" ca="1" si="4"/>
        <v>106.67396096537094</v>
      </c>
      <c r="Y88" s="156"/>
    </row>
    <row r="89" spans="1:26" x14ac:dyDescent="0.25">
      <c r="A89" s="157"/>
      <c r="B89" s="8">
        <v>2019</v>
      </c>
      <c r="C89" s="153">
        <f t="shared" ca="1" si="5"/>
        <v>5743.2610000000004</v>
      </c>
      <c r="D89" s="153">
        <f t="shared" ca="1" si="0"/>
        <v>7112.6589999999997</v>
      </c>
      <c r="E89" s="153">
        <f t="shared" ca="1" si="0"/>
        <v>2009.2139999999999</v>
      </c>
      <c r="F89" s="153">
        <f t="shared" ca="1" si="0"/>
        <v>1452.5540000000001</v>
      </c>
      <c r="G89" s="153">
        <f t="shared" ca="1" si="0"/>
        <v>556.66</v>
      </c>
      <c r="H89" s="153">
        <f t="shared" ca="1" si="0"/>
        <v>10846.706</v>
      </c>
      <c r="I89" s="153">
        <f>'1.12'!I88</f>
        <v>1456.54</v>
      </c>
      <c r="J89" s="240">
        <f t="shared" ca="1" si="1"/>
        <v>882.63418786988336</v>
      </c>
      <c r="K89" s="240">
        <f t="shared" ca="1" si="1"/>
        <v>137.94430636989028</v>
      </c>
      <c r="L89" s="240">
        <f t="shared" ca="1" si="1"/>
        <v>99.726337759347501</v>
      </c>
      <c r="M89" s="240">
        <f t="shared" ca="1" si="1"/>
        <v>38.21796861054279</v>
      </c>
      <c r="N89" s="241">
        <f t="shared" ca="1" si="1"/>
        <v>744.68988149999313</v>
      </c>
      <c r="O89" s="248"/>
      <c r="P89" s="251">
        <f t="shared" ca="1" si="2"/>
        <v>2572.9679999999998</v>
      </c>
      <c r="Q89" s="240">
        <f t="shared" ca="1" si="2"/>
        <v>352.13600000000002</v>
      </c>
      <c r="R89" s="240">
        <f t="shared" ca="1" si="2"/>
        <v>5297.2920000000004</v>
      </c>
      <c r="S89" s="153">
        <f>'1.3'!D108</f>
        <v>377.65699999999998</v>
      </c>
      <c r="T89" s="240">
        <f t="shared" ca="1" si="3"/>
        <v>681.29757954969716</v>
      </c>
      <c r="U89" s="241">
        <f t="shared" ca="1" si="3"/>
        <v>1495.9150763788307</v>
      </c>
      <c r="V89" s="252"/>
      <c r="W89" s="239">
        <f t="shared" ca="1" si="4"/>
        <v>2361.35</v>
      </c>
      <c r="X89" s="241">
        <f t="shared" ca="1" si="4"/>
        <v>104.810957668597</v>
      </c>
      <c r="Y89" s="156"/>
    </row>
    <row r="90" spans="1:26" x14ac:dyDescent="0.25">
      <c r="A90" s="157"/>
      <c r="B90" s="8">
        <v>2020</v>
      </c>
      <c r="C90" s="153">
        <f t="shared" ca="1" si="5"/>
        <v>6102.3710000000001</v>
      </c>
      <c r="D90" s="153">
        <f t="shared" ca="1" si="0"/>
        <v>7563.1440000000002</v>
      </c>
      <c r="E90" s="153">
        <f t="shared" ca="1" si="0"/>
        <v>2067.665</v>
      </c>
      <c r="F90" s="153">
        <f t="shared" ca="1" si="0"/>
        <v>1499.76</v>
      </c>
      <c r="G90" s="153">
        <f t="shared" ca="1" si="0"/>
        <v>567.90499999999997</v>
      </c>
      <c r="H90" s="153">
        <f t="shared" ca="1" si="0"/>
        <v>11597.85</v>
      </c>
      <c r="I90" s="153">
        <f>'1.12'!I89</f>
        <v>1454.3409999999999</v>
      </c>
      <c r="J90" s="240">
        <f t="shared" ca="1" si="1"/>
        <v>939.6362338681231</v>
      </c>
      <c r="K90" s="240">
        <f t="shared" ca="1" si="1"/>
        <v>142.17195279511478</v>
      </c>
      <c r="L90" s="240">
        <f t="shared" ca="1" si="1"/>
        <v>103.12299522601647</v>
      </c>
      <c r="M90" s="240">
        <f t="shared" ca="1" si="1"/>
        <v>39.048957569098306</v>
      </c>
      <c r="N90" s="241">
        <f t="shared" ca="1" si="1"/>
        <v>797.46428107300846</v>
      </c>
      <c r="O90" s="248"/>
      <c r="P90" s="251">
        <f t="shared" ca="1" si="2"/>
        <v>2832.0369999999998</v>
      </c>
      <c r="Q90" s="240">
        <f t="shared" ca="1" si="2"/>
        <v>391.73500000000001</v>
      </c>
      <c r="R90" s="240">
        <f t="shared" ca="1" si="2"/>
        <v>5647.9049999999997</v>
      </c>
      <c r="S90" s="153">
        <f>'1.3'!D109</f>
        <v>381.54500000000002</v>
      </c>
      <c r="T90" s="240">
        <f t="shared" ca="1" si="3"/>
        <v>742.2550420002882</v>
      </c>
      <c r="U90" s="241">
        <f t="shared" ca="1" si="3"/>
        <v>1582.9430342423566</v>
      </c>
      <c r="V90" s="252"/>
      <c r="W90" s="239">
        <f t="shared" ca="1" si="4"/>
        <v>2459.4</v>
      </c>
      <c r="X90" s="241">
        <f t="shared" ca="1" si="4"/>
        <v>115.75172257991639</v>
      </c>
      <c r="Y90" s="156"/>
    </row>
    <row r="91" spans="1:26" x14ac:dyDescent="0.25">
      <c r="A91" s="157"/>
      <c r="B91" s="8">
        <v>2021</v>
      </c>
      <c r="C91" s="153">
        <f t="shared" ca="1" si="5"/>
        <v>6488.2510000000002</v>
      </c>
      <c r="D91" s="153">
        <f t="shared" ca="1" si="0"/>
        <v>7661.8630000000003</v>
      </c>
      <c r="E91" s="153">
        <f t="shared" ca="1" si="0"/>
        <v>2095.29</v>
      </c>
      <c r="F91" s="153">
        <f t="shared" ca="1" si="0"/>
        <v>1562.357</v>
      </c>
      <c r="G91" s="153">
        <f t="shared" ca="1" si="0"/>
        <v>532.93299999999999</v>
      </c>
      <c r="H91" s="153">
        <f t="shared" ca="1" si="0"/>
        <v>12054.824000000001</v>
      </c>
      <c r="I91" s="153">
        <f>'1.12'!I90</f>
        <v>1519.777</v>
      </c>
      <c r="J91" s="240">
        <f t="shared" ca="1" si="1"/>
        <v>931.06514968972431</v>
      </c>
      <c r="K91" s="240">
        <f t="shared" ca="1" si="1"/>
        <v>137.86825303975516</v>
      </c>
      <c r="L91" s="240">
        <f t="shared" ca="1" si="1"/>
        <v>102.80172683229183</v>
      </c>
      <c r="M91" s="240">
        <f t="shared" ca="1" si="1"/>
        <v>35.066526207463326</v>
      </c>
      <c r="N91" s="241">
        <f t="shared" ca="1" si="1"/>
        <v>793.19689664996906</v>
      </c>
      <c r="O91" s="248"/>
      <c r="P91" s="251">
        <f t="shared" ca="1" si="2"/>
        <v>2879.9369999999999</v>
      </c>
      <c r="Q91" s="240">
        <f t="shared" ca="1" si="2"/>
        <v>392.041</v>
      </c>
      <c r="R91" s="240">
        <f t="shared" ca="1" si="2"/>
        <v>5971.0690000000004</v>
      </c>
      <c r="S91" s="159">
        <f>'1.3'!D110</f>
        <v>409.678</v>
      </c>
      <c r="T91" s="240">
        <f t="shared" ca="1" si="3"/>
        <v>702.97575168791093</v>
      </c>
      <c r="U91" s="241">
        <f t="shared" ca="1" si="3"/>
        <v>1553.1978773573392</v>
      </c>
      <c r="V91" s="252"/>
      <c r="W91" s="239">
        <f t="shared" ca="1" si="4"/>
        <v>2487.3310000000001</v>
      </c>
      <c r="X91" s="241">
        <f t="shared" ca="1" si="4"/>
        <v>107.09012800884507</v>
      </c>
      <c r="Y91" s="156"/>
    </row>
    <row r="92" spans="1:26" x14ac:dyDescent="0.25">
      <c r="A92" s="157"/>
      <c r="B92" s="8">
        <v>2022</v>
      </c>
      <c r="C92" s="153">
        <f t="shared" ca="1" si="5"/>
        <v>6906.4560000000001</v>
      </c>
      <c r="D92" s="153">
        <f t="shared" ca="1" si="0"/>
        <v>6580.6080000000002</v>
      </c>
      <c r="E92" s="153">
        <f t="shared" ca="1" si="0"/>
        <v>2189.9009999999998</v>
      </c>
      <c r="F92" s="153">
        <f t="shared" ca="1" si="0"/>
        <v>1619.6110000000001</v>
      </c>
      <c r="G92" s="153">
        <f t="shared" ca="1" si="0"/>
        <v>570.29</v>
      </c>
      <c r="H92" s="153">
        <f t="shared" ca="1" si="0"/>
        <v>11297.163</v>
      </c>
      <c r="I92" s="153">
        <f>'1.12'!I91</f>
        <v>1613.529</v>
      </c>
      <c r="J92" s="240">
        <f t="shared" ca="1" si="1"/>
        <v>835.87366573516795</v>
      </c>
      <c r="K92" s="240">
        <f t="shared" ca="1" si="1"/>
        <v>135.72120488692795</v>
      </c>
      <c r="L92" s="240">
        <f t="shared" ca="1" si="1"/>
        <v>100.37693775568954</v>
      </c>
      <c r="M92" s="240">
        <f t="shared" ca="1" si="1"/>
        <v>35.344267131238418</v>
      </c>
      <c r="N92" s="241">
        <f t="shared" ca="1" si="1"/>
        <v>700.15246084824003</v>
      </c>
      <c r="O92" s="253"/>
      <c r="P92" s="251">
        <f t="shared" ca="1" si="2"/>
        <v>3096.1590000000001</v>
      </c>
      <c r="Q92" s="240">
        <f t="shared" ca="1" si="2"/>
        <v>395.53699999999998</v>
      </c>
      <c r="R92" s="240">
        <f t="shared" ca="1" si="2"/>
        <v>5570.0690000000004</v>
      </c>
      <c r="S92" s="159">
        <f>'1.3'!D111</f>
        <v>441.762</v>
      </c>
      <c r="T92" s="240">
        <f t="shared" ca="1" si="3"/>
        <v>700.86585084276157</v>
      </c>
      <c r="U92" s="241">
        <f t="shared" ca="1" si="3"/>
        <v>1350.4117601785579</v>
      </c>
      <c r="V92" s="118"/>
      <c r="W92" s="239">
        <f t="shared" ca="1" si="4"/>
        <v>2585.4379999999996</v>
      </c>
      <c r="X92" s="241">
        <f t="shared" ca="1" si="4"/>
        <v>100.17392827212004</v>
      </c>
      <c r="Y92" s="156"/>
    </row>
    <row r="93" spans="1:26" x14ac:dyDescent="0.25">
      <c r="A93" s="157"/>
      <c r="B93" s="8">
        <v>2023</v>
      </c>
      <c r="C93" s="153">
        <f t="shared" ca="1" si="5"/>
        <v>6719.9949999999999</v>
      </c>
      <c r="D93" s="153">
        <f t="shared" ca="1" si="0"/>
        <v>6582.1589999999997</v>
      </c>
      <c r="E93" s="153">
        <f t="shared" ca="1" si="0"/>
        <v>2239.942</v>
      </c>
      <c r="F93" s="153">
        <f t="shared" ca="1" si="0"/>
        <v>1619.94</v>
      </c>
      <c r="G93" s="153">
        <f t="shared" ca="1" si="0"/>
        <v>620.00199999999995</v>
      </c>
      <c r="H93" s="153">
        <f t="shared" ca="1" si="0"/>
        <v>11062.212</v>
      </c>
      <c r="I93" s="153">
        <f>'1.12'!I92</f>
        <v>1740.15</v>
      </c>
      <c r="J93" s="240">
        <f t="shared" ca="1" si="1"/>
        <v>764.42571042726206</v>
      </c>
      <c r="K93" s="240">
        <f t="shared" ca="1" si="1"/>
        <v>128.72120219521307</v>
      </c>
      <c r="L93" s="240">
        <f t="shared" ca="1" si="1"/>
        <v>93.091974829756069</v>
      </c>
      <c r="M93" s="240">
        <f t="shared" ca="1" si="1"/>
        <v>35.629227365456998</v>
      </c>
      <c r="N93" s="241">
        <f t="shared" ca="1" si="1"/>
        <v>635.70450823204908</v>
      </c>
      <c r="O93" s="253"/>
      <c r="P93" s="251">
        <f t="shared" ca="1" si="2"/>
        <v>2980.66</v>
      </c>
      <c r="Q93" s="240">
        <f t="shared" ca="1" si="2"/>
        <v>391.15499999999997</v>
      </c>
      <c r="R93" s="240">
        <f t="shared" ca="1" si="2"/>
        <v>5489.2960000000003</v>
      </c>
      <c r="S93" s="159">
        <f>'1.3'!D112</f>
        <v>483.21</v>
      </c>
      <c r="T93" s="240">
        <f t="shared" ca="1" si="3"/>
        <v>616.84567786262699</v>
      </c>
      <c r="U93" s="241">
        <f t="shared" ca="1" si="3"/>
        <v>1216.9555679725172</v>
      </c>
      <c r="V93" s="118"/>
      <c r="W93" s="239">
        <f t="shared" ca="1" si="4"/>
        <v>2631.0969999999998</v>
      </c>
      <c r="X93" s="241">
        <f t="shared" ca="1" si="4"/>
        <v>95.601025229601149</v>
      </c>
      <c r="Y93" s="156"/>
    </row>
    <row r="94" spans="1:26" x14ac:dyDescent="0.25">
      <c r="A94" s="157"/>
      <c r="B94" s="8">
        <v>2024</v>
      </c>
      <c r="C94" s="153">
        <f t="shared" ca="1" si="5"/>
        <v>7013.7529999999997</v>
      </c>
      <c r="D94" s="153">
        <f t="shared" ca="1" si="0"/>
        <v>6630.049</v>
      </c>
      <c r="E94" s="153">
        <f t="shared" ca="1" si="0"/>
        <v>2297.2510000000002</v>
      </c>
      <c r="F94" s="153">
        <f t="shared" ca="1" si="0"/>
        <v>1643.79</v>
      </c>
      <c r="G94" s="153">
        <f t="shared" ca="1" si="0"/>
        <v>653.46100000000001</v>
      </c>
      <c r="H94" s="153">
        <f t="shared" ca="1" si="0"/>
        <v>11346.550999999999</v>
      </c>
      <c r="I94" s="153">
        <f>'1.12'!I93</f>
        <v>1864.2080000000001</v>
      </c>
      <c r="J94" s="240">
        <f t="shared" ca="1" si="1"/>
        <v>731.88195737814658</v>
      </c>
      <c r="K94" s="240">
        <f t="shared" ca="1" si="1"/>
        <v>123.22932848694997</v>
      </c>
      <c r="L94" s="240">
        <f t="shared" ca="1" si="1"/>
        <v>88.176319380669966</v>
      </c>
      <c r="M94" s="240">
        <f t="shared" ca="1" si="1"/>
        <v>35.053009106279987</v>
      </c>
      <c r="N94" s="241">
        <f t="shared" ca="1" si="1"/>
        <v>608.65262889119663</v>
      </c>
      <c r="O94" s="253"/>
      <c r="P94" s="251">
        <f t="shared" ca="1" si="2"/>
        <v>2962.7550000000001</v>
      </c>
      <c r="Q94" s="240">
        <f t="shared" ca="1" si="2"/>
        <v>403.11200000000002</v>
      </c>
      <c r="R94" s="240">
        <f t="shared" ca="1" si="2"/>
        <v>5317.4809999999998</v>
      </c>
      <c r="S94" s="240">
        <f>'1.3'!D113</f>
        <v>479.68299999999999</v>
      </c>
      <c r="T94" s="240">
        <f t="shared" ca="1" si="3"/>
        <v>617.64853038360752</v>
      </c>
      <c r="U94" s="250">
        <f t="shared" ca="1" si="3"/>
        <v>1192.577806593104</v>
      </c>
      <c r="V94" s="118"/>
      <c r="W94" s="251">
        <f t="shared" ca="1" si="4"/>
        <v>2700.3630000000003</v>
      </c>
      <c r="X94" s="250">
        <f t="shared" ca="1" si="4"/>
        <v>93.632364149034359</v>
      </c>
      <c r="Y94" s="156"/>
    </row>
    <row r="95" spans="1:26" x14ac:dyDescent="0.25">
      <c r="A95" s="157"/>
      <c r="B95" s="8">
        <v>2025</v>
      </c>
      <c r="C95" s="153">
        <f t="shared" ca="1" si="5"/>
        <v>7209.8828899999999</v>
      </c>
      <c r="D95" s="153">
        <f t="shared" ca="1" si="0"/>
        <v>6839.5599182148499</v>
      </c>
      <c r="E95" s="153">
        <f t="shared" ca="1" si="0"/>
        <v>2348.4080482148502</v>
      </c>
      <c r="F95" s="153">
        <f t="shared" ca="1" si="0"/>
        <v>1689.72553321485</v>
      </c>
      <c r="G95" s="153">
        <f t="shared" ca="1" si="0"/>
        <v>658.68251499999997</v>
      </c>
      <c r="H95" s="153">
        <f t="shared" ca="1" si="0"/>
        <v>11701.03476</v>
      </c>
      <c r="I95" s="153">
        <f>'1.12'!I94</f>
        <v>1964.0624210000001</v>
      </c>
      <c r="J95" s="240">
        <f t="shared" ca="1" si="1"/>
        <v>715.32567692332259</v>
      </c>
      <c r="K95" s="240">
        <f t="shared" ca="1" si="1"/>
        <v>119.56891100330513</v>
      </c>
      <c r="L95" s="240">
        <f t="shared" ca="1" si="1"/>
        <v>86.032170624929947</v>
      </c>
      <c r="M95" s="240">
        <f t="shared" ca="1" si="1"/>
        <v>33.536740378375171</v>
      </c>
      <c r="N95" s="241">
        <f t="shared" ca="1" si="1"/>
        <v>595.75676592001753</v>
      </c>
      <c r="O95" s="253"/>
      <c r="P95" s="251">
        <f t="shared" ca="1" si="2"/>
        <v>2852.7831499999998</v>
      </c>
      <c r="Q95" s="240">
        <f t="shared" ca="1" si="2"/>
        <v>417.87225000000001</v>
      </c>
      <c r="R95" s="240">
        <f t="shared" ca="1" si="2"/>
        <v>5671.3425299999999</v>
      </c>
      <c r="S95" s="240">
        <f>'1.3'!D114</f>
        <v>477.97353696360847</v>
      </c>
      <c r="T95" s="240">
        <f t="shared" ca="1" si="3"/>
        <v>596.84960136552547</v>
      </c>
      <c r="U95" s="250">
        <f t="shared" ca="1" si="3"/>
        <v>1273.9648346815518</v>
      </c>
      <c r="V95" s="118"/>
      <c r="W95" s="251">
        <f t="shared" ca="1" si="4"/>
        <v>2766.2802982148501</v>
      </c>
      <c r="X95" s="250">
        <f t="shared" ca="1" si="4"/>
        <v>91.435941596861397</v>
      </c>
      <c r="Y95" s="160"/>
    </row>
    <row r="96" spans="1:26" x14ac:dyDescent="0.25">
      <c r="A96" s="157"/>
      <c r="B96" s="8">
        <v>2026</v>
      </c>
      <c r="C96" s="153">
        <f t="shared" ca="1" si="5"/>
        <v>7398.59483</v>
      </c>
      <c r="D96" s="153">
        <f t="shared" ca="1" si="0"/>
        <v>7020.3665136398413</v>
      </c>
      <c r="E96" s="153">
        <f t="shared" ca="1" si="0"/>
        <v>2368.3025236398412</v>
      </c>
      <c r="F96" s="153">
        <f t="shared" ca="1" si="0"/>
        <v>1731.0854006398411</v>
      </c>
      <c r="G96" s="153">
        <f t="shared" ca="1" si="0"/>
        <v>637.21712300000002</v>
      </c>
      <c r="H96" s="153">
        <f t="shared" ca="1" si="0"/>
        <v>12050.658820000001</v>
      </c>
      <c r="I96" s="153">
        <f>'1.12'!I95</f>
        <v>2024.0938729999998</v>
      </c>
      <c r="J96" s="240">
        <f t="shared" ca="1" si="1"/>
        <v>712.36623636772606</v>
      </c>
      <c r="K96" s="240">
        <f t="shared" ca="1" si="1"/>
        <v>117.00556753969489</v>
      </c>
      <c r="L96" s="240">
        <f t="shared" ca="1" si="1"/>
        <v>85.523968217646058</v>
      </c>
      <c r="M96" s="240">
        <f t="shared" ca="1" si="1"/>
        <v>31.481599322048837</v>
      </c>
      <c r="N96" s="241">
        <f t="shared" ca="1" si="1"/>
        <v>595.36066882803118</v>
      </c>
      <c r="O96" s="253"/>
      <c r="P96" s="251">
        <f t="shared" ca="1" si="2"/>
        <v>2941.3744900000002</v>
      </c>
      <c r="Q96" s="240">
        <f t="shared" ca="1" si="2"/>
        <v>425.13030099999997</v>
      </c>
      <c r="R96" s="240">
        <f t="shared" ca="1" si="2"/>
        <v>5940.4006490000002</v>
      </c>
      <c r="S96" s="240">
        <f>'1.3'!D115</f>
        <v>494.11361759931543</v>
      </c>
      <c r="T96" s="240">
        <f t="shared" ca="1" si="3"/>
        <v>595.28302504409169</v>
      </c>
      <c r="U96" s="240">
        <f t="shared" ca="1" si="3"/>
        <v>1288.2727217532204</v>
      </c>
      <c r="V96" s="254"/>
      <c r="W96" s="251">
        <f t="shared" ca="1" si="4"/>
        <v>2793.4328246398413</v>
      </c>
      <c r="X96" s="250">
        <f t="shared" ca="1" si="4"/>
        <v>89.081832123289146</v>
      </c>
      <c r="Y96" s="156"/>
    </row>
    <row r="97" spans="1:25" x14ac:dyDescent="0.25">
      <c r="A97" s="157"/>
      <c r="B97" s="8">
        <v>2027</v>
      </c>
      <c r="C97" s="153">
        <f t="shared" ca="1" si="5"/>
        <v>7610.1671900000001</v>
      </c>
      <c r="D97" s="153">
        <f t="shared" ca="1" si="0"/>
        <v>7211.2218840334363</v>
      </c>
      <c r="E97" s="153">
        <f t="shared" ca="1" si="0"/>
        <v>2430.1281740334357</v>
      </c>
      <c r="F97" s="153">
        <f t="shared" ca="1" si="0"/>
        <v>1781.5664660334357</v>
      </c>
      <c r="G97" s="153">
        <f t="shared" ca="1" si="0"/>
        <v>648.56170799999995</v>
      </c>
      <c r="H97" s="153">
        <f t="shared" ca="1" si="0"/>
        <v>12391.260900000001</v>
      </c>
      <c r="I97" s="153">
        <f>'1.12'!I96</f>
        <v>2078.4732990000002</v>
      </c>
      <c r="J97" s="240">
        <f t="shared" ca="1" si="1"/>
        <v>713.09018408676866</v>
      </c>
      <c r="K97" s="240">
        <f t="shared" ca="1" si="1"/>
        <v>116.91890269663914</v>
      </c>
      <c r="L97" s="240">
        <f t="shared" ca="1" si="1"/>
        <v>85.715148079630708</v>
      </c>
      <c r="M97" s="240">
        <f t="shared" ca="1" si="1"/>
        <v>31.203754617008428</v>
      </c>
      <c r="N97" s="241">
        <f t="shared" ca="1" si="1"/>
        <v>596.17128139012959</v>
      </c>
      <c r="O97" s="253"/>
      <c r="P97" s="251">
        <f t="shared" ca="1" si="2"/>
        <v>3023.4460899999999</v>
      </c>
      <c r="Q97" s="240">
        <f t="shared" ca="1" si="2"/>
        <v>433.17177500000003</v>
      </c>
      <c r="R97" s="240">
        <f t="shared" ca="1" si="2"/>
        <v>6213.5565550000001</v>
      </c>
      <c r="S97" s="240">
        <f>'1.3'!D116</f>
        <v>518.18167544708717</v>
      </c>
      <c r="T97" s="240">
        <f t="shared" ca="1" si="3"/>
        <v>583.4722131753058</v>
      </c>
      <c r="U97" s="250">
        <f t="shared" ca="1" si="3"/>
        <v>1282.7023117452393</v>
      </c>
      <c r="V97" s="322"/>
      <c r="W97" s="251">
        <f t="shared" ca="1" si="4"/>
        <v>2863.299949033436</v>
      </c>
      <c r="X97" s="250">
        <f t="shared" ca="1" si="4"/>
        <v>88.112758717393788</v>
      </c>
      <c r="Y97" s="254"/>
    </row>
    <row r="98" spans="1:25" x14ac:dyDescent="0.25">
      <c r="A98" s="157"/>
      <c r="B98" s="8">
        <v>2028</v>
      </c>
      <c r="C98" s="153">
        <f t="shared" ca="1" si="5"/>
        <v>7827.1960499999996</v>
      </c>
      <c r="D98" s="153">
        <f t="shared" ca="1" si="5"/>
        <v>7402.6753580433378</v>
      </c>
      <c r="E98" s="153">
        <f t="shared" ca="1" si="5"/>
        <v>2519.7035180433381</v>
      </c>
      <c r="F98" s="153">
        <f t="shared" ca="1" si="5"/>
        <v>1843.1241970433384</v>
      </c>
      <c r="G98" s="153">
        <f t="shared" ca="1" si="5"/>
        <v>676.57932100000005</v>
      </c>
      <c r="H98" s="153">
        <f t="shared" ca="1" si="5"/>
        <v>12710.167890000001</v>
      </c>
      <c r="I98" s="153">
        <f>'1.12'!I97</f>
        <v>2135.5736569999995</v>
      </c>
      <c r="J98" s="240">
        <f t="shared" ca="1" si="1"/>
        <v>713.1513051831646</v>
      </c>
      <c r="K98" s="240">
        <f t="shared" ca="1" si="1"/>
        <v>117.98719794956425</v>
      </c>
      <c r="L98" s="240">
        <f t="shared" ca="1" si="1"/>
        <v>86.305812539030512</v>
      </c>
      <c r="M98" s="240">
        <f t="shared" ca="1" si="1"/>
        <v>31.681385410533753</v>
      </c>
      <c r="N98" s="241">
        <f t="shared" ca="1" si="1"/>
        <v>595.16410723360036</v>
      </c>
      <c r="O98" s="253"/>
      <c r="P98" s="251">
        <f t="shared" ca="1" si="2"/>
        <v>3103.9733200000001</v>
      </c>
      <c r="Q98" s="240">
        <f t="shared" ca="1" si="2"/>
        <v>440.84850799999998</v>
      </c>
      <c r="R98" s="240">
        <f t="shared" ca="1" si="2"/>
        <v>6480.6173419999996</v>
      </c>
      <c r="S98" s="240">
        <f>'1.3'!D117</f>
        <v>538.25464090045034</v>
      </c>
      <c r="T98" s="240">
        <f t="shared" ca="1" si="3"/>
        <v>576.67376816432818</v>
      </c>
      <c r="U98" s="250">
        <f t="shared" ca="1" si="3"/>
        <v>1285.9091820222907</v>
      </c>
      <c r="V98" s="322"/>
      <c r="W98" s="251">
        <f t="shared" ca="1" si="4"/>
        <v>2960.5520260433382</v>
      </c>
      <c r="X98" s="250">
        <f t="shared" ca="1" si="4"/>
        <v>88.090227591236797</v>
      </c>
      <c r="Y98" s="254"/>
    </row>
    <row r="99" spans="1:25" x14ac:dyDescent="0.25">
      <c r="A99" s="157"/>
      <c r="B99" s="8">
        <v>2029</v>
      </c>
      <c r="C99" s="153">
        <f t="shared" ca="1" si="5"/>
        <v>8048.7282599999999</v>
      </c>
      <c r="D99" s="153">
        <f t="shared" ca="1" si="5"/>
        <v>7582.423737424785</v>
      </c>
      <c r="E99" s="153">
        <f t="shared" ca="1" si="5"/>
        <v>2620.3790974247854</v>
      </c>
      <c r="F99" s="153">
        <f t="shared" ca="1" si="5"/>
        <v>1910.4052874247855</v>
      </c>
      <c r="G99" s="153">
        <f t="shared" ca="1" si="5"/>
        <v>709.97381000000007</v>
      </c>
      <c r="H99" s="153">
        <f t="shared" ca="1" si="5"/>
        <v>13010.772899999998</v>
      </c>
      <c r="I99" s="153">
        <f>'1.12'!I98</f>
        <v>2195.101694</v>
      </c>
      <c r="J99" s="240">
        <f t="shared" ca="1" si="1"/>
        <v>712.09238461025882</v>
      </c>
      <c r="K99" s="240">
        <f t="shared" ca="1" si="1"/>
        <v>119.37392716643703</v>
      </c>
      <c r="L99" s="240">
        <f t="shared" ca="1" si="1"/>
        <v>87.030377346371154</v>
      </c>
      <c r="M99" s="240">
        <f t="shared" ca="1" si="1"/>
        <v>32.343549820065881</v>
      </c>
      <c r="N99" s="241">
        <f t="shared" ca="1" si="1"/>
        <v>592.71845744382165</v>
      </c>
      <c r="O99" s="253"/>
      <c r="P99" s="251">
        <f t="shared" ca="1" si="2"/>
        <v>3188.7033999999999</v>
      </c>
      <c r="Q99" s="240">
        <f t="shared" ca="1" si="2"/>
        <v>448.57867300000004</v>
      </c>
      <c r="R99" s="240">
        <f t="shared" ca="1" si="2"/>
        <v>6758.8771969999998</v>
      </c>
      <c r="S99" s="240">
        <f>'1.3'!D118</f>
        <v>558.6474669138172</v>
      </c>
      <c r="T99" s="240">
        <f t="shared" ca="1" si="3"/>
        <v>570.78991472307575</v>
      </c>
      <c r="U99" s="250">
        <f t="shared" ca="1" si="3"/>
        <v>1290.161738281344</v>
      </c>
      <c r="V99" s="322"/>
      <c r="W99" s="251">
        <f t="shared" ca="1" si="4"/>
        <v>3068.9577704247854</v>
      </c>
      <c r="X99" s="250">
        <f t="shared" ca="1" si="4"/>
        <v>88.33196490226301</v>
      </c>
      <c r="Y99" s="254"/>
    </row>
    <row r="100" spans="1:25" x14ac:dyDescent="0.25">
      <c r="A100" s="157"/>
      <c r="B100" s="8">
        <v>2030</v>
      </c>
      <c r="C100" s="153">
        <f t="shared" ca="1" si="5"/>
        <v>8266.6747699999996</v>
      </c>
      <c r="D100" s="153">
        <f t="shared" ca="1" si="5"/>
        <v>7747.5533837119101</v>
      </c>
      <c r="E100" s="153">
        <f t="shared" ca="1" si="5"/>
        <v>2722.9628937119096</v>
      </c>
      <c r="F100" s="153">
        <f t="shared" ca="1" si="5"/>
        <v>1979.3749487119096</v>
      </c>
      <c r="G100" s="153">
        <f t="shared" ca="1" si="5"/>
        <v>743.58794499999999</v>
      </c>
      <c r="H100" s="153">
        <f t="shared" ca="1" si="5"/>
        <v>13291.26526</v>
      </c>
      <c r="I100" s="153">
        <f>'1.12'!I99</f>
        <v>2256.9132999999997</v>
      </c>
      <c r="J100" s="240">
        <f t="shared" ca="1" si="1"/>
        <v>709.56328511653101</v>
      </c>
      <c r="K100" s="240">
        <f t="shared" ca="1" si="1"/>
        <v>120.64986695376865</v>
      </c>
      <c r="L100" s="240">
        <f t="shared" ca="1" si="1"/>
        <v>87.702746433011384</v>
      </c>
      <c r="M100" s="240">
        <f t="shared" ca="1" si="1"/>
        <v>32.947120520757259</v>
      </c>
      <c r="N100" s="241">
        <f t="shared" ca="1" si="1"/>
        <v>588.91341816276235</v>
      </c>
      <c r="O100" s="253"/>
      <c r="P100" s="251">
        <f t="shared" ca="1" si="2"/>
        <v>3278.1982899999998</v>
      </c>
      <c r="Q100" s="240">
        <f t="shared" ca="1" si="2"/>
        <v>455.92199599999998</v>
      </c>
      <c r="R100" s="240">
        <f t="shared" ca="1" si="2"/>
        <v>7042.3320639999993</v>
      </c>
      <c r="S100" s="240">
        <f>'1.3'!D119</f>
        <v>579.89021113139813</v>
      </c>
      <c r="T100" s="240">
        <f t="shared" ca="1" si="3"/>
        <v>565.31361058915843</v>
      </c>
      <c r="U100" s="250">
        <f t="shared" ca="1" si="3"/>
        <v>1293.0471865304448</v>
      </c>
      <c r="V100" s="322"/>
      <c r="W100" s="251">
        <f t="shared" ca="1" si="4"/>
        <v>3178.8848897119096</v>
      </c>
      <c r="X100" s="250">
        <f t="shared" ca="1" si="4"/>
        <v>88.393254820333027</v>
      </c>
      <c r="Y100" s="254"/>
    </row>
    <row r="101" spans="1:25" x14ac:dyDescent="0.25">
      <c r="A101" s="157"/>
      <c r="B101" s="255" t="s">
        <v>140</v>
      </c>
      <c r="C101" s="245">
        <f ca="1">OFFSET(C$9,4*(ROW()-ROW(C$101)),0)</f>
        <v>4075.6882500000002</v>
      </c>
      <c r="D101" s="245">
        <f t="shared" ref="D101:H119" ca="1" si="6">OFFSET(D$9,4*(ROW()-ROW(D$101)),0)</f>
        <v>5382.12</v>
      </c>
      <c r="E101" s="245">
        <f t="shared" ca="1" si="6"/>
        <v>1701.24</v>
      </c>
      <c r="F101" s="245">
        <f t="shared" ca="1" si="6"/>
        <v>1261.1010000000001</v>
      </c>
      <c r="G101" s="245">
        <f t="shared" ca="1" si="6"/>
        <v>440.13900000000001</v>
      </c>
      <c r="H101" s="245">
        <f t="shared" ca="1" si="6"/>
        <v>7756.5682500000003</v>
      </c>
      <c r="I101" s="245">
        <f>'1.12'!I100</f>
        <v>1134.597</v>
      </c>
      <c r="J101" s="245">
        <f t="shared" ref="J101:N119" ca="1" si="7">OFFSET(J$9,4*(ROW()-ROW(J$101)),0)</f>
        <v>833.58304754904168</v>
      </c>
      <c r="K101" s="245">
        <f t="shared" ca="1" si="7"/>
        <v>149.94222618251237</v>
      </c>
      <c r="L101" s="245">
        <f t="shared" ca="1" si="7"/>
        <v>111.14968574745043</v>
      </c>
      <c r="M101" s="245">
        <f t="shared" ca="1" si="7"/>
        <v>38.792540435061966</v>
      </c>
      <c r="N101" s="256">
        <f t="shared" ca="1" si="7"/>
        <v>683.64082136652928</v>
      </c>
      <c r="O101" s="253"/>
      <c r="P101" s="425">
        <f t="shared" ref="P101:R119" ca="1" si="8">OFFSET(P$9,4*(ROW()-ROW(P$101)),0)</f>
        <v>1832.0329999999999</v>
      </c>
      <c r="Q101" s="245">
        <f t="shared" ca="1" si="8"/>
        <v>332.90300000000002</v>
      </c>
      <c r="R101" s="245">
        <f t="shared" ca="1" si="8"/>
        <v>4244.585</v>
      </c>
      <c r="S101" s="245">
        <f>'1.3'!D124</f>
        <v>276.714</v>
      </c>
      <c r="T101" s="245">
        <f t="shared" ref="T101:U119" ca="1" si="9">OFFSET(T$9,4*(ROW()-ROW(T$101)),0)</f>
        <v>662.06733305868147</v>
      </c>
      <c r="U101" s="256">
        <f t="shared" ca="1" si="9"/>
        <v>1654.2307219728673</v>
      </c>
      <c r="V101" s="71"/>
      <c r="W101" s="426">
        <f t="shared" ref="W101:X119" ca="1" si="10">OFFSET(W$9,4*(ROW()-ROW(W$101)),0)</f>
        <v>2034.143</v>
      </c>
      <c r="X101" s="427">
        <f t="shared" ca="1" si="10"/>
        <v>117.23538738269362</v>
      </c>
      <c r="Y101" s="300"/>
    </row>
    <row r="102" spans="1:25" x14ac:dyDescent="0.25">
      <c r="A102" s="157"/>
      <c r="B102" s="125" t="s">
        <v>141</v>
      </c>
      <c r="C102" s="153">
        <f t="shared" ref="C102:C119" ca="1" si="11">OFFSET(C$9,4*(ROW()-ROW(C$101)),0)</f>
        <v>4344.6793399999988</v>
      </c>
      <c r="D102" s="153">
        <f t="shared" ca="1" si="6"/>
        <v>5545.3819999999996</v>
      </c>
      <c r="E102" s="153">
        <f t="shared" ca="1" si="6"/>
        <v>1724.4079999999999</v>
      </c>
      <c r="F102" s="153">
        <f t="shared" ca="1" si="6"/>
        <v>1277.3130000000001</v>
      </c>
      <c r="G102" s="153">
        <f t="shared" ca="1" si="6"/>
        <v>447.09500000000003</v>
      </c>
      <c r="H102" s="153">
        <f t="shared" ca="1" si="6"/>
        <v>8165.6533399999989</v>
      </c>
      <c r="I102" s="153">
        <f>'1.12'!I101</f>
        <v>1193.5740000000001</v>
      </c>
      <c r="J102" s="153">
        <f t="shared" ca="1" si="7"/>
        <v>828.60897941811709</v>
      </c>
      <c r="K102" s="153">
        <f t="shared" ca="1" si="7"/>
        <v>144.47432668607055</v>
      </c>
      <c r="L102" s="153">
        <f t="shared" ca="1" si="7"/>
        <v>107.01581971457152</v>
      </c>
      <c r="M102" s="153">
        <f t="shared" ca="1" si="7"/>
        <v>37.458506971499048</v>
      </c>
      <c r="N102" s="258">
        <f t="shared" ca="1" si="7"/>
        <v>684.13465273204656</v>
      </c>
      <c r="O102" s="253"/>
      <c r="P102" s="257">
        <f t="shared" ca="1" si="8"/>
        <v>1849.722</v>
      </c>
      <c r="Q102" s="153">
        <f t="shared" ca="1" si="8"/>
        <v>311.36500000000001</v>
      </c>
      <c r="R102" s="153">
        <f t="shared" ca="1" si="8"/>
        <v>4422.8789999999999</v>
      </c>
      <c r="S102" s="153">
        <f>'1.3'!D125</f>
        <v>281.33800000000002</v>
      </c>
      <c r="T102" s="153">
        <f t="shared" ca="1" si="9"/>
        <v>657.47321726890789</v>
      </c>
      <c r="U102" s="158">
        <f t="shared" ca="1" si="9"/>
        <v>1682.7602385742416</v>
      </c>
      <c r="V102" s="71"/>
      <c r="W102" s="153">
        <f t="shared" ca="1" si="10"/>
        <v>2035.7729999999999</v>
      </c>
      <c r="X102" s="158">
        <f t="shared" ca="1" si="10"/>
        <v>112.49129697698422</v>
      </c>
      <c r="Y102" s="156"/>
    </row>
    <row r="103" spans="1:25" x14ac:dyDescent="0.25">
      <c r="A103" s="157"/>
      <c r="B103" s="125" t="s">
        <v>142</v>
      </c>
      <c r="C103" s="153">
        <f t="shared" ca="1" si="11"/>
        <v>4718.1397399999996</v>
      </c>
      <c r="D103" s="153">
        <f t="shared" ca="1" si="6"/>
        <v>6049.2020000000002</v>
      </c>
      <c r="E103" s="153">
        <f t="shared" ca="1" si="6"/>
        <v>1774.037</v>
      </c>
      <c r="F103" s="153">
        <f t="shared" ca="1" si="6"/>
        <v>1299.8240000000001</v>
      </c>
      <c r="G103" s="153">
        <f t="shared" ca="1" si="6"/>
        <v>474.21300000000002</v>
      </c>
      <c r="H103" s="153">
        <f t="shared" ca="1" si="6"/>
        <v>8993.3047399999978</v>
      </c>
      <c r="I103" s="153">
        <f>'1.12'!I102</f>
        <v>1228.019</v>
      </c>
      <c r="J103" s="153">
        <f t="shared" ca="1" si="7"/>
        <v>876.80579372143268</v>
      </c>
      <c r="K103" s="153">
        <f t="shared" ca="1" si="7"/>
        <v>144.46331856428932</v>
      </c>
      <c r="L103" s="153">
        <f t="shared" ca="1" si="7"/>
        <v>105.84722223353222</v>
      </c>
      <c r="M103" s="153">
        <f t="shared" ca="1" si="7"/>
        <v>38.616096330757102</v>
      </c>
      <c r="N103" s="258">
        <f t="shared" ca="1" si="7"/>
        <v>732.34247515714321</v>
      </c>
      <c r="O103" s="253"/>
      <c r="P103" s="257">
        <f t="shared" ca="1" si="8"/>
        <v>1990.3910000000001</v>
      </c>
      <c r="Q103" s="153">
        <f t="shared" ca="1" si="8"/>
        <v>299.59300000000002</v>
      </c>
      <c r="R103" s="153">
        <f t="shared" ca="1" si="8"/>
        <v>4721.5460000000003</v>
      </c>
      <c r="S103" s="153">
        <f>'1.3'!D126</f>
        <v>324.66500000000002</v>
      </c>
      <c r="T103" s="153">
        <f t="shared" ca="1" si="9"/>
        <v>613.05992330556126</v>
      </c>
      <c r="U103" s="158">
        <f t="shared" ca="1" si="9"/>
        <v>1546.559992607765</v>
      </c>
      <c r="V103" s="71"/>
      <c r="W103" s="153">
        <f t="shared" ca="1" si="10"/>
        <v>2073.63</v>
      </c>
      <c r="X103" s="158">
        <f t="shared" ca="1" si="10"/>
        <v>109.57672796448954</v>
      </c>
      <c r="Y103" s="156"/>
    </row>
    <row r="104" spans="1:25" x14ac:dyDescent="0.25">
      <c r="A104" s="157"/>
      <c r="B104" s="125" t="s">
        <v>143</v>
      </c>
      <c r="C104" s="153">
        <f t="shared" ca="1" si="11"/>
        <v>5080.2000900000003</v>
      </c>
      <c r="D104" s="153">
        <f t="shared" ca="1" si="6"/>
        <v>6502.1549999999997</v>
      </c>
      <c r="E104" s="153">
        <f t="shared" ca="1" si="6"/>
        <v>1844.9970000000001</v>
      </c>
      <c r="F104" s="153">
        <f t="shared" ca="1" si="6"/>
        <v>1330.854</v>
      </c>
      <c r="G104" s="153">
        <f t="shared" ca="1" si="6"/>
        <v>514.14300000000003</v>
      </c>
      <c r="H104" s="153">
        <f t="shared" ca="1" si="6"/>
        <v>9737.3580899999997</v>
      </c>
      <c r="I104" s="153">
        <f>'1.12'!I103</f>
        <v>1301.6559999999999</v>
      </c>
      <c r="J104" s="153">
        <f t="shared" ca="1" si="7"/>
        <v>889.81690170060301</v>
      </c>
      <c r="K104" s="153">
        <f t="shared" ca="1" si="7"/>
        <v>141.74228828507688</v>
      </c>
      <c r="L104" s="153">
        <f t="shared" ca="1" si="7"/>
        <v>102.24314258145012</v>
      </c>
      <c r="M104" s="153">
        <f t="shared" ca="1" si="7"/>
        <v>39.499145703626773</v>
      </c>
      <c r="N104" s="258">
        <f t="shared" ca="1" si="7"/>
        <v>748.07461341552607</v>
      </c>
      <c r="O104" s="253"/>
      <c r="P104" s="257">
        <f t="shared" ca="1" si="8"/>
        <v>1996.568</v>
      </c>
      <c r="Q104" s="153">
        <f t="shared" ca="1" si="8"/>
        <v>297.58199999999999</v>
      </c>
      <c r="R104" s="153">
        <f t="shared" ca="1" si="8"/>
        <v>4992.518</v>
      </c>
      <c r="S104" s="153">
        <f>'1.3'!D127</f>
        <v>325.93099999999998</v>
      </c>
      <c r="T104" s="153">
        <f t="shared" ca="1" si="9"/>
        <v>612.5738269756481</v>
      </c>
      <c r="U104" s="158">
        <f t="shared" ca="1" si="9"/>
        <v>1623.073595331527</v>
      </c>
      <c r="V104" s="71"/>
      <c r="W104" s="153">
        <f t="shared" ca="1" si="10"/>
        <v>2142.5790000000002</v>
      </c>
      <c r="X104" s="158">
        <f t="shared" ca="1" si="10"/>
        <v>110.29190114091929</v>
      </c>
      <c r="Y104" s="156"/>
    </row>
    <row r="105" spans="1:25" x14ac:dyDescent="0.25">
      <c r="A105" s="157"/>
      <c r="B105" s="125" t="s">
        <v>144</v>
      </c>
      <c r="C105" s="153">
        <f t="shared" ca="1" si="11"/>
        <v>5348.5421299999998</v>
      </c>
      <c r="D105" s="153">
        <f t="shared" ca="1" si="6"/>
        <v>6938.2389999999996</v>
      </c>
      <c r="E105" s="153">
        <f t="shared" ca="1" si="6"/>
        <v>1915.3420000000001</v>
      </c>
      <c r="F105" s="153">
        <f t="shared" ca="1" si="6"/>
        <v>1374.595</v>
      </c>
      <c r="G105" s="153">
        <f t="shared" ca="1" si="6"/>
        <v>540.74699999999996</v>
      </c>
      <c r="H105" s="153">
        <f t="shared" ca="1" si="6"/>
        <v>10371.439129999999</v>
      </c>
      <c r="I105" s="153">
        <f>'1.12'!I104</f>
        <v>1314.0029999999999</v>
      </c>
      <c r="J105" s="153">
        <f t="shared" ca="1" si="7"/>
        <v>935.06492222620477</v>
      </c>
      <c r="K105" s="153">
        <f t="shared" ca="1" si="7"/>
        <v>145.76389856035334</v>
      </c>
      <c r="L105" s="153">
        <f t="shared" ca="1" si="7"/>
        <v>104.61125279013821</v>
      </c>
      <c r="M105" s="153">
        <f t="shared" ca="1" si="7"/>
        <v>41.15264577021513</v>
      </c>
      <c r="N105" s="258">
        <f t="shared" ca="1" si="7"/>
        <v>789.3010236658514</v>
      </c>
      <c r="O105" s="253"/>
      <c r="P105" s="257">
        <f t="shared" ca="1" si="8"/>
        <v>2281.0709999999999</v>
      </c>
      <c r="Q105" s="153">
        <f t="shared" ca="1" si="8"/>
        <v>302.46199999999999</v>
      </c>
      <c r="R105" s="153">
        <f t="shared" ca="1" si="8"/>
        <v>5429.3119999999999</v>
      </c>
      <c r="S105" s="153">
        <f>'1.3'!D128</f>
        <v>341.80599999999998</v>
      </c>
      <c r="T105" s="153">
        <f t="shared" ca="1" si="9"/>
        <v>667.35838458072715</v>
      </c>
      <c r="U105" s="158">
        <f t="shared" ca="1" si="9"/>
        <v>1676.9085387617538</v>
      </c>
      <c r="V105" s="71"/>
      <c r="W105" s="153">
        <f t="shared" ca="1" si="10"/>
        <v>2217.8040000000001</v>
      </c>
      <c r="X105" s="158">
        <f t="shared" ca="1" si="10"/>
        <v>109.28281373419067</v>
      </c>
      <c r="Y105" s="156"/>
    </row>
    <row r="106" spans="1:25" x14ac:dyDescent="0.25">
      <c r="A106" s="157"/>
      <c r="B106" s="125" t="s">
        <v>145</v>
      </c>
      <c r="C106" s="153">
        <f t="shared" ca="1" si="11"/>
        <v>5562.9356799999996</v>
      </c>
      <c r="D106" s="153">
        <f t="shared" ca="1" si="6"/>
        <v>6705.8280000000004</v>
      </c>
      <c r="E106" s="153">
        <f t="shared" ca="1" si="6"/>
        <v>1939.5640000000001</v>
      </c>
      <c r="F106" s="153">
        <f t="shared" ca="1" si="6"/>
        <v>1400.165</v>
      </c>
      <c r="G106" s="153">
        <f t="shared" ca="1" si="6"/>
        <v>539.399</v>
      </c>
      <c r="H106" s="153">
        <f t="shared" ca="1" si="6"/>
        <v>10329.19968</v>
      </c>
      <c r="I106" s="153">
        <f>'1.12'!I105</f>
        <v>1368.604</v>
      </c>
      <c r="J106" s="153">
        <f t="shared" ca="1" si="7"/>
        <v>896.44365207174633</v>
      </c>
      <c r="K106" s="153">
        <f t="shared" ca="1" si="7"/>
        <v>141.71842256781363</v>
      </c>
      <c r="L106" s="153">
        <f t="shared" ca="1" si="7"/>
        <v>102.30607246508121</v>
      </c>
      <c r="M106" s="153">
        <f t="shared" ca="1" si="7"/>
        <v>39.412350102732425</v>
      </c>
      <c r="N106" s="258">
        <f t="shared" ca="1" si="7"/>
        <v>754.72522950393261</v>
      </c>
      <c r="O106" s="253"/>
      <c r="P106" s="257">
        <f t="shared" ca="1" si="8"/>
        <v>2354.049</v>
      </c>
      <c r="Q106" s="153">
        <f t="shared" ca="1" si="8"/>
        <v>329.31400000000002</v>
      </c>
      <c r="R106" s="153">
        <f t="shared" ca="1" si="8"/>
        <v>5171.6319999999996</v>
      </c>
      <c r="S106" s="153">
        <f>'1.3'!D129</f>
        <v>356.42500000000001</v>
      </c>
      <c r="T106" s="153">
        <f t="shared" ca="1" si="9"/>
        <v>660.46124710668437</v>
      </c>
      <c r="U106" s="158">
        <f t="shared" ca="1" si="9"/>
        <v>1543.3670477660096</v>
      </c>
      <c r="V106" s="71"/>
      <c r="W106" s="153">
        <f t="shared" ca="1" si="10"/>
        <v>2268.8780000000002</v>
      </c>
      <c r="X106" s="158">
        <f t="shared" ca="1" si="10"/>
        <v>107.27154872229359</v>
      </c>
      <c r="Y106" s="156"/>
    </row>
    <row r="107" spans="1:25" x14ac:dyDescent="0.25">
      <c r="A107" s="157"/>
      <c r="B107" s="125" t="s">
        <v>146</v>
      </c>
      <c r="C107" s="153">
        <f t="shared" ca="1" si="11"/>
        <v>5679.0083999999997</v>
      </c>
      <c r="D107" s="153">
        <f t="shared" ca="1" si="6"/>
        <v>6954.0140000000001</v>
      </c>
      <c r="E107" s="153">
        <f t="shared" ca="1" si="6"/>
        <v>1968.3040000000001</v>
      </c>
      <c r="F107" s="153">
        <f t="shared" ca="1" si="6"/>
        <v>1406.8</v>
      </c>
      <c r="G107" s="153">
        <f t="shared" ca="1" si="6"/>
        <v>561.50400000000002</v>
      </c>
      <c r="H107" s="153">
        <f t="shared" ca="1" si="6"/>
        <v>10664.718399999998</v>
      </c>
      <c r="I107" s="153">
        <f>'1.12'!I106</f>
        <v>1410.8679999999999</v>
      </c>
      <c r="J107" s="153">
        <f t="shared" ca="1" si="7"/>
        <v>895.40781986691889</v>
      </c>
      <c r="K107" s="153">
        <f t="shared" ca="1" si="7"/>
        <v>139.51014552743419</v>
      </c>
      <c r="L107" s="153">
        <f t="shared" ca="1" si="7"/>
        <v>99.711666860400825</v>
      </c>
      <c r="M107" s="153">
        <f t="shared" ca="1" si="7"/>
        <v>39.798478667033351</v>
      </c>
      <c r="N107" s="258">
        <f t="shared" ca="1" si="7"/>
        <v>755.89767433948452</v>
      </c>
      <c r="O107" s="253"/>
      <c r="P107" s="257">
        <f t="shared" ca="1" si="8"/>
        <v>2451.123</v>
      </c>
      <c r="Q107" s="153">
        <f t="shared" ca="1" si="8"/>
        <v>348.505</v>
      </c>
      <c r="R107" s="153">
        <f t="shared" ca="1" si="8"/>
        <v>5312.8220000000001</v>
      </c>
      <c r="S107" s="153">
        <f>'1.3'!D130</f>
        <v>367.38900000000001</v>
      </c>
      <c r="T107" s="153">
        <f t="shared" ca="1" si="9"/>
        <v>667.1737586046396</v>
      </c>
      <c r="U107" s="158">
        <f t="shared" ca="1" si="9"/>
        <v>1540.9625764516627</v>
      </c>
      <c r="V107" s="71"/>
      <c r="W107" s="153">
        <f t="shared" ca="1" si="10"/>
        <v>2316.8090000000002</v>
      </c>
      <c r="X107" s="158">
        <f t="shared" ca="1" si="10"/>
        <v>105.77201216227321</v>
      </c>
      <c r="Y107" s="156"/>
    </row>
    <row r="108" spans="1:25" x14ac:dyDescent="0.25">
      <c r="A108" s="157"/>
      <c r="B108" s="125" t="s">
        <v>147</v>
      </c>
      <c r="C108" s="153">
        <f t="shared" ca="1" si="11"/>
        <v>5831.0070500000002</v>
      </c>
      <c r="D108" s="153">
        <f t="shared" ca="1" si="6"/>
        <v>7149.9780000000001</v>
      </c>
      <c r="E108" s="153">
        <f t="shared" ca="1" si="6"/>
        <v>2049.3969999999999</v>
      </c>
      <c r="F108" s="153">
        <f t="shared" ca="1" si="6"/>
        <v>1463.875</v>
      </c>
      <c r="G108" s="153">
        <f t="shared" ca="1" si="6"/>
        <v>585.52200000000005</v>
      </c>
      <c r="H108" s="153">
        <f t="shared" ca="1" si="6"/>
        <v>10931.58805</v>
      </c>
      <c r="I108" s="153">
        <f>'1.12'!I107</f>
        <v>1461.6949999999999</v>
      </c>
      <c r="J108" s="153">
        <f t="shared" ca="1" si="7"/>
        <v>888.07754353678411</v>
      </c>
      <c r="K108" s="153">
        <f t="shared" ca="1" si="7"/>
        <v>140.2068831048885</v>
      </c>
      <c r="L108" s="153">
        <f t="shared" ca="1" si="7"/>
        <v>100.14914192085216</v>
      </c>
      <c r="M108" s="153">
        <f t="shared" ca="1" si="7"/>
        <v>40.057741184036338</v>
      </c>
      <c r="N108" s="258">
        <f t="shared" ca="1" si="7"/>
        <v>747.87066043189577</v>
      </c>
      <c r="O108" s="253"/>
      <c r="P108" s="257">
        <f t="shared" ca="1" si="8"/>
        <v>2710.8229999999999</v>
      </c>
      <c r="Q108" s="153">
        <f t="shared" ca="1" si="8"/>
        <v>380.47300000000001</v>
      </c>
      <c r="R108" s="153">
        <f t="shared" ca="1" si="8"/>
        <v>5147.1970000000001</v>
      </c>
      <c r="S108" s="153">
        <f>'1.3'!D131</f>
        <v>379.44600000000003</v>
      </c>
      <c r="T108" s="153">
        <f t="shared" ca="1" si="9"/>
        <v>714.41601703536207</v>
      </c>
      <c r="U108" s="158">
        <f t="shared" ca="1" si="9"/>
        <v>1456.7738228891596</v>
      </c>
      <c r="V108" s="71"/>
      <c r="W108" s="153">
        <f t="shared" ca="1" si="10"/>
        <v>2429.87</v>
      </c>
      <c r="X108" s="158">
        <f t="shared" ca="1" si="10"/>
        <v>107.59530664531769</v>
      </c>
      <c r="Y108" s="156"/>
    </row>
    <row r="109" spans="1:25" x14ac:dyDescent="0.25">
      <c r="A109" s="157"/>
      <c r="B109" s="125" t="s">
        <v>148</v>
      </c>
      <c r="C109" s="153">
        <f t="shared" ca="1" si="11"/>
        <v>6196.63429</v>
      </c>
      <c r="D109" s="153">
        <f t="shared" ca="1" si="6"/>
        <v>7397.9009999999998</v>
      </c>
      <c r="E109" s="153">
        <f t="shared" ca="1" si="6"/>
        <v>2075.5819999999999</v>
      </c>
      <c r="F109" s="153">
        <f t="shared" ca="1" si="6"/>
        <v>1517.2829999999999</v>
      </c>
      <c r="G109" s="153">
        <f t="shared" ca="1" si="6"/>
        <v>558.29899999999998</v>
      </c>
      <c r="H109" s="153">
        <f t="shared" ca="1" si="6"/>
        <v>11518.953289999999</v>
      </c>
      <c r="I109" s="153">
        <f>'1.12'!I108</f>
        <v>1468.7070000000001</v>
      </c>
      <c r="J109" s="153">
        <f t="shared" ca="1" si="7"/>
        <v>925.61248022920847</v>
      </c>
      <c r="K109" s="153">
        <f t="shared" ca="1" si="7"/>
        <v>141.32035865560658</v>
      </c>
      <c r="L109" s="153">
        <f t="shared" ca="1" si="7"/>
        <v>103.30739895704181</v>
      </c>
      <c r="M109" s="153">
        <f t="shared" ca="1" si="7"/>
        <v>38.012959698564792</v>
      </c>
      <c r="N109" s="258">
        <f t="shared" ca="1" si="7"/>
        <v>784.29212157360189</v>
      </c>
      <c r="O109" s="253"/>
      <c r="P109" s="257">
        <f t="shared" ca="1" si="8"/>
        <v>2814.288</v>
      </c>
      <c r="Q109" s="153">
        <f t="shared" ca="1" si="8"/>
        <v>395.94799999999998</v>
      </c>
      <c r="R109" s="153">
        <f t="shared" ca="1" si="8"/>
        <v>5682.6130000000003</v>
      </c>
      <c r="S109" s="153">
        <f>'1.3'!D132</f>
        <v>385.85</v>
      </c>
      <c r="T109" s="153">
        <f t="shared" ca="1" si="9"/>
        <v>729.37359077361657</v>
      </c>
      <c r="U109" s="158">
        <f t="shared" ca="1" si="9"/>
        <v>1575.3689257483479</v>
      </c>
      <c r="V109" s="71"/>
      <c r="W109" s="153">
        <f t="shared" ca="1" si="10"/>
        <v>2471.5299999999997</v>
      </c>
      <c r="X109" s="158">
        <f t="shared" ca="1" si="10"/>
        <v>117.10798205708582</v>
      </c>
      <c r="Y109" s="156"/>
    </row>
    <row r="110" spans="1:25" x14ac:dyDescent="0.25">
      <c r="A110" s="157"/>
      <c r="B110" s="125" t="s">
        <v>149</v>
      </c>
      <c r="C110" s="159">
        <f t="shared" ca="1" si="11"/>
        <v>6590.3661499999998</v>
      </c>
      <c r="D110" s="159">
        <f t="shared" ca="1" si="6"/>
        <v>7331.0969999999998</v>
      </c>
      <c r="E110" s="159">
        <f t="shared" ca="1" si="6"/>
        <v>2119.1280000000002</v>
      </c>
      <c r="F110" s="159">
        <f t="shared" ca="1" si="6"/>
        <v>1577.2950000000001</v>
      </c>
      <c r="G110" s="159">
        <f t="shared" ca="1" si="6"/>
        <v>541.83299999999997</v>
      </c>
      <c r="H110" s="159">
        <f t="shared" ca="1" si="6"/>
        <v>11802.335149999999</v>
      </c>
      <c r="I110" s="159">
        <f>'1.12'!I109</f>
        <v>1535.5260000000001</v>
      </c>
      <c r="J110" s="159">
        <f t="shared" ca="1" si="7"/>
        <v>906.62503598115552</v>
      </c>
      <c r="K110" s="159">
        <f t="shared" ca="1" si="7"/>
        <v>138.0066504897996</v>
      </c>
      <c r="L110" s="159">
        <f t="shared" ca="1" si="7"/>
        <v>102.72017536661704</v>
      </c>
      <c r="M110" s="159">
        <f t="shared" ca="1" si="7"/>
        <v>35.286475123182541</v>
      </c>
      <c r="N110" s="258">
        <f t="shared" ca="1" si="7"/>
        <v>768.61838549135598</v>
      </c>
      <c r="O110" s="253"/>
      <c r="P110" s="257">
        <f t="shared" ca="1" si="8"/>
        <v>3019.2330000000002</v>
      </c>
      <c r="Q110" s="159">
        <f t="shared" ca="1" si="8"/>
        <v>396.87799999999999</v>
      </c>
      <c r="R110" s="159">
        <f t="shared" ca="1" si="8"/>
        <v>5707.5659999999998</v>
      </c>
      <c r="S110" s="159">
        <f>'1.3'!D133</f>
        <v>419.71699999999998</v>
      </c>
      <c r="T110" s="159">
        <f t="shared" ca="1" si="9"/>
        <v>719.34970468196434</v>
      </c>
      <c r="U110" s="158">
        <f t="shared" ca="1" si="9"/>
        <v>1454.4190490258911</v>
      </c>
      <c r="V110" s="71"/>
      <c r="W110" s="159">
        <f t="shared" ca="1" si="10"/>
        <v>2516.0060000000003</v>
      </c>
      <c r="X110" s="158">
        <f t="shared" ca="1" si="10"/>
        <v>104.80956447480787</v>
      </c>
      <c r="Y110" s="156"/>
    </row>
    <row r="111" spans="1:25" x14ac:dyDescent="0.25">
      <c r="A111" s="157"/>
      <c r="B111" s="125" t="s">
        <v>150</v>
      </c>
      <c r="C111" s="159">
        <f t="shared" ca="1" si="11"/>
        <v>6859.3612300000004</v>
      </c>
      <c r="D111" s="159">
        <f t="shared" ca="1" si="6"/>
        <v>6609.1310000000003</v>
      </c>
      <c r="E111" s="159">
        <f t="shared" ca="1" si="6"/>
        <v>2197.0500000000002</v>
      </c>
      <c r="F111" s="159">
        <f t="shared" ca="1" si="6"/>
        <v>1618.7940000000001</v>
      </c>
      <c r="G111" s="159">
        <f t="shared" ca="1" si="6"/>
        <v>578.25599999999997</v>
      </c>
      <c r="H111" s="159">
        <f t="shared" ca="1" si="6"/>
        <v>11271.442230000001</v>
      </c>
      <c r="I111" s="159">
        <f>'1.12'!I110</f>
        <v>1647.953</v>
      </c>
      <c r="J111" s="159">
        <f t="shared" ca="1" si="7"/>
        <v>817.28618655993228</v>
      </c>
      <c r="K111" s="159">
        <f t="shared" ca="1" si="7"/>
        <v>133.31994298381085</v>
      </c>
      <c r="L111" s="159">
        <f t="shared" ca="1" si="7"/>
        <v>98.230592741419215</v>
      </c>
      <c r="M111" s="159">
        <f t="shared" ca="1" si="7"/>
        <v>35.089350242391617</v>
      </c>
      <c r="N111" s="258">
        <f t="shared" ca="1" si="7"/>
        <v>683.96624357612143</v>
      </c>
      <c r="O111" s="253"/>
      <c r="P111" s="257">
        <f t="shared" ca="1" si="8"/>
        <v>3040.5659999999998</v>
      </c>
      <c r="Q111" s="159">
        <f t="shared" ca="1" si="8"/>
        <v>394.75900000000001</v>
      </c>
      <c r="R111" s="159">
        <f t="shared" ca="1" si="8"/>
        <v>5573.777</v>
      </c>
      <c r="S111" s="159">
        <f>'1.3'!D134</f>
        <v>464.64299999999997</v>
      </c>
      <c r="T111" s="159">
        <f t="shared" ca="1" si="9"/>
        <v>654.38756206377798</v>
      </c>
      <c r="U111" s="158">
        <f t="shared" ca="1" si="9"/>
        <v>1284.5423260438658</v>
      </c>
      <c r="V111" s="71"/>
      <c r="W111" s="259">
        <f t="shared" ca="1" si="10"/>
        <v>2591.8090000000002</v>
      </c>
      <c r="X111" s="158">
        <f t="shared" ca="1" si="10"/>
        <v>98.281464425896502</v>
      </c>
      <c r="Y111" s="156"/>
    </row>
    <row r="112" spans="1:25" x14ac:dyDescent="0.25">
      <c r="A112" s="157"/>
      <c r="B112" s="125" t="s">
        <v>151</v>
      </c>
      <c r="C112" s="159">
        <f t="shared" ca="1" si="11"/>
        <v>6792.2604300000003</v>
      </c>
      <c r="D112" s="159">
        <f t="shared" ca="1" si="6"/>
        <v>6617.0010000000002</v>
      </c>
      <c r="E112" s="159">
        <f t="shared" ca="1" si="6"/>
        <v>2255.806</v>
      </c>
      <c r="F112" s="159">
        <f t="shared" ca="1" si="6"/>
        <v>1620.547</v>
      </c>
      <c r="G112" s="159">
        <f t="shared" ca="1" si="6"/>
        <v>635.25900000000001</v>
      </c>
      <c r="H112" s="159">
        <f t="shared" ca="1" si="6"/>
        <v>11153.45543</v>
      </c>
      <c r="I112" s="159">
        <f>'1.12'!I111</f>
        <v>1768.2909999999999</v>
      </c>
      <c r="J112" s="159">
        <f t="shared" ca="1" si="7"/>
        <v>758.31757499189894</v>
      </c>
      <c r="K112" s="159">
        <f t="shared" ca="1" si="7"/>
        <v>127.56984003198568</v>
      </c>
      <c r="L112" s="159">
        <f t="shared" ca="1" si="7"/>
        <v>91.644814117133436</v>
      </c>
      <c r="M112" s="159">
        <f t="shared" ca="1" si="7"/>
        <v>35.925025914852249</v>
      </c>
      <c r="N112" s="258">
        <f t="shared" ca="1" si="7"/>
        <v>630.74773495991326</v>
      </c>
      <c r="O112" s="253"/>
      <c r="P112" s="257">
        <f t="shared" ca="1" si="8"/>
        <v>2936.777</v>
      </c>
      <c r="Q112" s="159">
        <f t="shared" ca="1" si="8"/>
        <v>393.04399999999998</v>
      </c>
      <c r="R112" s="159">
        <f t="shared" ca="1" si="8"/>
        <v>5451.4070000000002</v>
      </c>
      <c r="S112" s="159">
        <f>'1.3'!D135</f>
        <v>470.68299999999999</v>
      </c>
      <c r="T112" s="159">
        <f t="shared" ca="1" si="9"/>
        <v>623.93946668989543</v>
      </c>
      <c r="U112" s="158">
        <f t="shared" ca="1" si="9"/>
        <v>1241.6957910100853</v>
      </c>
      <c r="V112" s="71"/>
      <c r="W112" s="259">
        <f t="shared" ca="1" si="10"/>
        <v>2648.85</v>
      </c>
      <c r="X112" s="158">
        <f t="shared" ca="1" si="10"/>
        <v>95.313642461123933</v>
      </c>
      <c r="Y112" s="156"/>
    </row>
    <row r="113" spans="1:25" x14ac:dyDescent="0.25">
      <c r="A113" s="157"/>
      <c r="B113" s="125" t="s">
        <v>152</v>
      </c>
      <c r="C113" s="159">
        <f t="shared" ca="1" si="11"/>
        <v>7075.0656600000002</v>
      </c>
      <c r="D113" s="159">
        <f t="shared" ca="1" si="6"/>
        <v>6577.9440000000004</v>
      </c>
      <c r="E113" s="159">
        <f t="shared" ca="1" si="6"/>
        <v>2324.3180000000002</v>
      </c>
      <c r="F113" s="159">
        <f t="shared" ca="1" si="6"/>
        <v>1662.732</v>
      </c>
      <c r="G113" s="159">
        <f t="shared" ca="1" si="6"/>
        <v>661.58600000000001</v>
      </c>
      <c r="H113" s="159">
        <f t="shared" ca="1" si="6"/>
        <v>11328.69166</v>
      </c>
      <c r="I113" s="159">
        <f>'1.12'!I112</f>
        <v>1893.556</v>
      </c>
      <c r="J113" s="159">
        <f t="shared" ca="1" si="7"/>
        <v>721.02486855419113</v>
      </c>
      <c r="K113" s="159">
        <f t="shared" ca="1" si="7"/>
        <v>122.74883869291429</v>
      </c>
      <c r="L113" s="159">
        <f t="shared" ca="1" si="7"/>
        <v>87.81002515901298</v>
      </c>
      <c r="M113" s="159">
        <f t="shared" ca="1" si="7"/>
        <v>34.938813533901296</v>
      </c>
      <c r="N113" s="258">
        <f t="shared" ca="1" si="7"/>
        <v>598.27602986127692</v>
      </c>
      <c r="O113" s="253"/>
      <c r="P113" s="259">
        <f t="shared" ca="1" si="8"/>
        <v>2855.9340000000002</v>
      </c>
      <c r="Q113" s="159">
        <f t="shared" ca="1" si="8"/>
        <v>407.30099999999999</v>
      </c>
      <c r="R113" s="159">
        <f t="shared" ca="1" si="8"/>
        <v>5327.5649999999996</v>
      </c>
      <c r="S113" s="159">
        <f>'1.3'!D136</f>
        <v>481.495</v>
      </c>
      <c r="T113" s="159">
        <f t="shared" ca="1" si="9"/>
        <v>593.13886956250849</v>
      </c>
      <c r="U113" s="161">
        <f t="shared" ca="1" si="9"/>
        <v>1191.0541127114507</v>
      </c>
      <c r="V113" s="71"/>
      <c r="W113" s="159">
        <f t="shared" ca="1" si="10"/>
        <v>2731.6190000000001</v>
      </c>
      <c r="X113" s="153">
        <f t="shared" ca="1" si="10"/>
        <v>93.396315117713897</v>
      </c>
      <c r="Y113" s="160"/>
    </row>
    <row r="114" spans="1:25" x14ac:dyDescent="0.25">
      <c r="A114" s="157"/>
      <c r="B114" s="125" t="s">
        <v>153</v>
      </c>
      <c r="C114" s="159">
        <f t="shared" ca="1" si="11"/>
        <v>7270.64156</v>
      </c>
      <c r="D114" s="159">
        <f t="shared" ca="1" si="6"/>
        <v>6874.850232509637</v>
      </c>
      <c r="E114" s="159">
        <f t="shared" ca="1" si="6"/>
        <v>2348.8594425096367</v>
      </c>
      <c r="F114" s="159">
        <f t="shared" ca="1" si="6"/>
        <v>1699.5106115096366</v>
      </c>
      <c r="G114" s="159">
        <f t="shared" ca="1" si="6"/>
        <v>649.34883100000002</v>
      </c>
      <c r="H114" s="159">
        <f t="shared" ca="1" si="6"/>
        <v>11796.63235</v>
      </c>
      <c r="I114" s="159">
        <f>'1.12'!I113</f>
        <v>1980.5642000000003</v>
      </c>
      <c r="J114" s="159">
        <f t="shared" ca="1" si="7"/>
        <v>714.21526212124991</v>
      </c>
      <c r="K114" s="159">
        <f t="shared" ca="1" si="7"/>
        <v>118.59547105363394</v>
      </c>
      <c r="L114" s="159">
        <f t="shared" ca="1" si="7"/>
        <v>85.809417917865858</v>
      </c>
      <c r="M114" s="159">
        <f t="shared" ca="1" si="7"/>
        <v>32.786053135768078</v>
      </c>
      <c r="N114" s="258">
        <f t="shared" ca="1" si="7"/>
        <v>595.61979106761601</v>
      </c>
      <c r="O114" s="253"/>
      <c r="P114" s="259">
        <f t="shared" ca="1" si="8"/>
        <v>2874.6235699999997</v>
      </c>
      <c r="Q114" s="159">
        <f t="shared" ca="1" si="8"/>
        <v>419.50662499999999</v>
      </c>
      <c r="R114" s="159">
        <f t="shared" ca="1" si="8"/>
        <v>5735.2137949999997</v>
      </c>
      <c r="S114" s="159">
        <f>'1.3'!D137</f>
        <v>481.02938184265065</v>
      </c>
      <c r="T114" s="159">
        <f t="shared" ca="1" si="9"/>
        <v>597.59833359624531</v>
      </c>
      <c r="U114" s="161">
        <f t="shared" ca="1" si="9"/>
        <v>1279.4894973823591</v>
      </c>
      <c r="V114" s="71"/>
      <c r="W114" s="159">
        <f t="shared" ca="1" si="10"/>
        <v>2768.3660675096367</v>
      </c>
      <c r="X114" s="153">
        <f t="shared" ca="1" si="10"/>
        <v>90.73266210753539</v>
      </c>
      <c r="Y114" s="160"/>
    </row>
    <row r="115" spans="1:25" x14ac:dyDescent="0.25">
      <c r="A115" s="157"/>
      <c r="B115" s="125" t="s">
        <v>154</v>
      </c>
      <c r="C115" s="159">
        <f t="shared" ca="1" si="11"/>
        <v>7451.3587600000001</v>
      </c>
      <c r="D115" s="159">
        <f t="shared" ca="1" si="6"/>
        <v>7058.0897259091898</v>
      </c>
      <c r="E115" s="159">
        <f t="shared" ca="1" si="6"/>
        <v>2380.2575659091895</v>
      </c>
      <c r="F115" s="159">
        <f t="shared" ca="1" si="6"/>
        <v>1742.6837639091896</v>
      </c>
      <c r="G115" s="159">
        <f t="shared" ca="1" si="6"/>
        <v>637.573802</v>
      </c>
      <c r="H115" s="159">
        <f t="shared" ca="1" si="6"/>
        <v>12129.190919999999</v>
      </c>
      <c r="I115" s="159">
        <f>'1.12'!I114</f>
        <v>2039.0267140000001</v>
      </c>
      <c r="J115" s="159">
        <f t="shared" ca="1" si="7"/>
        <v>711.58697364222905</v>
      </c>
      <c r="K115" s="159">
        <f t="shared" ca="1" si="7"/>
        <v>116.73498682318831</v>
      </c>
      <c r="L115" s="159">
        <f t="shared" ca="1" si="7"/>
        <v>85.46645082891196</v>
      </c>
      <c r="M115" s="159">
        <f t="shared" ca="1" si="7"/>
        <v>31.268535994276338</v>
      </c>
      <c r="N115" s="258">
        <f t="shared" ca="1" si="7"/>
        <v>594.85198681904069</v>
      </c>
      <c r="O115" s="253"/>
      <c r="P115" s="259">
        <f t="shared" ca="1" si="8"/>
        <v>2961.3824199999999</v>
      </c>
      <c r="Q115" s="159">
        <f t="shared" ca="1" si="8"/>
        <v>427.09506800000003</v>
      </c>
      <c r="R115" s="159">
        <f t="shared" ca="1" si="8"/>
        <v>6006.7742719999997</v>
      </c>
      <c r="S115" s="159">
        <f>'1.3'!D138</f>
        <v>500.49205783678593</v>
      </c>
      <c r="T115" s="159">
        <f t="shared" ca="1" si="9"/>
        <v>591.69418847516022</v>
      </c>
      <c r="U115" s="153">
        <f t="shared" ca="1" si="9"/>
        <v>1285.5087786624042</v>
      </c>
      <c r="V115" s="260"/>
      <c r="W115" s="159">
        <f t="shared" ca="1" si="10"/>
        <v>2807.3526339091895</v>
      </c>
      <c r="X115" s="161">
        <f t="shared" ca="1" si="10"/>
        <v>88.698654371039666</v>
      </c>
      <c r="Y115" s="156"/>
    </row>
    <row r="116" spans="1:25" x14ac:dyDescent="0.25">
      <c r="A116" s="157"/>
      <c r="B116" s="125" t="s">
        <v>155</v>
      </c>
      <c r="C116" s="159">
        <f t="shared" ca="1" si="11"/>
        <v>7665.8638199999996</v>
      </c>
      <c r="D116" s="159">
        <f t="shared" ca="1" si="6"/>
        <v>7250.9934395195678</v>
      </c>
      <c r="E116" s="159">
        <f t="shared" ca="1" si="6"/>
        <v>2450.6407295195681</v>
      </c>
      <c r="F116" s="159">
        <f t="shared" ca="1" si="6"/>
        <v>1795.952023519568</v>
      </c>
      <c r="G116" s="159">
        <f t="shared" ca="1" si="6"/>
        <v>654.68870600000002</v>
      </c>
      <c r="H116" s="159">
        <f t="shared" ca="1" si="6"/>
        <v>12466.21653</v>
      </c>
      <c r="I116" s="159">
        <f>'1.12'!I115</f>
        <v>2091.653738</v>
      </c>
      <c r="J116" s="159">
        <f t="shared" ca="1" si="7"/>
        <v>713.16093044075183</v>
      </c>
      <c r="K116" s="159">
        <f t="shared" ca="1" si="7"/>
        <v>117.16283077823506</v>
      </c>
      <c r="L116" s="159">
        <f t="shared" ca="1" si="7"/>
        <v>85.862778857308555</v>
      </c>
      <c r="M116" s="159">
        <f t="shared" ca="1" si="7"/>
        <v>31.300051920926503</v>
      </c>
      <c r="N116" s="241">
        <f t="shared" ca="1" si="7"/>
        <v>595.99809966251689</v>
      </c>
      <c r="O116" s="253"/>
      <c r="P116" s="259">
        <f t="shared" ca="1" si="8"/>
        <v>3043.70982</v>
      </c>
      <c r="Q116" s="159">
        <f t="shared" ca="1" si="8"/>
        <v>435.13750500000003</v>
      </c>
      <c r="R116" s="159">
        <f t="shared" ca="1" si="8"/>
        <v>6281.0857350000006</v>
      </c>
      <c r="S116" s="159">
        <f>'1.3'!D139</f>
        <v>523.36653865859353</v>
      </c>
      <c r="T116" s="159">
        <f t="shared" ca="1" si="9"/>
        <v>581.56370252502825</v>
      </c>
      <c r="U116" s="161">
        <f t="shared" ca="1" si="9"/>
        <v>1283.2733359709835</v>
      </c>
      <c r="V116" s="260"/>
      <c r="W116" s="259">
        <f t="shared" ca="1" si="10"/>
        <v>2885.7782345195683</v>
      </c>
      <c r="X116" s="161">
        <f t="shared" ca="1" si="10"/>
        <v>88.045883649987573</v>
      </c>
      <c r="Y116" s="156"/>
    </row>
    <row r="117" spans="1:25" x14ac:dyDescent="0.25">
      <c r="A117" s="157"/>
      <c r="B117" s="125" t="s">
        <v>156</v>
      </c>
      <c r="C117" s="159">
        <f t="shared" ca="1" si="11"/>
        <v>7884.3046999999997</v>
      </c>
      <c r="D117" s="159">
        <f t="shared" ca="1" si="6"/>
        <v>7439.7758803306297</v>
      </c>
      <c r="E117" s="159">
        <f t="shared" ca="1" si="6"/>
        <v>2544.3547603306297</v>
      </c>
      <c r="F117" s="159">
        <f t="shared" ca="1" si="6"/>
        <v>1859.7692583306298</v>
      </c>
      <c r="G117" s="159">
        <f t="shared" ca="1" si="6"/>
        <v>684.58550200000002</v>
      </c>
      <c r="H117" s="159">
        <f t="shared" ca="1" si="6"/>
        <v>12779.72582</v>
      </c>
      <c r="I117" s="159">
        <f>'1.12'!I116</f>
        <v>2150.5618089999998</v>
      </c>
      <c r="J117" s="159">
        <f t="shared" ca="1" si="7"/>
        <v>712.56173694706536</v>
      </c>
      <c r="K117" s="159">
        <f t="shared" ca="1" si="7"/>
        <v>118.31116639766526</v>
      </c>
      <c r="L117" s="159">
        <f t="shared" ca="1" si="7"/>
        <v>86.478298393823565</v>
      </c>
      <c r="M117" s="159">
        <f t="shared" ca="1" si="7"/>
        <v>31.832868003841693</v>
      </c>
      <c r="N117" s="241">
        <f t="shared" ca="1" si="7"/>
        <v>594.25057054940021</v>
      </c>
      <c r="O117" s="253"/>
      <c r="P117" s="259">
        <f t="shared" ca="1" si="8"/>
        <v>3124.3956699999999</v>
      </c>
      <c r="Q117" s="159">
        <f t="shared" ca="1" si="8"/>
        <v>442.75247200000001</v>
      </c>
      <c r="R117" s="159">
        <f t="shared" ca="1" si="8"/>
        <v>6548.0626380000003</v>
      </c>
      <c r="S117" s="159">
        <f>'1.3'!D140</f>
        <v>543.2250518074062</v>
      </c>
      <c r="T117" s="159">
        <f t="shared" ca="1" si="9"/>
        <v>575.15677150834279</v>
      </c>
      <c r="U117" s="161">
        <f t="shared" ca="1" si="9"/>
        <v>1286.9095574182961</v>
      </c>
      <c r="V117" s="260"/>
      <c r="W117" s="259">
        <f t="shared" ca="1" si="10"/>
        <v>2987.1072323306298</v>
      </c>
      <c r="X117" s="161">
        <f t="shared" ca="1" si="10"/>
        <v>88.154447443615084</v>
      </c>
      <c r="Y117" s="156"/>
    </row>
    <row r="118" spans="1:25" x14ac:dyDescent="0.25">
      <c r="A118" s="157"/>
      <c r="B118" s="125" t="s">
        <v>157</v>
      </c>
      <c r="C118" s="159">
        <f t="shared" ca="1" si="11"/>
        <v>8105.2948399999996</v>
      </c>
      <c r="D118" s="159">
        <f t="shared" ca="1" si="6"/>
        <v>7616.363315584078</v>
      </c>
      <c r="E118" s="159">
        <f t="shared" ca="1" si="6"/>
        <v>2645.9635355840783</v>
      </c>
      <c r="F118" s="159">
        <f t="shared" ca="1" si="6"/>
        <v>1927.523140584078</v>
      </c>
      <c r="G118" s="159">
        <f t="shared" ca="1" si="6"/>
        <v>718.44039499999997</v>
      </c>
      <c r="H118" s="159">
        <f t="shared" ca="1" si="6"/>
        <v>13075.69462</v>
      </c>
      <c r="I118" s="159">
        <f>'1.12'!I117</f>
        <v>2210.1932609999999</v>
      </c>
      <c r="J118" s="159">
        <f t="shared" ca="1" si="7"/>
        <v>711.32504261056454</v>
      </c>
      <c r="K118" s="159">
        <f t="shared" ca="1" si="7"/>
        <v>119.71638780524169</v>
      </c>
      <c r="L118" s="159">
        <f t="shared" ca="1" si="7"/>
        <v>87.210615225203043</v>
      </c>
      <c r="M118" s="159">
        <f t="shared" ca="1" si="7"/>
        <v>32.505772580038638</v>
      </c>
      <c r="N118" s="241">
        <f t="shared" ca="1" si="7"/>
        <v>591.60865480532289</v>
      </c>
      <c r="O118" s="253"/>
      <c r="P118" s="259">
        <f t="shared" ca="1" si="8"/>
        <v>3210.4078</v>
      </c>
      <c r="Q118" s="159">
        <f t="shared" ca="1" si="8"/>
        <v>450.46723499999996</v>
      </c>
      <c r="R118" s="159">
        <f t="shared" ca="1" si="8"/>
        <v>6829.1067149999999</v>
      </c>
      <c r="S118" s="159">
        <f>'1.3'!D141</f>
        <v>563.96982168697457</v>
      </c>
      <c r="T118" s="159">
        <f t="shared" ca="1" si="9"/>
        <v>569.25170045391246</v>
      </c>
      <c r="U118" s="161">
        <f t="shared" ca="1" si="9"/>
        <v>1290.7736673258469</v>
      </c>
      <c r="V118" s="260"/>
      <c r="W118" s="259">
        <f t="shared" ca="1" si="10"/>
        <v>3096.4307705840783</v>
      </c>
      <c r="X118" s="161">
        <f t="shared" ca="1" si="10"/>
        <v>88.365956026953924</v>
      </c>
      <c r="Y118" s="156"/>
    </row>
    <row r="119" spans="1:25" ht="15.75" thickBot="1" x14ac:dyDescent="0.3">
      <c r="A119" s="157"/>
      <c r="B119" s="125" t="s">
        <v>158</v>
      </c>
      <c r="C119" s="159">
        <f t="shared" ca="1" si="11"/>
        <v>8322.1499700000004</v>
      </c>
      <c r="D119" s="159">
        <f t="shared" ca="1" si="6"/>
        <v>7776.9699083159512</v>
      </c>
      <c r="E119" s="159">
        <f t="shared" ca="1" si="6"/>
        <v>2748.2327983159503</v>
      </c>
      <c r="F119" s="159">
        <f t="shared" ca="1" si="6"/>
        <v>1996.8143263159504</v>
      </c>
      <c r="G119" s="159">
        <f t="shared" ca="1" si="6"/>
        <v>751.41847199999995</v>
      </c>
      <c r="H119" s="159">
        <f t="shared" ca="1" si="6"/>
        <v>13350.887080000002</v>
      </c>
      <c r="I119" s="159">
        <f>'1.12'!I118</f>
        <v>2272.9600319999995</v>
      </c>
      <c r="J119" s="159">
        <f t="shared" ca="1" si="7"/>
        <v>708.28873590663966</v>
      </c>
      <c r="K119" s="159">
        <f t="shared" ca="1" si="7"/>
        <v>120.909860253801</v>
      </c>
      <c r="L119" s="159">
        <f t="shared" ca="1" si="7"/>
        <v>87.850833195642849</v>
      </c>
      <c r="M119" s="159">
        <f t="shared" ca="1" si="7"/>
        <v>33.059027058158144</v>
      </c>
      <c r="N119" s="241">
        <f t="shared" ca="1" si="7"/>
        <v>587.3788756528387</v>
      </c>
      <c r="O119" s="253"/>
      <c r="P119" s="259">
        <f t="shared" ca="1" si="8"/>
        <v>3301.1790299999998</v>
      </c>
      <c r="Q119" s="159">
        <f t="shared" ca="1" si="8"/>
        <v>457.61364600000002</v>
      </c>
      <c r="R119" s="159">
        <f t="shared" ca="1" si="8"/>
        <v>7112.3797940000004</v>
      </c>
      <c r="S119" s="159">
        <f>'1.3'!D142</f>
        <v>585.06926289276601</v>
      </c>
      <c r="T119" s="159">
        <f t="shared" ca="1" si="9"/>
        <v>564.23730306356128</v>
      </c>
      <c r="U119" s="161">
        <f t="shared" ca="1" si="9"/>
        <v>1293.8627817451184</v>
      </c>
      <c r="V119" s="260"/>
      <c r="W119" s="259">
        <f t="shared" ca="1" si="10"/>
        <v>3205.8464443159501</v>
      </c>
      <c r="X119" s="161">
        <f t="shared" ca="1" si="10"/>
        <v>88.364563320570397</v>
      </c>
      <c r="Y119" s="156"/>
    </row>
    <row r="120" spans="1:25" x14ac:dyDescent="0.25">
      <c r="A120" s="5"/>
      <c r="B120" s="428" t="s">
        <v>159</v>
      </c>
      <c r="C120" s="429"/>
      <c r="D120" s="429"/>
      <c r="E120" s="430"/>
      <c r="F120" s="430"/>
      <c r="G120" s="430"/>
      <c r="H120" s="429"/>
      <c r="I120" s="431"/>
      <c r="J120" s="431"/>
      <c r="K120" s="431"/>
      <c r="L120" s="431"/>
      <c r="M120" s="431"/>
      <c r="N120" s="432"/>
      <c r="O120" s="263"/>
      <c r="P120" s="428" t="s">
        <v>159</v>
      </c>
      <c r="Q120" s="429"/>
      <c r="R120" s="429"/>
      <c r="S120" s="429"/>
      <c r="T120" s="429"/>
      <c r="U120" s="433"/>
      <c r="V120" s="435"/>
      <c r="W120" s="437" t="s">
        <v>159</v>
      </c>
      <c r="X120" s="438"/>
    </row>
    <row r="121" spans="1:25" ht="14.25" customHeight="1" x14ac:dyDescent="0.25">
      <c r="A121" s="5"/>
      <c r="B121" s="162" t="s">
        <v>367</v>
      </c>
      <c r="C121" s="100"/>
      <c r="D121" s="100"/>
      <c r="E121" s="261"/>
      <c r="F121" s="261"/>
      <c r="G121" s="261"/>
      <c r="H121" s="100"/>
      <c r="I121" s="10"/>
      <c r="J121" s="10"/>
      <c r="K121" s="10"/>
      <c r="L121" s="10"/>
      <c r="M121" s="10"/>
      <c r="N121" s="262"/>
      <c r="O121" s="265"/>
      <c r="P121" s="594" t="s">
        <v>368</v>
      </c>
      <c r="Q121" s="568"/>
      <c r="R121" s="568"/>
      <c r="S121" s="568"/>
      <c r="T121" s="568"/>
      <c r="U121" s="595"/>
      <c r="V121" s="436"/>
      <c r="W121" s="596" t="s">
        <v>369</v>
      </c>
      <c r="X121" s="597"/>
    </row>
    <row r="122" spans="1:25" ht="15" customHeight="1" x14ac:dyDescent="0.25">
      <c r="A122" s="5"/>
      <c r="B122" s="163" t="s">
        <v>370</v>
      </c>
      <c r="C122" s="164"/>
      <c r="D122" s="164"/>
      <c r="E122" s="164"/>
      <c r="F122" s="164"/>
      <c r="G122" s="100"/>
      <c r="H122" s="100"/>
      <c r="I122" s="10"/>
      <c r="J122" s="10"/>
      <c r="K122" s="10"/>
      <c r="L122" s="10"/>
      <c r="M122" s="10"/>
      <c r="N122" s="262"/>
      <c r="O122" s="265"/>
      <c r="P122" s="594" t="s">
        <v>371</v>
      </c>
      <c r="Q122" s="568"/>
      <c r="R122" s="568"/>
      <c r="S122" s="568"/>
      <c r="T122" s="568"/>
      <c r="U122" s="595"/>
      <c r="V122" s="436"/>
      <c r="W122" s="596"/>
      <c r="X122" s="597"/>
    </row>
    <row r="123" spans="1:25" x14ac:dyDescent="0.25">
      <c r="A123" s="5"/>
      <c r="B123" s="162" t="s">
        <v>372</v>
      </c>
      <c r="C123" s="164"/>
      <c r="D123" s="164"/>
      <c r="E123" s="164"/>
      <c r="F123" s="164"/>
      <c r="G123" s="100"/>
      <c r="H123" s="100"/>
      <c r="I123" s="10"/>
      <c r="J123" s="10"/>
      <c r="K123" s="10"/>
      <c r="L123" s="10"/>
      <c r="M123" s="10"/>
      <c r="N123" s="262"/>
      <c r="O123" s="265"/>
      <c r="P123" s="598" t="s">
        <v>373</v>
      </c>
      <c r="Q123" s="599"/>
      <c r="R123" s="599"/>
      <c r="S123" s="599"/>
      <c r="T123" s="599"/>
      <c r="U123" s="600"/>
      <c r="V123" s="436"/>
      <c r="W123" s="596"/>
      <c r="X123" s="597"/>
    </row>
    <row r="124" spans="1:25" x14ac:dyDescent="0.25">
      <c r="A124" s="5"/>
      <c r="B124" s="162" t="s">
        <v>374</v>
      </c>
      <c r="C124" s="100"/>
      <c r="D124" s="100"/>
      <c r="E124" s="100"/>
      <c r="F124" s="100"/>
      <c r="G124" s="100"/>
      <c r="H124" s="100"/>
      <c r="I124" s="10"/>
      <c r="J124" s="10"/>
      <c r="K124" s="10"/>
      <c r="L124" s="10"/>
      <c r="M124" s="10"/>
      <c r="N124" s="262"/>
      <c r="O124" s="265"/>
      <c r="P124" s="601"/>
      <c r="Q124" s="599"/>
      <c r="R124" s="599"/>
      <c r="S124" s="599"/>
      <c r="T124" s="599"/>
      <c r="U124" s="600"/>
      <c r="V124" s="436"/>
      <c r="W124" s="596"/>
      <c r="X124" s="597"/>
    </row>
    <row r="125" spans="1:25" x14ac:dyDescent="0.25">
      <c r="A125" s="5"/>
      <c r="B125" s="162" t="s">
        <v>375</v>
      </c>
      <c r="C125" s="100"/>
      <c r="D125" s="100"/>
      <c r="E125" s="100"/>
      <c r="F125" s="100"/>
      <c r="G125" s="100"/>
      <c r="H125" s="100"/>
      <c r="I125" s="10"/>
      <c r="J125" s="10"/>
      <c r="K125" s="10"/>
      <c r="L125" s="10"/>
      <c r="M125" s="10"/>
      <c r="N125" s="262"/>
      <c r="O125" s="265"/>
      <c r="P125" s="162" t="s">
        <v>376</v>
      </c>
      <c r="Q125" s="100"/>
      <c r="R125" s="100"/>
      <c r="S125" s="100"/>
      <c r="T125" s="100"/>
      <c r="U125" s="434"/>
      <c r="V125" s="436"/>
      <c r="W125" s="596"/>
      <c r="X125" s="597"/>
    </row>
    <row r="126" spans="1:25" ht="15" customHeight="1" x14ac:dyDescent="0.25">
      <c r="A126" s="5"/>
      <c r="B126" s="162" t="s">
        <v>377</v>
      </c>
      <c r="C126" s="100"/>
      <c r="D126" s="100"/>
      <c r="E126" s="100"/>
      <c r="F126" s="100"/>
      <c r="G126" s="100"/>
      <c r="H126" s="100"/>
      <c r="I126" s="10"/>
      <c r="J126" s="10"/>
      <c r="K126" s="10"/>
      <c r="L126" s="10"/>
      <c r="M126" s="10"/>
      <c r="N126" s="262"/>
      <c r="O126" s="265"/>
      <c r="P126" s="596" t="s">
        <v>378</v>
      </c>
      <c r="Q126" s="602"/>
      <c r="R126" s="602"/>
      <c r="S126" s="602"/>
      <c r="T126" s="602"/>
      <c r="U126" s="597"/>
      <c r="V126" s="436"/>
      <c r="W126" s="596"/>
      <c r="X126" s="597"/>
    </row>
    <row r="127" spans="1:25" x14ac:dyDescent="0.25">
      <c r="A127" s="5"/>
      <c r="B127" s="162" t="s">
        <v>379</v>
      </c>
      <c r="C127" s="100"/>
      <c r="D127" s="100"/>
      <c r="E127" s="100"/>
      <c r="F127" s="100"/>
      <c r="G127" s="100"/>
      <c r="H127" s="100"/>
      <c r="I127" s="10"/>
      <c r="J127" s="10"/>
      <c r="K127" s="10"/>
      <c r="L127" s="10"/>
      <c r="M127" s="10"/>
      <c r="N127" s="262"/>
      <c r="O127" s="265"/>
      <c r="P127" s="596"/>
      <c r="Q127" s="602"/>
      <c r="R127" s="602"/>
      <c r="S127" s="602"/>
      <c r="T127" s="602"/>
      <c r="U127" s="597"/>
      <c r="V127" s="436"/>
      <c r="W127" s="266"/>
      <c r="X127" s="267"/>
    </row>
    <row r="128" spans="1:25" ht="15.75" thickBot="1" x14ac:dyDescent="0.3">
      <c r="A128" s="5"/>
      <c r="B128" s="268" t="s">
        <v>380</v>
      </c>
      <c r="C128" s="269"/>
      <c r="D128" s="290"/>
      <c r="E128" s="290"/>
      <c r="F128" s="290"/>
      <c r="G128" s="290"/>
      <c r="H128" s="290"/>
      <c r="I128" s="270"/>
      <c r="J128" s="270"/>
      <c r="K128" s="270"/>
      <c r="L128" s="270"/>
      <c r="M128" s="270"/>
      <c r="N128" s="271"/>
      <c r="O128" s="265"/>
      <c r="P128" s="585"/>
      <c r="Q128" s="586"/>
      <c r="R128" s="586"/>
      <c r="S128" s="586"/>
      <c r="T128" s="586"/>
      <c r="U128" s="587"/>
      <c r="V128" s="436"/>
      <c r="W128" s="272"/>
      <c r="X128" s="273"/>
    </row>
  </sheetData>
  <mergeCells count="10">
    <mergeCell ref="P128:U128"/>
    <mergeCell ref="B2:X2"/>
    <mergeCell ref="C3:N3"/>
    <mergeCell ref="P3:U3"/>
    <mergeCell ref="W3:X3"/>
    <mergeCell ref="P121:U121"/>
    <mergeCell ref="W121:X126"/>
    <mergeCell ref="P122:U122"/>
    <mergeCell ref="P123:U124"/>
    <mergeCell ref="P126:U127"/>
  </mergeCells>
  <phoneticPr fontId="90" type="noConversion"/>
  <hyperlinks>
    <hyperlink ref="A1" location="Contents!A1" display="Back to contents" xr:uid="{2DFD1412-E7EB-4F19-A468-49A3EBB92697}"/>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75D0F-AB07-4F91-9585-DC1110CEA5D5}">
  <sheetPr codeName="Sheet13">
    <pageSetUpPr fitToPage="1"/>
  </sheetPr>
  <dimension ref="A1:J124"/>
  <sheetViews>
    <sheetView showGridLines="0" zoomScaleNormal="100" zoomScaleSheetLayoutView="55" workbookViewId="0"/>
  </sheetViews>
  <sheetFormatPr defaultColWidth="8.77734375" defaultRowHeight="15" x14ac:dyDescent="0.25"/>
  <cols>
    <col min="1" max="1" width="7.33203125" style="1" customWidth="1"/>
    <col min="2" max="2" width="10.44140625" style="1" customWidth="1"/>
    <col min="3" max="8" width="14.21875" style="1" customWidth="1"/>
    <col min="9" max="9" width="3.44140625" style="1" customWidth="1"/>
    <col min="10" max="16384" width="8.77734375" style="1"/>
  </cols>
  <sheetData>
    <row r="1" spans="1:9" ht="33.75" customHeight="1" thickBot="1" x14ac:dyDescent="0.3">
      <c r="A1" s="9" t="s">
        <v>22</v>
      </c>
      <c r="B1" s="373"/>
      <c r="C1" s="140"/>
      <c r="D1" s="5"/>
      <c r="E1" s="5"/>
      <c r="F1" s="5"/>
      <c r="G1" s="5"/>
      <c r="H1" s="5"/>
      <c r="I1" s="5"/>
    </row>
    <row r="2" spans="1:9" ht="22.5" customHeight="1" thickBot="1" x14ac:dyDescent="0.35">
      <c r="A2" s="5"/>
      <c r="B2" s="499" t="s">
        <v>381</v>
      </c>
      <c r="C2" s="500"/>
      <c r="D2" s="500"/>
      <c r="E2" s="500"/>
      <c r="F2" s="500"/>
      <c r="G2" s="500"/>
      <c r="H2" s="603"/>
      <c r="I2" s="334"/>
    </row>
    <row r="3" spans="1:9" ht="21" customHeight="1" x14ac:dyDescent="0.35">
      <c r="A3" s="5"/>
      <c r="B3" s="237"/>
      <c r="C3" s="591" t="s">
        <v>345</v>
      </c>
      <c r="D3" s="591"/>
      <c r="E3" s="591"/>
      <c r="F3" s="591"/>
      <c r="G3" s="591"/>
      <c r="H3" s="592"/>
      <c r="I3" s="334"/>
    </row>
    <row r="4" spans="1:9" ht="72.95" customHeight="1" x14ac:dyDescent="0.3">
      <c r="A4" s="5"/>
      <c r="B4" s="238"/>
      <c r="C4" s="108" t="s">
        <v>382</v>
      </c>
      <c r="D4" s="108" t="s">
        <v>383</v>
      </c>
      <c r="E4" s="108" t="s">
        <v>384</v>
      </c>
      <c r="F4" s="217" t="s">
        <v>385</v>
      </c>
      <c r="G4" s="217" t="s">
        <v>386</v>
      </c>
      <c r="H4" s="217" t="s">
        <v>387</v>
      </c>
      <c r="I4" s="335"/>
    </row>
    <row r="5" spans="1:9" x14ac:dyDescent="0.25">
      <c r="A5" s="5"/>
      <c r="B5" s="125" t="s">
        <v>59</v>
      </c>
      <c r="C5" s="153">
        <v>40.877000000000002</v>
      </c>
      <c r="D5" s="153">
        <v>388.85</v>
      </c>
      <c r="E5" s="153">
        <v>429.72699999999998</v>
      </c>
      <c r="F5" s="118">
        <v>3.7206368508432126</v>
      </c>
      <c r="G5" s="118">
        <v>35.393244109166112</v>
      </c>
      <c r="H5" s="118">
        <v>39.113880960009318</v>
      </c>
      <c r="I5" s="154"/>
    </row>
    <row r="6" spans="1:9" x14ac:dyDescent="0.25">
      <c r="A6" s="5"/>
      <c r="B6" s="125" t="s">
        <v>60</v>
      </c>
      <c r="C6" s="153">
        <v>43.024000000000001</v>
      </c>
      <c r="D6" s="153">
        <v>394.60300000000001</v>
      </c>
      <c r="E6" s="153">
        <v>437.62700000000001</v>
      </c>
      <c r="F6" s="118">
        <v>3.8735723044622077</v>
      </c>
      <c r="G6" s="118">
        <v>35.52722322558806</v>
      </c>
      <c r="H6" s="118">
        <v>39.40079553005026</v>
      </c>
      <c r="I6" s="154"/>
    </row>
    <row r="7" spans="1:9" x14ac:dyDescent="0.25">
      <c r="A7" s="5"/>
      <c r="B7" s="125" t="s">
        <v>61</v>
      </c>
      <c r="C7" s="153">
        <v>44.451999999999998</v>
      </c>
      <c r="D7" s="153">
        <v>389.31799999999998</v>
      </c>
      <c r="E7" s="153">
        <v>433.77</v>
      </c>
      <c r="F7" s="118">
        <v>3.9708714621082462</v>
      </c>
      <c r="G7" s="118">
        <v>34.7775518735953</v>
      </c>
      <c r="H7" s="118">
        <v>38.748423335703549</v>
      </c>
      <c r="I7" s="154"/>
    </row>
    <row r="8" spans="1:9" x14ac:dyDescent="0.25">
      <c r="A8" s="5"/>
      <c r="B8" s="125" t="s">
        <v>62</v>
      </c>
      <c r="C8" s="153">
        <v>44.195</v>
      </c>
      <c r="D8" s="153">
        <v>391.64</v>
      </c>
      <c r="E8" s="153">
        <v>435.83499999999998</v>
      </c>
      <c r="F8" s="118">
        <v>3.9110031088027881</v>
      </c>
      <c r="G8" s="118">
        <v>34.657885677826087</v>
      </c>
      <c r="H8" s="118">
        <v>38.568888786628868</v>
      </c>
      <c r="I8" s="154"/>
    </row>
    <row r="9" spans="1:9" ht="18.75" customHeight="1" x14ac:dyDescent="0.25">
      <c r="A9" s="5"/>
      <c r="B9" s="125" t="s">
        <v>63</v>
      </c>
      <c r="C9" s="153">
        <v>45.656999999999996</v>
      </c>
      <c r="D9" s="153">
        <v>394.48200000000003</v>
      </c>
      <c r="E9" s="153">
        <v>440.13900000000001</v>
      </c>
      <c r="F9" s="118">
        <v>4.0240719832680671</v>
      </c>
      <c r="G9" s="118">
        <v>34.7684684517939</v>
      </c>
      <c r="H9" s="118">
        <v>38.792540435061966</v>
      </c>
      <c r="I9" s="154"/>
    </row>
    <row r="10" spans="1:9" x14ac:dyDescent="0.25">
      <c r="A10" s="5"/>
      <c r="B10" s="125" t="s">
        <v>64</v>
      </c>
      <c r="C10" s="153">
        <v>48.033999999999999</v>
      </c>
      <c r="D10" s="153">
        <v>385.37799999999999</v>
      </c>
      <c r="E10" s="153">
        <v>433.41199999999998</v>
      </c>
      <c r="F10" s="118">
        <v>4.2021555796619658</v>
      </c>
      <c r="G10" s="118">
        <v>33.714000769849875</v>
      </c>
      <c r="H10" s="118">
        <v>37.916156349511851</v>
      </c>
      <c r="I10" s="154"/>
    </row>
    <row r="11" spans="1:9" x14ac:dyDescent="0.25">
      <c r="A11" s="5"/>
      <c r="B11" s="125" t="s">
        <v>65</v>
      </c>
      <c r="C11" s="153">
        <v>49.54</v>
      </c>
      <c r="D11" s="153">
        <v>394.56700000000001</v>
      </c>
      <c r="E11" s="153">
        <v>444.10700000000003</v>
      </c>
      <c r="F11" s="118">
        <v>4.273559571470841</v>
      </c>
      <c r="G11" s="118">
        <v>34.037254328553402</v>
      </c>
      <c r="H11" s="118">
        <v>38.310813900024243</v>
      </c>
      <c r="I11" s="154"/>
    </row>
    <row r="12" spans="1:9" x14ac:dyDescent="0.25">
      <c r="A12" s="5"/>
      <c r="B12" s="125" t="s">
        <v>66</v>
      </c>
      <c r="C12" s="153">
        <v>49.14</v>
      </c>
      <c r="D12" s="153">
        <v>397.68400000000003</v>
      </c>
      <c r="E12" s="153">
        <v>446.82400000000001</v>
      </c>
      <c r="F12" s="118">
        <v>4.1787952926049616</v>
      </c>
      <c r="G12" s="118">
        <v>33.818478370865115</v>
      </c>
      <c r="H12" s="118">
        <v>37.997273663470068</v>
      </c>
      <c r="I12" s="154"/>
    </row>
    <row r="13" spans="1:9" ht="18.75" customHeight="1" x14ac:dyDescent="0.25">
      <c r="A13" s="5"/>
      <c r="B13" s="125" t="s">
        <v>67</v>
      </c>
      <c r="C13" s="153">
        <v>50.883000000000003</v>
      </c>
      <c r="D13" s="153">
        <v>396.21199999999999</v>
      </c>
      <c r="E13" s="153">
        <v>447.09500000000003</v>
      </c>
      <c r="F13" s="118">
        <v>4.2630787869038702</v>
      </c>
      <c r="G13" s="118">
        <v>33.195428184595173</v>
      </c>
      <c r="H13" s="118">
        <v>37.458506971499048</v>
      </c>
      <c r="I13" s="154"/>
    </row>
    <row r="14" spans="1:9" x14ac:dyDescent="0.25">
      <c r="A14" s="5"/>
      <c r="B14" s="125" t="s">
        <v>68</v>
      </c>
      <c r="C14" s="153">
        <v>53.448</v>
      </c>
      <c r="D14" s="153">
        <v>398.13400000000001</v>
      </c>
      <c r="E14" s="153">
        <v>451.58199999999999</v>
      </c>
      <c r="F14" s="118">
        <v>4.4320355703857635</v>
      </c>
      <c r="G14" s="118">
        <v>33.014220359601211</v>
      </c>
      <c r="H14" s="118">
        <v>37.446255929986968</v>
      </c>
      <c r="I14" s="154"/>
    </row>
    <row r="15" spans="1:9" x14ac:dyDescent="0.25">
      <c r="A15" s="5"/>
      <c r="B15" s="125" t="s">
        <v>69</v>
      </c>
      <c r="C15" s="153">
        <v>55.021000000000001</v>
      </c>
      <c r="D15" s="153">
        <v>407.40800000000002</v>
      </c>
      <c r="E15" s="153">
        <v>462.42899999999997</v>
      </c>
      <c r="F15" s="118">
        <v>4.5424411668792537</v>
      </c>
      <c r="G15" s="118">
        <v>33.634918865813837</v>
      </c>
      <c r="H15" s="118">
        <v>38.177360032693088</v>
      </c>
      <c r="I15" s="154"/>
    </row>
    <row r="16" spans="1:9" x14ac:dyDescent="0.25">
      <c r="A16" s="5"/>
      <c r="B16" s="125" t="s">
        <v>70</v>
      </c>
      <c r="C16" s="153">
        <v>54.798999999999999</v>
      </c>
      <c r="D16" s="153">
        <v>419.38900000000001</v>
      </c>
      <c r="E16" s="153">
        <v>474.18799999999999</v>
      </c>
      <c r="F16" s="118">
        <v>4.4994995447047392</v>
      </c>
      <c r="G16" s="118">
        <v>34.435676099092611</v>
      </c>
      <c r="H16" s="118">
        <v>38.935175643797351</v>
      </c>
      <c r="I16" s="154"/>
    </row>
    <row r="17" spans="1:9" ht="18.75" customHeight="1" x14ac:dyDescent="0.25">
      <c r="A17" s="5"/>
      <c r="B17" s="125" t="s">
        <v>71</v>
      </c>
      <c r="C17" s="153">
        <v>56.548999999999999</v>
      </c>
      <c r="D17" s="153">
        <v>417.66399999999999</v>
      </c>
      <c r="E17" s="153">
        <v>474.21300000000002</v>
      </c>
      <c r="F17" s="118">
        <v>4.6048961783164595</v>
      </c>
      <c r="G17" s="118">
        <v>34.011200152440637</v>
      </c>
      <c r="H17" s="118">
        <v>38.616096330757102</v>
      </c>
      <c r="I17" s="154"/>
    </row>
    <row r="18" spans="1:9" x14ac:dyDescent="0.25">
      <c r="A18" s="5"/>
      <c r="B18" s="125" t="s">
        <v>72</v>
      </c>
      <c r="C18" s="153">
        <v>59.280999999999999</v>
      </c>
      <c r="D18" s="153">
        <v>416.39299999999997</v>
      </c>
      <c r="E18" s="153">
        <v>475.67399999999998</v>
      </c>
      <c r="F18" s="118">
        <v>4.767173961118595</v>
      </c>
      <c r="G18" s="118">
        <v>33.484891739209104</v>
      </c>
      <c r="H18" s="118">
        <v>38.252065700327698</v>
      </c>
      <c r="I18" s="154"/>
    </row>
    <row r="19" spans="1:9" x14ac:dyDescent="0.25">
      <c r="A19" s="157"/>
      <c r="B19" s="125" t="s">
        <v>73</v>
      </c>
      <c r="C19" s="153">
        <v>60.902999999999999</v>
      </c>
      <c r="D19" s="153">
        <v>432.88600000000002</v>
      </c>
      <c r="E19" s="153">
        <v>493.78899999999999</v>
      </c>
      <c r="F19" s="118">
        <v>4.8074699192716377</v>
      </c>
      <c r="G19" s="118">
        <v>34.170507585403378</v>
      </c>
      <c r="H19" s="118">
        <v>38.977977504675017</v>
      </c>
      <c r="I19" s="154"/>
    </row>
    <row r="20" spans="1:9" x14ac:dyDescent="0.25">
      <c r="A20" s="157"/>
      <c r="B20" s="125" t="s">
        <v>74</v>
      </c>
      <c r="C20" s="153">
        <v>60.63</v>
      </c>
      <c r="D20" s="153">
        <v>432.85899999999998</v>
      </c>
      <c r="E20" s="153">
        <v>493.48899999999998</v>
      </c>
      <c r="F20" s="118">
        <v>4.7105311409383459</v>
      </c>
      <c r="G20" s="118">
        <v>33.630146777757403</v>
      </c>
      <c r="H20" s="118">
        <v>38.340677918695746</v>
      </c>
      <c r="I20" s="154"/>
    </row>
    <row r="21" spans="1:9" ht="18.75" customHeight="1" x14ac:dyDescent="0.25">
      <c r="A21" s="157"/>
      <c r="B21" s="125" t="s">
        <v>75</v>
      </c>
      <c r="C21" s="153">
        <v>62.417999999999999</v>
      </c>
      <c r="D21" s="153">
        <v>451.72500000000002</v>
      </c>
      <c r="E21" s="153">
        <v>514.14300000000003</v>
      </c>
      <c r="F21" s="118">
        <v>4.7952761712772043</v>
      </c>
      <c r="G21" s="118">
        <v>34.703869532349565</v>
      </c>
      <c r="H21" s="118">
        <v>39.499145703626773</v>
      </c>
      <c r="I21" s="154"/>
    </row>
    <row r="22" spans="1:9" x14ac:dyDescent="0.25">
      <c r="A22" s="157"/>
      <c r="B22" s="125" t="s">
        <v>76</v>
      </c>
      <c r="C22" s="153">
        <v>65.293999999999997</v>
      </c>
      <c r="D22" s="153">
        <v>465.48399999999998</v>
      </c>
      <c r="E22" s="153">
        <v>530.77800000000002</v>
      </c>
      <c r="F22" s="118">
        <v>4.9834569135599871</v>
      </c>
      <c r="G22" s="118">
        <v>35.527298954751693</v>
      </c>
      <c r="H22" s="118">
        <v>40.510755868311691</v>
      </c>
      <c r="I22" s="154"/>
    </row>
    <row r="23" spans="1:9" x14ac:dyDescent="0.25">
      <c r="A23" s="157"/>
      <c r="B23" s="125" t="s">
        <v>77</v>
      </c>
      <c r="C23" s="153">
        <v>67.019000000000005</v>
      </c>
      <c r="D23" s="153">
        <v>469.30700000000002</v>
      </c>
      <c r="E23" s="153">
        <v>536.32600000000002</v>
      </c>
      <c r="F23" s="118">
        <v>5.1077038920339364</v>
      </c>
      <c r="G23" s="118">
        <v>35.76718826689104</v>
      </c>
      <c r="H23" s="118">
        <v>40.874892158924972</v>
      </c>
      <c r="I23" s="154"/>
    </row>
    <row r="24" spans="1:9" x14ac:dyDescent="0.25">
      <c r="A24" s="157"/>
      <c r="B24" s="125" t="s">
        <v>78</v>
      </c>
      <c r="C24" s="153">
        <v>66.701999999999998</v>
      </c>
      <c r="D24" s="153">
        <v>454.79</v>
      </c>
      <c r="E24" s="153">
        <v>521.49199999999996</v>
      </c>
      <c r="F24" s="118">
        <v>5.0811551168440179</v>
      </c>
      <c r="G24" s="118">
        <v>34.644516440129102</v>
      </c>
      <c r="H24" s="118">
        <v>39.725671556973111</v>
      </c>
      <c r="I24" s="154"/>
    </row>
    <row r="25" spans="1:9" ht="18.75" customHeight="1" x14ac:dyDescent="0.25">
      <c r="A25" s="157"/>
      <c r="B25" s="125" t="s">
        <v>79</v>
      </c>
      <c r="C25" s="153">
        <v>69.031999999999996</v>
      </c>
      <c r="D25" s="153">
        <v>471.71499999999997</v>
      </c>
      <c r="E25" s="153">
        <v>540.74699999999996</v>
      </c>
      <c r="F25" s="118">
        <v>5.2535648700954249</v>
      </c>
      <c r="G25" s="118">
        <v>35.899080900119706</v>
      </c>
      <c r="H25" s="118">
        <v>41.15264577021513</v>
      </c>
      <c r="I25" s="154"/>
    </row>
    <row r="26" spans="1:9" x14ac:dyDescent="0.25">
      <c r="A26" s="157"/>
      <c r="B26" s="125" t="s">
        <v>80</v>
      </c>
      <c r="C26" s="153">
        <v>72.272000000000006</v>
      </c>
      <c r="D26" s="153">
        <v>468.04899999999998</v>
      </c>
      <c r="E26" s="153">
        <v>540.32100000000003</v>
      </c>
      <c r="F26" s="118">
        <v>5.4629963482766</v>
      </c>
      <c r="G26" s="118">
        <v>35.37953810347733</v>
      </c>
      <c r="H26" s="118">
        <v>40.842534451753934</v>
      </c>
      <c r="I26" s="154"/>
    </row>
    <row r="27" spans="1:9" x14ac:dyDescent="0.25">
      <c r="A27" s="157"/>
      <c r="B27" s="125" t="s">
        <v>81</v>
      </c>
      <c r="C27" s="153">
        <v>74.340999999999994</v>
      </c>
      <c r="D27" s="153">
        <v>466.73700000000002</v>
      </c>
      <c r="E27" s="153">
        <v>541.07799999999997</v>
      </c>
      <c r="F27" s="118">
        <v>5.5734821574498774</v>
      </c>
      <c r="G27" s="118">
        <v>34.992135453137344</v>
      </c>
      <c r="H27" s="118">
        <v>40.565617610587225</v>
      </c>
      <c r="I27" s="154"/>
    </row>
    <row r="28" spans="1:9" x14ac:dyDescent="0.25">
      <c r="A28" s="157"/>
      <c r="B28" s="125" t="s">
        <v>82</v>
      </c>
      <c r="C28" s="153">
        <v>71.322999999999993</v>
      </c>
      <c r="D28" s="153">
        <v>468.51</v>
      </c>
      <c r="E28" s="153">
        <v>539.83299999999997</v>
      </c>
      <c r="F28" s="118">
        <v>5.2895522388059693</v>
      </c>
      <c r="G28" s="118">
        <v>34.746268656716417</v>
      </c>
      <c r="H28" s="118">
        <v>40.035820895522384</v>
      </c>
      <c r="I28" s="154"/>
    </row>
    <row r="29" spans="1:9" ht="18.75" customHeight="1" x14ac:dyDescent="0.25">
      <c r="A29" s="157"/>
      <c r="B29" s="125" t="s">
        <v>83</v>
      </c>
      <c r="C29" s="153">
        <v>70.808999999999997</v>
      </c>
      <c r="D29" s="153">
        <v>468.59</v>
      </c>
      <c r="E29" s="153">
        <v>539.399</v>
      </c>
      <c r="F29" s="118">
        <v>5.1738121472683121</v>
      </c>
      <c r="G29" s="118">
        <v>34.23853795546411</v>
      </c>
      <c r="H29" s="118">
        <v>39.412350102732425</v>
      </c>
      <c r="I29" s="154"/>
    </row>
    <row r="30" spans="1:9" x14ac:dyDescent="0.25">
      <c r="A30" s="157"/>
      <c r="B30" s="125" t="s">
        <v>84</v>
      </c>
      <c r="C30" s="153">
        <v>74.781999999999996</v>
      </c>
      <c r="D30" s="153">
        <v>479.56700000000001</v>
      </c>
      <c r="E30" s="153">
        <v>554.34900000000005</v>
      </c>
      <c r="F30" s="118">
        <v>5.4249529554974236</v>
      </c>
      <c r="G30" s="118">
        <v>34.789500334425838</v>
      </c>
      <c r="H30" s="118">
        <v>40.21445328992327</v>
      </c>
      <c r="I30" s="154"/>
    </row>
    <row r="31" spans="1:9" x14ac:dyDescent="0.25">
      <c r="A31" s="157"/>
      <c r="B31" s="125" t="s">
        <v>85</v>
      </c>
      <c r="C31" s="153">
        <v>77.402000000000001</v>
      </c>
      <c r="D31" s="153">
        <v>469.90899999999999</v>
      </c>
      <c r="E31" s="153">
        <v>547.31100000000004</v>
      </c>
      <c r="F31" s="118">
        <v>5.5721812798264176</v>
      </c>
      <c r="G31" s="118">
        <v>33.828817511459029</v>
      </c>
      <c r="H31" s="118">
        <v>39.400998791285453</v>
      </c>
      <c r="I31" s="154"/>
    </row>
    <row r="32" spans="1:9" x14ac:dyDescent="0.25">
      <c r="A32" s="157"/>
      <c r="B32" s="125" t="s">
        <v>86</v>
      </c>
      <c r="C32" s="153">
        <v>74.033000000000001</v>
      </c>
      <c r="D32" s="153">
        <v>474.904</v>
      </c>
      <c r="E32" s="153">
        <v>548.93700000000001</v>
      </c>
      <c r="F32" s="118">
        <v>5.2782162448114729</v>
      </c>
      <c r="G32" s="118">
        <v>33.858495637431254</v>
      </c>
      <c r="H32" s="118">
        <v>39.136711882242722</v>
      </c>
      <c r="I32" s="154"/>
    </row>
    <row r="33" spans="1:10" ht="18.75" customHeight="1" x14ac:dyDescent="0.25">
      <c r="A33" s="157"/>
      <c r="B33" s="125" t="s">
        <v>87</v>
      </c>
      <c r="C33" s="153">
        <v>79.778000000000006</v>
      </c>
      <c r="D33" s="153">
        <v>481.726</v>
      </c>
      <c r="E33" s="153">
        <v>561.50400000000002</v>
      </c>
      <c r="F33" s="118">
        <v>5.6545332376948103</v>
      </c>
      <c r="G33" s="118">
        <v>34.143945429338537</v>
      </c>
      <c r="H33" s="118">
        <v>39.798478667033351</v>
      </c>
      <c r="I33" s="154"/>
    </row>
    <row r="34" spans="1:10" x14ac:dyDescent="0.25">
      <c r="A34" s="157"/>
      <c r="B34" s="125" t="s">
        <v>88</v>
      </c>
      <c r="C34" s="153">
        <v>83.600999999999999</v>
      </c>
      <c r="D34" s="153">
        <v>487.31299999999999</v>
      </c>
      <c r="E34" s="153">
        <v>570.91399999999999</v>
      </c>
      <c r="F34" s="118">
        <v>5.8578370405664373</v>
      </c>
      <c r="G34" s="118">
        <v>34.145526270613416</v>
      </c>
      <c r="H34" s="118">
        <v>40.003363311179854</v>
      </c>
      <c r="I34" s="154"/>
    </row>
    <row r="35" spans="1:10" x14ac:dyDescent="0.25">
      <c r="A35" s="157"/>
      <c r="B35" s="125" t="s">
        <v>89</v>
      </c>
      <c r="C35" s="153">
        <v>86.116</v>
      </c>
      <c r="D35" s="153">
        <v>498.42899999999997</v>
      </c>
      <c r="E35" s="153">
        <v>584.54499999999996</v>
      </c>
      <c r="F35" s="118">
        <v>5.9672079348427127</v>
      </c>
      <c r="G35" s="118">
        <v>34.537478328716134</v>
      </c>
      <c r="H35" s="118">
        <v>40.504686263558845</v>
      </c>
      <c r="I35" s="154"/>
    </row>
    <row r="36" spans="1:10" x14ac:dyDescent="0.25">
      <c r="A36" s="157"/>
      <c r="B36" s="125" t="s">
        <v>90</v>
      </c>
      <c r="C36" s="153">
        <v>86.138999999999996</v>
      </c>
      <c r="D36" s="153">
        <v>470.52100000000002</v>
      </c>
      <c r="E36" s="153">
        <v>556.66</v>
      </c>
      <c r="F36" s="118">
        <v>5.9139467505183516</v>
      </c>
      <c r="G36" s="118">
        <v>32.304021860024449</v>
      </c>
      <c r="H36" s="118">
        <v>38.21796861054279</v>
      </c>
      <c r="I36" s="154"/>
    </row>
    <row r="37" spans="1:10" ht="18.75" customHeight="1" x14ac:dyDescent="0.25">
      <c r="A37" s="157"/>
      <c r="B37" s="125" t="s">
        <v>91</v>
      </c>
      <c r="C37" s="153">
        <v>83.091999999999999</v>
      </c>
      <c r="D37" s="153">
        <v>502.43</v>
      </c>
      <c r="E37" s="153">
        <v>585.52200000000005</v>
      </c>
      <c r="F37" s="118">
        <v>5.6846332511228397</v>
      </c>
      <c r="G37" s="118">
        <v>34.373107932913499</v>
      </c>
      <c r="H37" s="118">
        <v>40.057741184036338</v>
      </c>
      <c r="I37" s="154"/>
    </row>
    <row r="38" spans="1:10" x14ac:dyDescent="0.25">
      <c r="A38" s="157"/>
      <c r="B38" s="125" t="s">
        <v>92</v>
      </c>
      <c r="C38" s="153">
        <v>86.986000000000004</v>
      </c>
      <c r="D38" s="153">
        <v>501.351</v>
      </c>
      <c r="E38" s="153">
        <v>588.33699999999999</v>
      </c>
      <c r="F38" s="118">
        <v>5.9790767369607654</v>
      </c>
      <c r="G38" s="118">
        <v>34.460902917159267</v>
      </c>
      <c r="H38" s="118">
        <v>40.439979654120037</v>
      </c>
      <c r="I38" s="154"/>
    </row>
    <row r="39" spans="1:10" x14ac:dyDescent="0.25">
      <c r="A39" s="157"/>
      <c r="B39" s="125" t="s">
        <v>93</v>
      </c>
      <c r="C39" s="153">
        <v>89.513000000000005</v>
      </c>
      <c r="D39" s="153">
        <v>492.03899999999999</v>
      </c>
      <c r="E39" s="153">
        <v>581.55200000000002</v>
      </c>
      <c r="F39" s="118">
        <v>6.1498983181268541</v>
      </c>
      <c r="G39" s="118">
        <v>33.805031878641309</v>
      </c>
      <c r="H39" s="118">
        <v>39.95493019676816</v>
      </c>
      <c r="I39" s="154"/>
    </row>
    <row r="40" spans="1:10" x14ac:dyDescent="0.25">
      <c r="A40" s="157"/>
      <c r="B40" s="125" t="s">
        <v>94</v>
      </c>
      <c r="C40" s="153">
        <v>89.427000000000007</v>
      </c>
      <c r="D40" s="153">
        <v>478.47800000000001</v>
      </c>
      <c r="E40" s="153">
        <v>567.90499999999997</v>
      </c>
      <c r="F40" s="118">
        <v>6.1489705646749977</v>
      </c>
      <c r="G40" s="118">
        <v>32.899987004423316</v>
      </c>
      <c r="H40" s="118">
        <v>39.048957569098306</v>
      </c>
      <c r="I40" s="154"/>
    </row>
    <row r="41" spans="1:10" ht="18.75" customHeight="1" x14ac:dyDescent="0.25">
      <c r="A41" s="157"/>
      <c r="B41" s="125" t="s">
        <v>95</v>
      </c>
      <c r="C41" s="153">
        <v>90.268000000000001</v>
      </c>
      <c r="D41" s="153">
        <v>468.03100000000001</v>
      </c>
      <c r="E41" s="153">
        <v>558.29899999999998</v>
      </c>
      <c r="F41" s="118">
        <v>6.1460863194633104</v>
      </c>
      <c r="G41" s="118">
        <v>31.866873379101484</v>
      </c>
      <c r="H41" s="118">
        <v>38.012959698564792</v>
      </c>
      <c r="I41" s="154"/>
    </row>
    <row r="42" spans="1:10" x14ac:dyDescent="0.25">
      <c r="A42" s="157"/>
      <c r="B42" s="125" t="s">
        <v>96</v>
      </c>
      <c r="C42" s="153">
        <v>94.102999999999994</v>
      </c>
      <c r="D42" s="153">
        <v>472.23200000000003</v>
      </c>
      <c r="E42" s="153">
        <v>566.33500000000004</v>
      </c>
      <c r="F42" s="118">
        <v>6.3148280992168111</v>
      </c>
      <c r="G42" s="118">
        <v>31.689360625584239</v>
      </c>
      <c r="H42" s="118">
        <v>38.004188724801054</v>
      </c>
      <c r="I42" s="154"/>
    </row>
    <row r="43" spans="1:10" x14ac:dyDescent="0.25">
      <c r="A43" s="157"/>
      <c r="B43" s="125" t="s">
        <v>97</v>
      </c>
      <c r="C43" s="153">
        <v>96.537999999999997</v>
      </c>
      <c r="D43" s="153">
        <v>462.52100000000002</v>
      </c>
      <c r="E43" s="153">
        <v>559.05899999999997</v>
      </c>
      <c r="F43" s="118">
        <v>6.4154356426234589</v>
      </c>
      <c r="G43" s="118">
        <v>30.736846722138893</v>
      </c>
      <c r="H43" s="118">
        <v>37.15228236476235</v>
      </c>
      <c r="I43" s="154"/>
    </row>
    <row r="44" spans="1:10" x14ac:dyDescent="0.25">
      <c r="A44" s="157"/>
      <c r="B44" s="125" t="s">
        <v>98</v>
      </c>
      <c r="C44" s="153">
        <v>84.247</v>
      </c>
      <c r="D44" s="153">
        <v>448.68599999999998</v>
      </c>
      <c r="E44" s="153">
        <v>532.93299999999999</v>
      </c>
      <c r="F44" s="118">
        <v>5.5433790615333693</v>
      </c>
      <c r="G44" s="118">
        <v>29.523147145929961</v>
      </c>
      <c r="H44" s="118">
        <v>35.066526207463326</v>
      </c>
      <c r="I44" s="154"/>
    </row>
    <row r="45" spans="1:10" ht="18" customHeight="1" x14ac:dyDescent="0.25">
      <c r="A45" s="157"/>
      <c r="B45" s="125" t="s">
        <v>99</v>
      </c>
      <c r="C45" s="153">
        <v>86.509</v>
      </c>
      <c r="D45" s="153">
        <v>455.32400000000001</v>
      </c>
      <c r="E45" s="153">
        <v>541.83299999999997</v>
      </c>
      <c r="F45" s="118">
        <v>5.6338349204116369</v>
      </c>
      <c r="G45" s="118">
        <v>29.652640202770908</v>
      </c>
      <c r="H45" s="118">
        <v>35.286475123182541</v>
      </c>
      <c r="I45" s="154"/>
      <c r="J45" s="156"/>
    </row>
    <row r="46" spans="1:10" ht="15" customHeight="1" x14ac:dyDescent="0.25">
      <c r="A46" s="157"/>
      <c r="B46" s="125" t="s">
        <v>100</v>
      </c>
      <c r="C46" s="153">
        <v>91.674000000000007</v>
      </c>
      <c r="D46" s="153">
        <v>475.358</v>
      </c>
      <c r="E46" s="153">
        <v>567.03200000000004</v>
      </c>
      <c r="F46" s="118">
        <v>5.9016849357486674</v>
      </c>
      <c r="G46" s="118">
        <v>30.602058900970995</v>
      </c>
      <c r="H46" s="118">
        <v>36.503743836719664</v>
      </c>
      <c r="I46" s="154"/>
      <c r="J46" s="156"/>
    </row>
    <row r="47" spans="1:10" ht="15" customHeight="1" x14ac:dyDescent="0.25">
      <c r="A47" s="157"/>
      <c r="B47" s="125" t="s">
        <v>101</v>
      </c>
      <c r="C47" s="153">
        <v>96.897000000000006</v>
      </c>
      <c r="D47" s="153">
        <v>483.57400000000001</v>
      </c>
      <c r="E47" s="153">
        <v>580.471</v>
      </c>
      <c r="F47" s="118">
        <v>6.1513039073098676</v>
      </c>
      <c r="G47" s="118">
        <v>30.698686601994506</v>
      </c>
      <c r="H47" s="118">
        <v>36.849990509304376</v>
      </c>
      <c r="I47" s="154"/>
      <c r="J47" s="156"/>
    </row>
    <row r="48" spans="1:10" ht="15" customHeight="1" x14ac:dyDescent="0.25">
      <c r="A48" s="157"/>
      <c r="B48" s="125" t="s">
        <v>102</v>
      </c>
      <c r="C48" s="153">
        <v>97.117999999999995</v>
      </c>
      <c r="D48" s="153">
        <v>473.17200000000003</v>
      </c>
      <c r="E48" s="153">
        <v>570.29</v>
      </c>
      <c r="F48" s="118">
        <v>6.0189807558463455</v>
      </c>
      <c r="G48" s="118">
        <v>29.325286375392075</v>
      </c>
      <c r="H48" s="118">
        <v>35.344267131238418</v>
      </c>
      <c r="I48" s="154"/>
      <c r="J48" s="156"/>
    </row>
    <row r="49" spans="1:10" ht="18" customHeight="1" x14ac:dyDescent="0.25">
      <c r="A49" s="157"/>
      <c r="B49" s="125" t="s">
        <v>103</v>
      </c>
      <c r="C49" s="153">
        <v>97.49</v>
      </c>
      <c r="D49" s="153">
        <v>480.76600000000002</v>
      </c>
      <c r="E49" s="153">
        <v>578.25599999999997</v>
      </c>
      <c r="F49" s="118">
        <v>5.9158240556617816</v>
      </c>
      <c r="G49" s="118">
        <v>29.173526186729841</v>
      </c>
      <c r="H49" s="118">
        <v>35.089350242391617</v>
      </c>
      <c r="I49" s="154"/>
      <c r="J49" s="156"/>
    </row>
    <row r="50" spans="1:10" ht="15" customHeight="1" x14ac:dyDescent="0.25">
      <c r="A50" s="157"/>
      <c r="B50" s="125" t="s">
        <v>104</v>
      </c>
      <c r="C50" s="153">
        <v>103.586</v>
      </c>
      <c r="D50" s="153">
        <v>484.08800000000002</v>
      </c>
      <c r="E50" s="153">
        <v>587.67399999999998</v>
      </c>
      <c r="F50" s="118">
        <v>6.1381095385840618</v>
      </c>
      <c r="G50" s="118">
        <v>28.685200416215334</v>
      </c>
      <c r="H50" s="118">
        <v>34.823309954799392</v>
      </c>
      <c r="I50" s="154"/>
      <c r="J50" s="156"/>
    </row>
    <row r="51" spans="1:10" ht="15" customHeight="1" x14ac:dyDescent="0.25">
      <c r="A51" s="157"/>
      <c r="B51" s="125" t="s">
        <v>105</v>
      </c>
      <c r="C51" s="153">
        <v>123.43899999999999</v>
      </c>
      <c r="D51" s="153">
        <v>496.45299999999997</v>
      </c>
      <c r="E51" s="153">
        <v>619.89200000000005</v>
      </c>
      <c r="F51" s="118">
        <v>7.1711075918849163</v>
      </c>
      <c r="G51" s="118">
        <v>28.841110810311509</v>
      </c>
      <c r="H51" s="118">
        <v>36.012218402196424</v>
      </c>
      <c r="I51" s="154"/>
      <c r="J51" s="156"/>
    </row>
    <row r="52" spans="1:10" ht="15" customHeight="1" x14ac:dyDescent="0.25">
      <c r="A52" s="157"/>
      <c r="B52" s="125" t="s">
        <v>106</v>
      </c>
      <c r="C52" s="153">
        <v>121.598</v>
      </c>
      <c r="D52" s="153">
        <v>498.404</v>
      </c>
      <c r="E52" s="153">
        <v>620.00199999999995</v>
      </c>
      <c r="F52" s="118">
        <v>6.9877884090451978</v>
      </c>
      <c r="G52" s="118">
        <v>28.641438956411807</v>
      </c>
      <c r="H52" s="118">
        <v>35.629227365456998</v>
      </c>
      <c r="I52" s="154"/>
      <c r="J52" s="156"/>
    </row>
    <row r="53" spans="1:10" ht="18" customHeight="1" x14ac:dyDescent="0.25">
      <c r="A53" s="157"/>
      <c r="B53" s="125" t="s">
        <v>107</v>
      </c>
      <c r="C53" s="153">
        <v>130.203</v>
      </c>
      <c r="D53" s="153">
        <v>505.05599999999998</v>
      </c>
      <c r="E53" s="153">
        <v>635.25900000000001</v>
      </c>
      <c r="F53" s="118">
        <v>7.3632111456768135</v>
      </c>
      <c r="G53" s="118">
        <v>28.561814769175431</v>
      </c>
      <c r="H53" s="118">
        <v>35.925025914852249</v>
      </c>
      <c r="I53" s="154"/>
      <c r="J53" s="156"/>
    </row>
    <row r="54" spans="1:10" ht="15" customHeight="1" x14ac:dyDescent="0.25">
      <c r="A54" s="157"/>
      <c r="B54" s="125" t="s">
        <v>108</v>
      </c>
      <c r="C54" s="153">
        <v>137.27699999999999</v>
      </c>
      <c r="D54" s="153">
        <v>505.61700000000002</v>
      </c>
      <c r="E54" s="153">
        <v>642.89400000000001</v>
      </c>
      <c r="F54" s="118">
        <v>7.656816740505322</v>
      </c>
      <c r="G54" s="118">
        <v>28.201495588365709</v>
      </c>
      <c r="H54" s="118">
        <v>35.858312328871037</v>
      </c>
      <c r="I54" s="154"/>
      <c r="J54" s="156"/>
    </row>
    <row r="55" spans="1:10" ht="15" customHeight="1" x14ac:dyDescent="0.25">
      <c r="A55" s="157"/>
      <c r="B55" s="125" t="s">
        <v>109</v>
      </c>
      <c r="C55" s="153">
        <v>142.21899999999999</v>
      </c>
      <c r="D55" s="153">
        <v>513.572</v>
      </c>
      <c r="E55" s="153">
        <v>655.79100000000005</v>
      </c>
      <c r="F55" s="118">
        <v>7.7958163656286592</v>
      </c>
      <c r="G55" s="118">
        <v>28.151744861999045</v>
      </c>
      <c r="H55" s="118">
        <v>35.947561227627709</v>
      </c>
      <c r="I55" s="154"/>
      <c r="J55" s="156"/>
    </row>
    <row r="56" spans="1:10" ht="15" customHeight="1" x14ac:dyDescent="0.25">
      <c r="A56" s="157"/>
      <c r="B56" s="125" t="s">
        <v>110</v>
      </c>
      <c r="C56" s="153">
        <v>143.13999999999999</v>
      </c>
      <c r="D56" s="153">
        <v>510.32100000000003</v>
      </c>
      <c r="E56" s="153">
        <v>653.46100000000001</v>
      </c>
      <c r="F56" s="118">
        <v>7.6783277402521595</v>
      </c>
      <c r="G56" s="118">
        <v>27.374681366027826</v>
      </c>
      <c r="H56" s="118">
        <v>35.053009106279987</v>
      </c>
      <c r="I56" s="154"/>
      <c r="J56" s="156"/>
    </row>
    <row r="57" spans="1:10" ht="18" customHeight="1" x14ac:dyDescent="0.25">
      <c r="A57" s="157"/>
      <c r="B57" s="125" t="s">
        <v>111</v>
      </c>
      <c r="C57" s="153">
        <v>146.065</v>
      </c>
      <c r="D57" s="153">
        <v>515.52099999999996</v>
      </c>
      <c r="E57" s="153">
        <v>661.58600000000001</v>
      </c>
      <c r="F57" s="118">
        <v>7.7137935186495667</v>
      </c>
      <c r="G57" s="118">
        <v>27.225020015251722</v>
      </c>
      <c r="H57" s="118">
        <v>34.938813533901296</v>
      </c>
      <c r="I57" s="154"/>
      <c r="J57" s="156"/>
    </row>
    <row r="58" spans="1:10" ht="15" customHeight="1" x14ac:dyDescent="0.25">
      <c r="A58" s="157"/>
      <c r="B58" s="125" t="s">
        <v>112</v>
      </c>
      <c r="C58" s="153">
        <v>153.12</v>
      </c>
      <c r="D58" s="153">
        <v>514.76300000000003</v>
      </c>
      <c r="E58" s="153">
        <v>667.88300000000004</v>
      </c>
      <c r="F58" s="118">
        <v>7.9607370128519737</v>
      </c>
      <c r="G58" s="118">
        <v>26.762623216736682</v>
      </c>
      <c r="H58" s="118">
        <v>34.723360229588657</v>
      </c>
      <c r="I58" s="154"/>
      <c r="J58" s="156"/>
    </row>
    <row r="59" spans="1:10" ht="15" customHeight="1" x14ac:dyDescent="0.25">
      <c r="A59" s="157"/>
      <c r="B59" s="125" t="s">
        <v>113</v>
      </c>
      <c r="C59" s="153">
        <v>152.82234993060666</v>
      </c>
      <c r="D59" s="153">
        <v>511.98845899999998</v>
      </c>
      <c r="E59" s="153">
        <v>664.81080900000006</v>
      </c>
      <c r="F59" s="118">
        <v>7.8444332514927506</v>
      </c>
      <c r="G59" s="118">
        <v>26.280575413110906</v>
      </c>
      <c r="H59" s="118">
        <v>34.125008668165648</v>
      </c>
      <c r="I59" s="154"/>
      <c r="J59" s="156"/>
    </row>
    <row r="60" spans="1:10" ht="15" customHeight="1" x14ac:dyDescent="0.25">
      <c r="A60" s="157"/>
      <c r="B60" s="125" t="s">
        <v>114</v>
      </c>
      <c r="C60" s="153">
        <v>152.52469986121338</v>
      </c>
      <c r="D60" s="153">
        <v>506.15781500000003</v>
      </c>
      <c r="E60" s="153">
        <v>658.68251499999997</v>
      </c>
      <c r="F60" s="118">
        <v>7.7657765980551474</v>
      </c>
      <c r="G60" s="118">
        <v>25.770963773253726</v>
      </c>
      <c r="H60" s="118">
        <v>33.536740378375171</v>
      </c>
      <c r="I60" s="154"/>
      <c r="J60" s="156"/>
    </row>
    <row r="61" spans="1:10" ht="18" customHeight="1" x14ac:dyDescent="0.25">
      <c r="A61" s="157"/>
      <c r="B61" s="125" t="s">
        <v>115</v>
      </c>
      <c r="C61" s="153">
        <v>152.22704979182012</v>
      </c>
      <c r="D61" s="153">
        <v>497.121781</v>
      </c>
      <c r="E61" s="153">
        <v>649.34883100000002</v>
      </c>
      <c r="F61" s="118">
        <v>7.686044703414316</v>
      </c>
      <c r="G61" s="118">
        <v>25.100008421842624</v>
      </c>
      <c r="H61" s="118">
        <v>32.786053135768078</v>
      </c>
      <c r="I61" s="154"/>
      <c r="J61" s="156"/>
    </row>
    <row r="62" spans="1:10" ht="14.25" customHeight="1" x14ac:dyDescent="0.25">
      <c r="A62" s="157"/>
      <c r="B62" s="125" t="s">
        <v>116</v>
      </c>
      <c r="C62" s="153">
        <v>156.62729378554312</v>
      </c>
      <c r="D62" s="153">
        <v>486.72005799999999</v>
      </c>
      <c r="E62" s="153">
        <v>643.347351</v>
      </c>
      <c r="F62" s="118">
        <v>7.8532395621681337</v>
      </c>
      <c r="G62" s="118">
        <v>24.403979171216285</v>
      </c>
      <c r="H62" s="118">
        <v>32.257218693997551</v>
      </c>
      <c r="I62" s="154"/>
      <c r="J62" s="156"/>
    </row>
    <row r="63" spans="1:10" ht="14.25" customHeight="1" x14ac:dyDescent="0.25">
      <c r="A63" s="157"/>
      <c r="B63" s="125" t="s">
        <v>117</v>
      </c>
      <c r="C63" s="153">
        <v>161.02753777926614</v>
      </c>
      <c r="D63" s="153">
        <v>478.16055699999998</v>
      </c>
      <c r="E63" s="153">
        <v>639.18809499999998</v>
      </c>
      <c r="F63" s="118">
        <v>8.0153878695674408</v>
      </c>
      <c r="G63" s="118">
        <v>23.801160851985038</v>
      </c>
      <c r="H63" s="118">
        <v>31.816548732539836</v>
      </c>
      <c r="I63" s="154"/>
      <c r="J63" s="156"/>
    </row>
    <row r="64" spans="1:10" ht="14.25" customHeight="1" x14ac:dyDescent="0.25">
      <c r="A64" s="157"/>
      <c r="B64" s="125" t="s">
        <v>118</v>
      </c>
      <c r="C64" s="153">
        <v>165.42778177298911</v>
      </c>
      <c r="D64" s="153">
        <v>471.78934100000004</v>
      </c>
      <c r="E64" s="153">
        <v>637.21712300000002</v>
      </c>
      <c r="F64" s="118">
        <v>8.1729303161123248</v>
      </c>
      <c r="G64" s="118">
        <v>23.308668994721078</v>
      </c>
      <c r="H64" s="118">
        <v>31.481599322048837</v>
      </c>
      <c r="I64" s="154"/>
      <c r="J64" s="156"/>
    </row>
    <row r="65" spans="1:10" ht="18" customHeight="1" x14ac:dyDescent="0.25">
      <c r="A65" s="157"/>
      <c r="B65" s="125" t="s">
        <v>119</v>
      </c>
      <c r="C65" s="153">
        <v>169.82802576671213</v>
      </c>
      <c r="D65" s="153">
        <v>467.74577600000003</v>
      </c>
      <c r="E65" s="153">
        <v>637.573802</v>
      </c>
      <c r="F65" s="118">
        <v>8.3288769392116997</v>
      </c>
      <c r="G65" s="118">
        <v>22.939659043623497</v>
      </c>
      <c r="H65" s="118">
        <v>31.268535994276338</v>
      </c>
      <c r="I65" s="154"/>
      <c r="J65" s="156"/>
    </row>
    <row r="66" spans="1:10" ht="18" customHeight="1" x14ac:dyDescent="0.25">
      <c r="A66" s="157"/>
      <c r="B66" s="125" t="s">
        <v>120</v>
      </c>
      <c r="C66" s="153">
        <v>174.53839556789416</v>
      </c>
      <c r="D66" s="153">
        <v>465.295973</v>
      </c>
      <c r="E66" s="153">
        <v>639.83436899999992</v>
      </c>
      <c r="F66" s="118">
        <v>8.5027252874853154</v>
      </c>
      <c r="G66" s="118">
        <v>22.667126181145736</v>
      </c>
      <c r="H66" s="118">
        <v>31.169851489681299</v>
      </c>
      <c r="I66" s="154"/>
      <c r="J66" s="156"/>
    </row>
    <row r="67" spans="1:10" ht="18" customHeight="1" x14ac:dyDescent="0.25">
      <c r="A67" s="157"/>
      <c r="B67" s="125" t="s">
        <v>121</v>
      </c>
      <c r="C67" s="153">
        <v>179.24876536907618</v>
      </c>
      <c r="D67" s="153">
        <v>464.29821500000003</v>
      </c>
      <c r="E67" s="153">
        <v>643.54698100000007</v>
      </c>
      <c r="F67" s="118">
        <v>8.6771556392619349</v>
      </c>
      <c r="G67" s="118">
        <v>22.475958851326869</v>
      </c>
      <c r="H67" s="118">
        <v>31.153114521130853</v>
      </c>
      <c r="I67" s="154"/>
      <c r="J67" s="156"/>
    </row>
    <row r="68" spans="1:10" ht="18" customHeight="1" x14ac:dyDescent="0.25">
      <c r="A68" s="157"/>
      <c r="B68" s="125" t="s">
        <v>122</v>
      </c>
      <c r="C68" s="153">
        <v>183.95913517025821</v>
      </c>
      <c r="D68" s="153">
        <v>464.60257299999995</v>
      </c>
      <c r="E68" s="153">
        <v>648.56170799999995</v>
      </c>
      <c r="F68" s="118">
        <v>8.8506855131968756</v>
      </c>
      <c r="G68" s="118">
        <v>22.353069112003055</v>
      </c>
      <c r="H68" s="118">
        <v>31.203754617008428</v>
      </c>
      <c r="I68" s="154"/>
      <c r="J68" s="156"/>
    </row>
    <row r="69" spans="1:10" ht="18.75" customHeight="1" x14ac:dyDescent="0.25">
      <c r="A69" s="157"/>
      <c r="B69" s="125" t="s">
        <v>123</v>
      </c>
      <c r="C69" s="153">
        <v>188.66950497144032</v>
      </c>
      <c r="D69" s="153">
        <v>466.01920100000001</v>
      </c>
      <c r="E69" s="153">
        <v>654.68870600000002</v>
      </c>
      <c r="F69" s="118">
        <v>9.0201117682051226</v>
      </c>
      <c r="G69" s="118">
        <v>22.279940151355969</v>
      </c>
      <c r="H69" s="118">
        <v>31.300051920926503</v>
      </c>
      <c r="I69" s="154"/>
      <c r="J69" s="156"/>
    </row>
    <row r="70" spans="1:10" x14ac:dyDescent="0.25">
      <c r="A70" s="157"/>
      <c r="B70" s="125" t="s">
        <v>124</v>
      </c>
      <c r="C70" s="153">
        <v>193.21753284628252</v>
      </c>
      <c r="D70" s="153">
        <v>468.266276</v>
      </c>
      <c r="E70" s="153">
        <v>661.48380900000006</v>
      </c>
      <c r="F70" s="118">
        <v>9.1756169594911654</v>
      </c>
      <c r="G70" s="118">
        <v>22.237277954695909</v>
      </c>
      <c r="H70" s="118">
        <v>31.412894921486895</v>
      </c>
      <c r="I70" s="154"/>
    </row>
    <row r="71" spans="1:10" x14ac:dyDescent="0.25">
      <c r="A71" s="157"/>
      <c r="B71" s="125" t="s">
        <v>125</v>
      </c>
      <c r="C71" s="153">
        <v>197.76556072112476</v>
      </c>
      <c r="D71" s="153">
        <v>471.078913</v>
      </c>
      <c r="E71" s="153">
        <v>668.84447399999999</v>
      </c>
      <c r="F71" s="118">
        <v>9.3261933698228532</v>
      </c>
      <c r="G71" s="118">
        <v>22.215056145590413</v>
      </c>
      <c r="H71" s="118">
        <v>31.541249528564418</v>
      </c>
      <c r="I71" s="154"/>
    </row>
    <row r="72" spans="1:10" x14ac:dyDescent="0.25">
      <c r="A72" s="157"/>
      <c r="B72" s="125" t="s">
        <v>126</v>
      </c>
      <c r="C72" s="153">
        <v>202.31358859596696</v>
      </c>
      <c r="D72" s="153">
        <v>474.26573200000001</v>
      </c>
      <c r="E72" s="153">
        <v>676.57932100000005</v>
      </c>
      <c r="F72" s="118">
        <v>9.4735008522333999</v>
      </c>
      <c r="G72" s="118">
        <v>22.207884539381169</v>
      </c>
      <c r="H72" s="118">
        <v>31.681385410533753</v>
      </c>
      <c r="I72" s="154"/>
    </row>
    <row r="73" spans="1:10" x14ac:dyDescent="0.25">
      <c r="A73" s="157"/>
      <c r="B73" s="125" t="s">
        <v>127</v>
      </c>
      <c r="C73" s="153">
        <v>206.86161647080922</v>
      </c>
      <c r="D73" s="153">
        <v>477.72388599999999</v>
      </c>
      <c r="E73" s="153">
        <v>684.58550200000002</v>
      </c>
      <c r="F73" s="118">
        <v>9.618957037417065</v>
      </c>
      <c r="G73" s="118">
        <v>22.213910988317011</v>
      </c>
      <c r="H73" s="118">
        <v>31.832868003841693</v>
      </c>
      <c r="I73" s="154"/>
    </row>
    <row r="74" spans="1:10" x14ac:dyDescent="0.25">
      <c r="A74" s="157"/>
      <c r="B74" s="125" t="s">
        <v>128</v>
      </c>
      <c r="C74" s="153">
        <v>211.59940772554256</v>
      </c>
      <c r="D74" s="153">
        <v>481.37744400000003</v>
      </c>
      <c r="E74" s="153">
        <v>692.97685200000001</v>
      </c>
      <c r="F74" s="118">
        <v>9.7715612979619202</v>
      </c>
      <c r="G74" s="118">
        <v>22.229784346104413</v>
      </c>
      <c r="H74" s="118">
        <v>32.001345656740646</v>
      </c>
      <c r="I74" s="154"/>
    </row>
    <row r="75" spans="1:10" x14ac:dyDescent="0.25">
      <c r="A75" s="157"/>
      <c r="B75" s="125" t="s">
        <v>129</v>
      </c>
      <c r="C75" s="153">
        <v>216.33719898027593</v>
      </c>
      <c r="D75" s="153">
        <v>485.12552899999997</v>
      </c>
      <c r="E75" s="153">
        <v>701.46272799999997</v>
      </c>
      <c r="F75" s="118">
        <v>9.922647397458892</v>
      </c>
      <c r="G75" s="118">
        <v>22.251048781544032</v>
      </c>
      <c r="H75" s="118">
        <v>32.173696179907601</v>
      </c>
      <c r="I75" s="154"/>
    </row>
    <row r="76" spans="1:10" x14ac:dyDescent="0.25">
      <c r="A76" s="157"/>
      <c r="B76" s="125" t="s">
        <v>130</v>
      </c>
      <c r="C76" s="153">
        <v>221.07499023500932</v>
      </c>
      <c r="D76" s="153">
        <v>488.898819</v>
      </c>
      <c r="E76" s="153">
        <v>709.97381000000007</v>
      </c>
      <c r="F76" s="118">
        <v>10.071286940340238</v>
      </c>
      <c r="G76" s="118">
        <v>22.272262844875744</v>
      </c>
      <c r="H76" s="118">
        <v>32.343549820065881</v>
      </c>
      <c r="I76" s="154"/>
    </row>
    <row r="77" spans="1:10" x14ac:dyDescent="0.25">
      <c r="A77" s="157"/>
      <c r="B77" s="46" t="s">
        <v>131</v>
      </c>
      <c r="C77" s="153">
        <v>225.81278148974269</v>
      </c>
      <c r="D77" s="153">
        <v>492.627613</v>
      </c>
      <c r="E77" s="153">
        <v>718.44039499999997</v>
      </c>
      <c r="F77" s="118">
        <v>10.216879468158989</v>
      </c>
      <c r="G77" s="118">
        <v>22.288893088793106</v>
      </c>
      <c r="H77" s="118">
        <v>32.505772580038638</v>
      </c>
      <c r="I77" s="154"/>
    </row>
    <row r="78" spans="1:10" x14ac:dyDescent="0.25">
      <c r="A78" s="157"/>
      <c r="B78" s="46" t="s">
        <v>132</v>
      </c>
      <c r="C78" s="153">
        <v>230.78619463887969</v>
      </c>
      <c r="D78" s="153">
        <v>496.24602600000003</v>
      </c>
      <c r="E78" s="153">
        <v>727.03221999999994</v>
      </c>
      <c r="F78" s="118">
        <v>10.370080659172956</v>
      </c>
      <c r="G78" s="118">
        <v>22.298176563231458</v>
      </c>
      <c r="H78" s="118">
        <v>32.668257193697173</v>
      </c>
      <c r="I78" s="154"/>
    </row>
    <row r="79" spans="1:10" x14ac:dyDescent="0.25">
      <c r="A79" s="157"/>
      <c r="B79" s="46" t="s">
        <v>133</v>
      </c>
      <c r="C79" s="153">
        <v>235.75960778801664</v>
      </c>
      <c r="D79" s="153">
        <v>499.67782299999999</v>
      </c>
      <c r="E79" s="153">
        <v>735.43743099999995</v>
      </c>
      <c r="F79" s="118">
        <v>10.51987480014588</v>
      </c>
      <c r="G79" s="118">
        <v>22.296220237589981</v>
      </c>
      <c r="H79" s="118">
        <v>32.816095047194807</v>
      </c>
      <c r="I79" s="154"/>
    </row>
    <row r="80" spans="1:10" x14ac:dyDescent="0.25">
      <c r="A80" s="157"/>
      <c r="B80" s="46" t="s">
        <v>134</v>
      </c>
      <c r="C80" s="153">
        <v>240.7330209371537</v>
      </c>
      <c r="D80" s="153">
        <v>502.85492399999998</v>
      </c>
      <c r="E80" s="153">
        <v>743.58794499999999</v>
      </c>
      <c r="F80" s="118">
        <v>10.666471810731661</v>
      </c>
      <c r="G80" s="118">
        <v>22.280648707240989</v>
      </c>
      <c r="H80" s="118">
        <v>32.947120520757259</v>
      </c>
      <c r="I80" s="154"/>
    </row>
    <row r="81" spans="1:9" x14ac:dyDescent="0.25">
      <c r="A81" s="157"/>
      <c r="B81" s="46" t="s">
        <v>135</v>
      </c>
      <c r="C81" s="153">
        <v>245.7064340862907</v>
      </c>
      <c r="D81" s="153">
        <v>505.71203800000001</v>
      </c>
      <c r="E81" s="153">
        <v>751.41847199999995</v>
      </c>
      <c r="F81" s="118">
        <v>10.809976006049309</v>
      </c>
      <c r="G81" s="118">
        <v>22.249051055905237</v>
      </c>
      <c r="H81" s="118">
        <v>33.059027058158144</v>
      </c>
      <c r="I81" s="154"/>
    </row>
    <row r="82" spans="1:9" x14ac:dyDescent="0.25">
      <c r="A82" s="157"/>
      <c r="B82" s="130">
        <v>2012</v>
      </c>
      <c r="C82" s="245">
        <f ca="1">OFFSET(C$8,4*(ROW()-ROW(C$82)),0)</f>
        <v>44.195</v>
      </c>
      <c r="D82" s="245">
        <f t="shared" ref="D82:H99" ca="1" si="0">OFFSET(D$8,4*(ROW()-ROW(D$82)),0)</f>
        <v>391.64</v>
      </c>
      <c r="E82" s="245">
        <f t="shared" ca="1" si="0"/>
        <v>435.83499999999998</v>
      </c>
      <c r="F82" s="338">
        <f t="shared" ca="1" si="0"/>
        <v>3.9110031088027881</v>
      </c>
      <c r="G82" s="338">
        <f t="shared" ca="1" si="0"/>
        <v>34.657885677826087</v>
      </c>
      <c r="H82" s="338">
        <f t="shared" ca="1" si="0"/>
        <v>38.568888786628868</v>
      </c>
      <c r="I82" s="154"/>
    </row>
    <row r="83" spans="1:9" x14ac:dyDescent="0.25">
      <c r="A83" s="157"/>
      <c r="B83" s="8">
        <v>2013</v>
      </c>
      <c r="C83" s="153">
        <f t="shared" ref="C83:H100" ca="1" si="1">OFFSET(C$8,4*(ROW()-ROW(C$82)),0)</f>
        <v>49.14</v>
      </c>
      <c r="D83" s="153">
        <f t="shared" ca="1" si="0"/>
        <v>397.68400000000003</v>
      </c>
      <c r="E83" s="153">
        <f t="shared" ca="1" si="0"/>
        <v>446.82400000000001</v>
      </c>
      <c r="F83" s="118">
        <f t="shared" ca="1" si="0"/>
        <v>4.1787952926049616</v>
      </c>
      <c r="G83" s="118">
        <f t="shared" ca="1" si="0"/>
        <v>33.818478370865115</v>
      </c>
      <c r="H83" s="118">
        <f t="shared" ca="1" si="0"/>
        <v>37.997273663470068</v>
      </c>
      <c r="I83" s="154"/>
    </row>
    <row r="84" spans="1:9" x14ac:dyDescent="0.25">
      <c r="A84" s="157"/>
      <c r="B84" s="8">
        <v>2014</v>
      </c>
      <c r="C84" s="153">
        <f t="shared" ca="1" si="1"/>
        <v>54.798999999999999</v>
      </c>
      <c r="D84" s="153">
        <f t="shared" ca="1" si="0"/>
        <v>419.38900000000001</v>
      </c>
      <c r="E84" s="153">
        <f t="shared" ca="1" si="0"/>
        <v>474.18799999999999</v>
      </c>
      <c r="F84" s="118">
        <f t="shared" ca="1" si="0"/>
        <v>4.4994995447047392</v>
      </c>
      <c r="G84" s="118">
        <f t="shared" ca="1" si="0"/>
        <v>34.435676099092611</v>
      </c>
      <c r="H84" s="118">
        <f t="shared" ca="1" si="0"/>
        <v>38.935175643797351</v>
      </c>
      <c r="I84" s="154"/>
    </row>
    <row r="85" spans="1:9" x14ac:dyDescent="0.25">
      <c r="A85" s="157"/>
      <c r="B85" s="8">
        <v>2015</v>
      </c>
      <c r="C85" s="153">
        <f t="shared" ca="1" si="1"/>
        <v>60.63</v>
      </c>
      <c r="D85" s="153">
        <f t="shared" ca="1" si="0"/>
        <v>432.85899999999998</v>
      </c>
      <c r="E85" s="153">
        <f t="shared" ca="1" si="0"/>
        <v>493.48899999999998</v>
      </c>
      <c r="F85" s="118">
        <f t="shared" ca="1" si="0"/>
        <v>4.7105311409383459</v>
      </c>
      <c r="G85" s="118">
        <f t="shared" ca="1" si="0"/>
        <v>33.630146777757403</v>
      </c>
      <c r="H85" s="118">
        <f t="shared" ca="1" si="0"/>
        <v>38.340677918695746</v>
      </c>
      <c r="I85" s="154"/>
    </row>
    <row r="86" spans="1:9" x14ac:dyDescent="0.25">
      <c r="A86" s="157"/>
      <c r="B86" s="8">
        <v>2016</v>
      </c>
      <c r="C86" s="153">
        <f t="shared" ca="1" si="1"/>
        <v>66.701999999999998</v>
      </c>
      <c r="D86" s="153">
        <f t="shared" ca="1" si="0"/>
        <v>454.79</v>
      </c>
      <c r="E86" s="153">
        <f t="shared" ca="1" si="0"/>
        <v>521.49199999999996</v>
      </c>
      <c r="F86" s="118">
        <f t="shared" ca="1" si="0"/>
        <v>5.0811551168440179</v>
      </c>
      <c r="G86" s="118">
        <f t="shared" ca="1" si="0"/>
        <v>34.644516440129102</v>
      </c>
      <c r="H86" s="118">
        <f t="shared" ca="1" si="0"/>
        <v>39.725671556973111</v>
      </c>
      <c r="I86" s="154"/>
    </row>
    <row r="87" spans="1:9" x14ac:dyDescent="0.25">
      <c r="A87" s="157"/>
      <c r="B87" s="8">
        <v>2017</v>
      </c>
      <c r="C87" s="153">
        <f t="shared" ca="1" si="1"/>
        <v>71.322999999999993</v>
      </c>
      <c r="D87" s="153">
        <f t="shared" ca="1" si="0"/>
        <v>468.51</v>
      </c>
      <c r="E87" s="153">
        <f t="shared" ca="1" si="0"/>
        <v>539.83299999999997</v>
      </c>
      <c r="F87" s="118">
        <f t="shared" ca="1" si="0"/>
        <v>5.2895522388059693</v>
      </c>
      <c r="G87" s="118">
        <f t="shared" ca="1" si="0"/>
        <v>34.746268656716417</v>
      </c>
      <c r="H87" s="118">
        <f t="shared" ca="1" si="0"/>
        <v>40.035820895522384</v>
      </c>
      <c r="I87" s="154"/>
    </row>
    <row r="88" spans="1:9" x14ac:dyDescent="0.25">
      <c r="A88" s="157"/>
      <c r="B88" s="8">
        <v>2018</v>
      </c>
      <c r="C88" s="153">
        <f t="shared" ca="1" si="1"/>
        <v>74.033000000000001</v>
      </c>
      <c r="D88" s="153">
        <f t="shared" ca="1" si="0"/>
        <v>474.904</v>
      </c>
      <c r="E88" s="153">
        <f t="shared" ca="1" si="0"/>
        <v>548.93700000000001</v>
      </c>
      <c r="F88" s="118">
        <f t="shared" ca="1" si="0"/>
        <v>5.2782162448114729</v>
      </c>
      <c r="G88" s="118">
        <f t="shared" ca="1" si="0"/>
        <v>33.858495637431254</v>
      </c>
      <c r="H88" s="118">
        <f t="shared" ca="1" si="0"/>
        <v>39.136711882242722</v>
      </c>
      <c r="I88" s="154"/>
    </row>
    <row r="89" spans="1:9" x14ac:dyDescent="0.25">
      <c r="A89" s="157"/>
      <c r="B89" s="8">
        <v>2019</v>
      </c>
      <c r="C89" s="153">
        <f t="shared" ca="1" si="1"/>
        <v>86.138999999999996</v>
      </c>
      <c r="D89" s="153">
        <f t="shared" ca="1" si="0"/>
        <v>470.52100000000002</v>
      </c>
      <c r="E89" s="153">
        <f t="shared" ca="1" si="0"/>
        <v>556.66</v>
      </c>
      <c r="F89" s="118">
        <f t="shared" ca="1" si="0"/>
        <v>5.9139467505183516</v>
      </c>
      <c r="G89" s="118">
        <f t="shared" ca="1" si="0"/>
        <v>32.304021860024449</v>
      </c>
      <c r="H89" s="118">
        <f t="shared" ca="1" si="0"/>
        <v>38.21796861054279</v>
      </c>
      <c r="I89" s="154"/>
    </row>
    <row r="90" spans="1:9" x14ac:dyDescent="0.25">
      <c r="A90" s="157"/>
      <c r="B90" s="8">
        <v>2020</v>
      </c>
      <c r="C90" s="153">
        <f t="shared" ca="1" si="1"/>
        <v>89.427000000000007</v>
      </c>
      <c r="D90" s="153">
        <f t="shared" ca="1" si="0"/>
        <v>478.47800000000001</v>
      </c>
      <c r="E90" s="153">
        <f t="shared" ca="1" si="0"/>
        <v>567.90499999999997</v>
      </c>
      <c r="F90" s="118">
        <f t="shared" ca="1" si="0"/>
        <v>6.1489705646749977</v>
      </c>
      <c r="G90" s="118">
        <f t="shared" ca="1" si="0"/>
        <v>32.899987004423316</v>
      </c>
      <c r="H90" s="118">
        <f t="shared" ca="1" si="0"/>
        <v>39.048957569098306</v>
      </c>
      <c r="I90" s="154"/>
    </row>
    <row r="91" spans="1:9" x14ac:dyDescent="0.25">
      <c r="A91" s="157"/>
      <c r="B91" s="8">
        <v>2021</v>
      </c>
      <c r="C91" s="153">
        <f t="shared" ca="1" si="1"/>
        <v>84.247</v>
      </c>
      <c r="D91" s="153">
        <f t="shared" ca="1" si="0"/>
        <v>448.68599999999998</v>
      </c>
      <c r="E91" s="153">
        <f t="shared" ca="1" si="0"/>
        <v>532.93299999999999</v>
      </c>
      <c r="F91" s="118">
        <f t="shared" ca="1" si="0"/>
        <v>5.5433790615333693</v>
      </c>
      <c r="G91" s="118">
        <f t="shared" ca="1" si="0"/>
        <v>29.523147145929961</v>
      </c>
      <c r="H91" s="118">
        <f t="shared" ca="1" si="0"/>
        <v>35.066526207463326</v>
      </c>
      <c r="I91" s="154"/>
    </row>
    <row r="92" spans="1:9" x14ac:dyDescent="0.25">
      <c r="A92" s="157"/>
      <c r="B92" s="8">
        <v>2022</v>
      </c>
      <c r="C92" s="153">
        <f t="shared" ca="1" si="1"/>
        <v>97.117999999999995</v>
      </c>
      <c r="D92" s="153">
        <f t="shared" ca="1" si="0"/>
        <v>473.17200000000003</v>
      </c>
      <c r="E92" s="153">
        <f t="shared" ca="1" si="0"/>
        <v>570.29</v>
      </c>
      <c r="F92" s="118">
        <f t="shared" ca="1" si="0"/>
        <v>6.0189807558463455</v>
      </c>
      <c r="G92" s="118">
        <f t="shared" ca="1" si="0"/>
        <v>29.325286375392075</v>
      </c>
      <c r="H92" s="118">
        <f t="shared" ca="1" si="0"/>
        <v>35.344267131238418</v>
      </c>
      <c r="I92" s="154"/>
    </row>
    <row r="93" spans="1:9" x14ac:dyDescent="0.25">
      <c r="A93" s="157"/>
      <c r="B93" s="8">
        <v>2023</v>
      </c>
      <c r="C93" s="153">
        <f t="shared" ca="1" si="1"/>
        <v>121.598</v>
      </c>
      <c r="D93" s="153">
        <f t="shared" ca="1" si="0"/>
        <v>498.404</v>
      </c>
      <c r="E93" s="153">
        <f t="shared" ca="1" si="0"/>
        <v>620.00199999999995</v>
      </c>
      <c r="F93" s="118">
        <f t="shared" ca="1" si="0"/>
        <v>6.9877884090451978</v>
      </c>
      <c r="G93" s="118">
        <f t="shared" ca="1" si="0"/>
        <v>28.641438956411807</v>
      </c>
      <c r="H93" s="118">
        <f t="shared" ca="1" si="0"/>
        <v>35.629227365456998</v>
      </c>
      <c r="I93" s="154"/>
    </row>
    <row r="94" spans="1:9" x14ac:dyDescent="0.25">
      <c r="A94" s="157"/>
      <c r="B94" s="8">
        <v>2024</v>
      </c>
      <c r="C94" s="153">
        <f t="shared" ca="1" si="1"/>
        <v>143.13999999999999</v>
      </c>
      <c r="D94" s="153">
        <f t="shared" ca="1" si="0"/>
        <v>510.32100000000003</v>
      </c>
      <c r="E94" s="153">
        <f t="shared" ca="1" si="0"/>
        <v>653.46100000000001</v>
      </c>
      <c r="F94" s="118">
        <f t="shared" ca="1" si="0"/>
        <v>7.6783277402521595</v>
      </c>
      <c r="G94" s="118">
        <f t="shared" ca="1" si="0"/>
        <v>27.374681366027826</v>
      </c>
      <c r="H94" s="118">
        <f t="shared" ca="1" si="0"/>
        <v>35.053009106279987</v>
      </c>
      <c r="I94" s="154"/>
    </row>
    <row r="95" spans="1:9" x14ac:dyDescent="0.25">
      <c r="A95" s="157"/>
      <c r="B95" s="8">
        <v>2025</v>
      </c>
      <c r="C95" s="153">
        <f t="shared" ca="1" si="1"/>
        <v>152.52469986121338</v>
      </c>
      <c r="D95" s="153">
        <f t="shared" ca="1" si="0"/>
        <v>506.15781500000003</v>
      </c>
      <c r="E95" s="153">
        <f t="shared" ca="1" si="0"/>
        <v>658.68251499999997</v>
      </c>
      <c r="F95" s="118">
        <f t="shared" ca="1" si="0"/>
        <v>7.7657765980551474</v>
      </c>
      <c r="G95" s="118">
        <f t="shared" ca="1" si="0"/>
        <v>25.770963773253726</v>
      </c>
      <c r="H95" s="118">
        <f t="shared" ca="1" si="0"/>
        <v>33.536740378375171</v>
      </c>
      <c r="I95" s="154"/>
    </row>
    <row r="96" spans="1:9" x14ac:dyDescent="0.25">
      <c r="A96" s="157"/>
      <c r="B96" s="8">
        <v>2026</v>
      </c>
      <c r="C96" s="153">
        <f t="shared" ca="1" si="1"/>
        <v>165.42778177298911</v>
      </c>
      <c r="D96" s="153">
        <f t="shared" ca="1" si="0"/>
        <v>471.78934100000004</v>
      </c>
      <c r="E96" s="153">
        <f t="shared" ca="1" si="0"/>
        <v>637.21712300000002</v>
      </c>
      <c r="F96" s="118">
        <f t="shared" ca="1" si="0"/>
        <v>8.1729303161123248</v>
      </c>
      <c r="G96" s="118">
        <f t="shared" ca="1" si="0"/>
        <v>23.308668994721078</v>
      </c>
      <c r="H96" s="118">
        <f t="shared" ca="1" si="0"/>
        <v>31.481599322048837</v>
      </c>
      <c r="I96" s="154"/>
    </row>
    <row r="97" spans="1:9" x14ac:dyDescent="0.25">
      <c r="A97" s="157"/>
      <c r="B97" s="8">
        <v>2027</v>
      </c>
      <c r="C97" s="153">
        <f t="shared" ca="1" si="1"/>
        <v>183.95913517025821</v>
      </c>
      <c r="D97" s="153">
        <f t="shared" ca="1" si="0"/>
        <v>464.60257299999995</v>
      </c>
      <c r="E97" s="153">
        <f t="shared" ca="1" si="0"/>
        <v>648.56170799999995</v>
      </c>
      <c r="F97" s="118">
        <f t="shared" ca="1" si="0"/>
        <v>8.8506855131968756</v>
      </c>
      <c r="G97" s="118">
        <f t="shared" ca="1" si="0"/>
        <v>22.353069112003055</v>
      </c>
      <c r="H97" s="118">
        <f t="shared" ca="1" si="0"/>
        <v>31.203754617008428</v>
      </c>
      <c r="I97" s="154"/>
    </row>
    <row r="98" spans="1:9" x14ac:dyDescent="0.25">
      <c r="A98" s="157"/>
      <c r="B98" s="8">
        <v>2028</v>
      </c>
      <c r="C98" s="153">
        <f t="shared" ca="1" si="1"/>
        <v>202.31358859596696</v>
      </c>
      <c r="D98" s="153">
        <f t="shared" ca="1" si="0"/>
        <v>474.26573200000001</v>
      </c>
      <c r="E98" s="153">
        <f t="shared" ca="1" si="0"/>
        <v>676.57932100000005</v>
      </c>
      <c r="F98" s="118">
        <f t="shared" ca="1" si="0"/>
        <v>9.4735008522333999</v>
      </c>
      <c r="G98" s="118">
        <f t="shared" ca="1" si="0"/>
        <v>22.207884539381169</v>
      </c>
      <c r="H98" s="118">
        <f t="shared" ca="1" si="0"/>
        <v>31.681385410533753</v>
      </c>
      <c r="I98" s="154"/>
    </row>
    <row r="99" spans="1:9" x14ac:dyDescent="0.25">
      <c r="A99" s="157"/>
      <c r="B99" s="8">
        <v>2029</v>
      </c>
      <c r="C99" s="153">
        <f t="shared" ca="1" si="1"/>
        <v>221.07499023500932</v>
      </c>
      <c r="D99" s="153">
        <f t="shared" ca="1" si="0"/>
        <v>488.898819</v>
      </c>
      <c r="E99" s="153">
        <f t="shared" ca="1" si="0"/>
        <v>709.97381000000007</v>
      </c>
      <c r="F99" s="118">
        <f t="shared" ca="1" si="0"/>
        <v>10.071286940340238</v>
      </c>
      <c r="G99" s="118">
        <f t="shared" ca="1" si="0"/>
        <v>22.272262844875744</v>
      </c>
      <c r="H99" s="118">
        <f t="shared" ca="1" si="0"/>
        <v>32.343549820065881</v>
      </c>
      <c r="I99" s="154"/>
    </row>
    <row r="100" spans="1:9" x14ac:dyDescent="0.25">
      <c r="A100" s="336"/>
      <c r="B100" s="8">
        <v>2030</v>
      </c>
      <c r="C100" s="153">
        <f t="shared" ca="1" si="1"/>
        <v>240.7330209371537</v>
      </c>
      <c r="D100" s="153">
        <f t="shared" ca="1" si="1"/>
        <v>502.85492399999998</v>
      </c>
      <c r="E100" s="153">
        <f t="shared" ca="1" si="1"/>
        <v>743.58794499999999</v>
      </c>
      <c r="F100" s="118">
        <f t="shared" ca="1" si="1"/>
        <v>10.666471810731661</v>
      </c>
      <c r="G100" s="118">
        <f t="shared" ca="1" si="1"/>
        <v>22.280648707240989</v>
      </c>
      <c r="H100" s="118">
        <f t="shared" ca="1" si="1"/>
        <v>32.947120520757259</v>
      </c>
      <c r="I100" s="154"/>
    </row>
    <row r="101" spans="1:9" x14ac:dyDescent="0.25">
      <c r="A101" s="157"/>
      <c r="B101" s="255" t="s">
        <v>140</v>
      </c>
      <c r="C101" s="245">
        <f t="shared" ref="C101:H118" ca="1" si="2">OFFSET(C$9,4*(ROW()-ROW(C$101)),0)</f>
        <v>45.656999999999996</v>
      </c>
      <c r="D101" s="245">
        <f t="shared" ca="1" si="2"/>
        <v>394.48200000000003</v>
      </c>
      <c r="E101" s="245">
        <f t="shared" ca="1" si="2"/>
        <v>440.13900000000001</v>
      </c>
      <c r="F101" s="338">
        <f t="shared" ca="1" si="2"/>
        <v>4.0240719832680671</v>
      </c>
      <c r="G101" s="338">
        <f t="shared" ca="1" si="2"/>
        <v>34.7684684517939</v>
      </c>
      <c r="H101" s="338">
        <f t="shared" ca="1" si="2"/>
        <v>38.792540435061966</v>
      </c>
      <c r="I101" s="154"/>
    </row>
    <row r="102" spans="1:9" x14ac:dyDescent="0.25">
      <c r="A102" s="157"/>
      <c r="B102" s="125" t="s">
        <v>141</v>
      </c>
      <c r="C102" s="153">
        <f t="shared" ca="1" si="2"/>
        <v>50.883000000000003</v>
      </c>
      <c r="D102" s="153">
        <f t="shared" ca="1" si="2"/>
        <v>396.21199999999999</v>
      </c>
      <c r="E102" s="153">
        <f t="shared" ca="1" si="2"/>
        <v>447.09500000000003</v>
      </c>
      <c r="F102" s="118">
        <f t="shared" ca="1" si="2"/>
        <v>4.2630787869038702</v>
      </c>
      <c r="G102" s="118">
        <f t="shared" ca="1" si="2"/>
        <v>33.195428184595173</v>
      </c>
      <c r="H102" s="118">
        <f t="shared" ca="1" si="2"/>
        <v>37.458506971499048</v>
      </c>
      <c r="I102" s="154"/>
    </row>
    <row r="103" spans="1:9" x14ac:dyDescent="0.25">
      <c r="A103" s="157"/>
      <c r="B103" s="125" t="s">
        <v>142</v>
      </c>
      <c r="C103" s="153">
        <f t="shared" ca="1" si="2"/>
        <v>56.548999999999999</v>
      </c>
      <c r="D103" s="153">
        <f t="shared" ca="1" si="2"/>
        <v>417.66399999999999</v>
      </c>
      <c r="E103" s="153">
        <f t="shared" ca="1" si="2"/>
        <v>474.21300000000002</v>
      </c>
      <c r="F103" s="118">
        <f t="shared" ca="1" si="2"/>
        <v>4.6048961783164595</v>
      </c>
      <c r="G103" s="118">
        <f t="shared" ca="1" si="2"/>
        <v>34.011200152440637</v>
      </c>
      <c r="H103" s="118">
        <f t="shared" ca="1" si="2"/>
        <v>38.616096330757102</v>
      </c>
      <c r="I103" s="154"/>
    </row>
    <row r="104" spans="1:9" x14ac:dyDescent="0.25">
      <c r="A104" s="157"/>
      <c r="B104" s="125" t="s">
        <v>143</v>
      </c>
      <c r="C104" s="153">
        <f t="shared" ca="1" si="2"/>
        <v>62.417999999999999</v>
      </c>
      <c r="D104" s="153">
        <f t="shared" ca="1" si="2"/>
        <v>451.72500000000002</v>
      </c>
      <c r="E104" s="153">
        <f t="shared" ca="1" si="2"/>
        <v>514.14300000000003</v>
      </c>
      <c r="F104" s="118">
        <f t="shared" ca="1" si="2"/>
        <v>4.7952761712772043</v>
      </c>
      <c r="G104" s="118">
        <f t="shared" ca="1" si="2"/>
        <v>34.703869532349565</v>
      </c>
      <c r="H104" s="118">
        <f t="shared" ca="1" si="2"/>
        <v>39.499145703626773</v>
      </c>
      <c r="I104" s="154"/>
    </row>
    <row r="105" spans="1:9" x14ac:dyDescent="0.25">
      <c r="A105" s="157"/>
      <c r="B105" s="125" t="s">
        <v>144</v>
      </c>
      <c r="C105" s="153">
        <f t="shared" ca="1" si="2"/>
        <v>69.031999999999996</v>
      </c>
      <c r="D105" s="153">
        <f t="shared" ca="1" si="2"/>
        <v>471.71499999999997</v>
      </c>
      <c r="E105" s="153">
        <f t="shared" ca="1" si="2"/>
        <v>540.74699999999996</v>
      </c>
      <c r="F105" s="118">
        <f t="shared" ca="1" si="2"/>
        <v>5.2535648700954249</v>
      </c>
      <c r="G105" s="118">
        <f t="shared" ca="1" si="2"/>
        <v>35.899080900119706</v>
      </c>
      <c r="H105" s="118">
        <f t="shared" ca="1" si="2"/>
        <v>41.15264577021513</v>
      </c>
      <c r="I105" s="154"/>
    </row>
    <row r="106" spans="1:9" x14ac:dyDescent="0.25">
      <c r="A106" s="157"/>
      <c r="B106" s="125" t="s">
        <v>145</v>
      </c>
      <c r="C106" s="153">
        <f t="shared" ca="1" si="2"/>
        <v>70.808999999999997</v>
      </c>
      <c r="D106" s="153">
        <f t="shared" ca="1" si="2"/>
        <v>468.59</v>
      </c>
      <c r="E106" s="153">
        <f t="shared" ca="1" si="2"/>
        <v>539.399</v>
      </c>
      <c r="F106" s="118">
        <f t="shared" ca="1" si="2"/>
        <v>5.1738121472683121</v>
      </c>
      <c r="G106" s="118">
        <f t="shared" ca="1" si="2"/>
        <v>34.23853795546411</v>
      </c>
      <c r="H106" s="118">
        <f t="shared" ca="1" si="2"/>
        <v>39.412350102732425</v>
      </c>
      <c r="I106" s="154"/>
    </row>
    <row r="107" spans="1:9" x14ac:dyDescent="0.25">
      <c r="A107" s="157"/>
      <c r="B107" s="125" t="s">
        <v>146</v>
      </c>
      <c r="C107" s="153">
        <f t="shared" ca="1" si="2"/>
        <v>79.778000000000006</v>
      </c>
      <c r="D107" s="153">
        <f t="shared" ca="1" si="2"/>
        <v>481.726</v>
      </c>
      <c r="E107" s="153">
        <f t="shared" ca="1" si="2"/>
        <v>561.50400000000002</v>
      </c>
      <c r="F107" s="118">
        <f t="shared" ca="1" si="2"/>
        <v>5.6545332376948103</v>
      </c>
      <c r="G107" s="118">
        <f t="shared" ca="1" si="2"/>
        <v>34.143945429338537</v>
      </c>
      <c r="H107" s="118">
        <f t="shared" ca="1" si="2"/>
        <v>39.798478667033351</v>
      </c>
      <c r="I107" s="154"/>
    </row>
    <row r="108" spans="1:9" x14ac:dyDescent="0.25">
      <c r="A108" s="157"/>
      <c r="B108" s="125" t="s">
        <v>147</v>
      </c>
      <c r="C108" s="153">
        <f t="shared" ca="1" si="2"/>
        <v>83.091999999999999</v>
      </c>
      <c r="D108" s="153">
        <f t="shared" ca="1" si="2"/>
        <v>502.43</v>
      </c>
      <c r="E108" s="153">
        <f t="shared" ca="1" si="2"/>
        <v>585.52200000000005</v>
      </c>
      <c r="F108" s="118">
        <f t="shared" ca="1" si="2"/>
        <v>5.6846332511228397</v>
      </c>
      <c r="G108" s="118">
        <f t="shared" ca="1" si="2"/>
        <v>34.373107932913499</v>
      </c>
      <c r="H108" s="118">
        <f t="shared" ca="1" si="2"/>
        <v>40.057741184036338</v>
      </c>
      <c r="I108" s="154"/>
    </row>
    <row r="109" spans="1:9" x14ac:dyDescent="0.25">
      <c r="A109" s="157"/>
      <c r="B109" s="125" t="s">
        <v>148</v>
      </c>
      <c r="C109" s="153">
        <f t="shared" ca="1" si="2"/>
        <v>90.268000000000001</v>
      </c>
      <c r="D109" s="153">
        <f t="shared" ca="1" si="2"/>
        <v>468.03100000000001</v>
      </c>
      <c r="E109" s="153">
        <f t="shared" ca="1" si="2"/>
        <v>558.29899999999998</v>
      </c>
      <c r="F109" s="118">
        <f t="shared" ca="1" si="2"/>
        <v>6.1460863194633104</v>
      </c>
      <c r="G109" s="118">
        <f t="shared" ca="1" si="2"/>
        <v>31.866873379101484</v>
      </c>
      <c r="H109" s="118">
        <f t="shared" ca="1" si="2"/>
        <v>38.012959698564792</v>
      </c>
      <c r="I109" s="154"/>
    </row>
    <row r="110" spans="1:9" x14ac:dyDescent="0.25">
      <c r="A110" s="157"/>
      <c r="B110" s="125" t="s">
        <v>149</v>
      </c>
      <c r="C110" s="159">
        <f t="shared" ca="1" si="2"/>
        <v>86.509</v>
      </c>
      <c r="D110" s="159">
        <f t="shared" ca="1" si="2"/>
        <v>455.32400000000001</v>
      </c>
      <c r="E110" s="159">
        <f t="shared" ca="1" si="2"/>
        <v>541.83299999999997</v>
      </c>
      <c r="F110" s="149">
        <f t="shared" ca="1" si="2"/>
        <v>5.6338349204116369</v>
      </c>
      <c r="G110" s="149">
        <f t="shared" ca="1" si="2"/>
        <v>29.652640202770908</v>
      </c>
      <c r="H110" s="149">
        <f t="shared" ca="1" si="2"/>
        <v>35.286475123182541</v>
      </c>
      <c r="I110" s="154"/>
    </row>
    <row r="111" spans="1:9" x14ac:dyDescent="0.25">
      <c r="A111" s="157"/>
      <c r="B111" s="125" t="s">
        <v>150</v>
      </c>
      <c r="C111" s="159">
        <f t="shared" ca="1" si="2"/>
        <v>97.49</v>
      </c>
      <c r="D111" s="159">
        <f t="shared" ca="1" si="2"/>
        <v>480.76600000000002</v>
      </c>
      <c r="E111" s="159">
        <f t="shared" ca="1" si="2"/>
        <v>578.25599999999997</v>
      </c>
      <c r="F111" s="149">
        <f t="shared" ca="1" si="2"/>
        <v>5.9158240556617816</v>
      </c>
      <c r="G111" s="149">
        <f t="shared" ca="1" si="2"/>
        <v>29.173526186729841</v>
      </c>
      <c r="H111" s="149">
        <f t="shared" ca="1" si="2"/>
        <v>35.089350242391617</v>
      </c>
      <c r="I111" s="154"/>
    </row>
    <row r="112" spans="1:9" x14ac:dyDescent="0.25">
      <c r="A112" s="5"/>
      <c r="B112" s="125" t="s">
        <v>151</v>
      </c>
      <c r="C112" s="159">
        <f t="shared" ca="1" si="2"/>
        <v>130.203</v>
      </c>
      <c r="D112" s="159">
        <f t="shared" ca="1" si="2"/>
        <v>505.05599999999998</v>
      </c>
      <c r="E112" s="159">
        <f t="shared" ca="1" si="2"/>
        <v>635.25900000000001</v>
      </c>
      <c r="F112" s="149">
        <f t="shared" ca="1" si="2"/>
        <v>7.3632111456768135</v>
      </c>
      <c r="G112" s="149">
        <f t="shared" ca="1" si="2"/>
        <v>28.561814769175431</v>
      </c>
      <c r="H112" s="149">
        <f t="shared" ca="1" si="2"/>
        <v>35.925025914852249</v>
      </c>
      <c r="I112" s="154"/>
    </row>
    <row r="113" spans="1:9" ht="14.25" customHeight="1" x14ac:dyDescent="0.25">
      <c r="A113" s="5"/>
      <c r="B113" s="125" t="s">
        <v>152</v>
      </c>
      <c r="C113" s="159">
        <f t="shared" ca="1" si="2"/>
        <v>146.065</v>
      </c>
      <c r="D113" s="159">
        <f t="shared" ca="1" si="2"/>
        <v>515.52099999999996</v>
      </c>
      <c r="E113" s="159">
        <f t="shared" ca="1" si="2"/>
        <v>661.58600000000001</v>
      </c>
      <c r="F113" s="149">
        <f t="shared" ca="1" si="2"/>
        <v>7.7137935186495667</v>
      </c>
      <c r="G113" s="149">
        <f t="shared" ca="1" si="2"/>
        <v>27.225020015251722</v>
      </c>
      <c r="H113" s="149">
        <f t="shared" ca="1" si="2"/>
        <v>34.938813533901296</v>
      </c>
      <c r="I113" s="154"/>
    </row>
    <row r="114" spans="1:9" x14ac:dyDescent="0.25">
      <c r="A114" s="5"/>
      <c r="B114" s="125" t="s">
        <v>153</v>
      </c>
      <c r="C114" s="159">
        <f t="shared" ca="1" si="2"/>
        <v>152.22704979182012</v>
      </c>
      <c r="D114" s="159">
        <f t="shared" ca="1" si="2"/>
        <v>497.121781</v>
      </c>
      <c r="E114" s="159">
        <f t="shared" ca="1" si="2"/>
        <v>649.34883100000002</v>
      </c>
      <c r="F114" s="149">
        <f t="shared" ca="1" si="2"/>
        <v>7.686044703414316</v>
      </c>
      <c r="G114" s="149">
        <f t="shared" ca="1" si="2"/>
        <v>25.100008421842624</v>
      </c>
      <c r="H114" s="149">
        <f t="shared" ca="1" si="2"/>
        <v>32.786053135768078</v>
      </c>
      <c r="I114" s="154"/>
    </row>
    <row r="115" spans="1:9" x14ac:dyDescent="0.25">
      <c r="A115" s="5"/>
      <c r="B115" s="125" t="s">
        <v>154</v>
      </c>
      <c r="C115" s="159">
        <f t="shared" ca="1" si="2"/>
        <v>169.82802576671213</v>
      </c>
      <c r="D115" s="159">
        <f t="shared" ca="1" si="2"/>
        <v>467.74577600000003</v>
      </c>
      <c r="E115" s="159">
        <f t="shared" ca="1" si="2"/>
        <v>637.573802</v>
      </c>
      <c r="F115" s="149">
        <f t="shared" ca="1" si="2"/>
        <v>8.3288769392116997</v>
      </c>
      <c r="G115" s="149">
        <f t="shared" ca="1" si="2"/>
        <v>22.939659043623497</v>
      </c>
      <c r="H115" s="149">
        <f t="shared" ca="1" si="2"/>
        <v>31.268535994276338</v>
      </c>
      <c r="I115" s="154"/>
    </row>
    <row r="116" spans="1:9" x14ac:dyDescent="0.25">
      <c r="A116" s="5"/>
      <c r="B116" s="125" t="s">
        <v>155</v>
      </c>
      <c r="C116" s="159">
        <f t="shared" ca="1" si="2"/>
        <v>188.66950497144032</v>
      </c>
      <c r="D116" s="159">
        <f t="shared" ca="1" si="2"/>
        <v>466.01920100000001</v>
      </c>
      <c r="E116" s="159">
        <f t="shared" ca="1" si="2"/>
        <v>654.68870600000002</v>
      </c>
      <c r="F116" s="149">
        <f t="shared" ca="1" si="2"/>
        <v>9.0201117682051226</v>
      </c>
      <c r="G116" s="149">
        <f t="shared" ca="1" si="2"/>
        <v>22.279940151355969</v>
      </c>
      <c r="H116" s="340">
        <f t="shared" ca="1" si="2"/>
        <v>31.300051920926503</v>
      </c>
      <c r="I116" s="154"/>
    </row>
    <row r="117" spans="1:9" x14ac:dyDescent="0.25">
      <c r="A117" s="5"/>
      <c r="B117" s="125" t="s">
        <v>156</v>
      </c>
      <c r="C117" s="159">
        <f t="shared" ca="1" si="2"/>
        <v>206.86161647080922</v>
      </c>
      <c r="D117" s="159">
        <f t="shared" ca="1" si="2"/>
        <v>477.72388599999999</v>
      </c>
      <c r="E117" s="159">
        <f t="shared" ca="1" si="2"/>
        <v>684.58550200000002</v>
      </c>
      <c r="F117" s="149">
        <f t="shared" ca="1" si="2"/>
        <v>9.618957037417065</v>
      </c>
      <c r="G117" s="149">
        <f t="shared" ca="1" si="2"/>
        <v>22.213910988317011</v>
      </c>
      <c r="H117" s="340">
        <f t="shared" ca="1" si="2"/>
        <v>31.832868003841693</v>
      </c>
      <c r="I117" s="253"/>
    </row>
    <row r="118" spans="1:9" x14ac:dyDescent="0.25">
      <c r="A118" s="5"/>
      <c r="B118" s="125" t="s">
        <v>157</v>
      </c>
      <c r="C118" s="159">
        <f t="shared" ca="1" si="2"/>
        <v>225.81278148974269</v>
      </c>
      <c r="D118" s="159">
        <f t="shared" ca="1" si="2"/>
        <v>492.627613</v>
      </c>
      <c r="E118" s="159">
        <f t="shared" ca="1" si="2"/>
        <v>718.44039499999997</v>
      </c>
      <c r="F118" s="149">
        <f t="shared" ca="1" si="2"/>
        <v>10.216879468158989</v>
      </c>
      <c r="G118" s="149">
        <f t="shared" ca="1" si="2"/>
        <v>22.288893088793106</v>
      </c>
      <c r="H118" s="340">
        <f t="shared" ca="1" si="2"/>
        <v>32.505772580038638</v>
      </c>
      <c r="I118" s="253"/>
    </row>
    <row r="119" spans="1:9" ht="15.75" thickBot="1" x14ac:dyDescent="0.3">
      <c r="A119" s="337"/>
      <c r="B119" s="125" t="s">
        <v>158</v>
      </c>
      <c r="C119" s="159">
        <f t="shared" ref="C119:H119" ca="1" si="3">OFFSET(C$9,4*(ROW()-ROW(C$101)),0)</f>
        <v>245.7064340862907</v>
      </c>
      <c r="D119" s="159">
        <f t="shared" ca="1" si="3"/>
        <v>505.71203800000001</v>
      </c>
      <c r="E119" s="159">
        <f t="shared" ca="1" si="3"/>
        <v>751.41847199999995</v>
      </c>
      <c r="F119" s="149">
        <f t="shared" ca="1" si="3"/>
        <v>10.809976006049309</v>
      </c>
      <c r="G119" s="149">
        <f t="shared" ca="1" si="3"/>
        <v>22.249051055905237</v>
      </c>
      <c r="H119" s="340">
        <f t="shared" ca="1" si="3"/>
        <v>33.059027058158144</v>
      </c>
    </row>
    <row r="120" spans="1:9" x14ac:dyDescent="0.25">
      <c r="B120" s="428" t="s">
        <v>159</v>
      </c>
      <c r="C120" s="439"/>
      <c r="D120" s="439"/>
      <c r="E120" s="439"/>
      <c r="F120" s="439"/>
      <c r="G120" s="439"/>
      <c r="H120" s="440"/>
    </row>
    <row r="121" spans="1:9" x14ac:dyDescent="0.25">
      <c r="B121" s="162" t="s">
        <v>388</v>
      </c>
      <c r="C121" s="100"/>
      <c r="D121" s="100"/>
      <c r="E121" s="261"/>
      <c r="F121" s="261"/>
      <c r="G121" s="261"/>
      <c r="H121" s="264"/>
    </row>
    <row r="122" spans="1:9" x14ac:dyDescent="0.25">
      <c r="B122" s="162" t="s">
        <v>389</v>
      </c>
      <c r="C122" s="100"/>
      <c r="D122" s="100"/>
      <c r="E122" s="100"/>
      <c r="F122" s="100"/>
      <c r="G122" s="100"/>
      <c r="H122" s="264"/>
    </row>
    <row r="123" spans="1:9" x14ac:dyDescent="0.25">
      <c r="B123" s="162" t="s">
        <v>390</v>
      </c>
      <c r="C123" s="100"/>
      <c r="D123" s="100"/>
      <c r="E123" s="100"/>
      <c r="F123" s="100"/>
      <c r="G123" s="100"/>
      <c r="H123" s="264"/>
    </row>
    <row r="124" spans="1:9" ht="15.75" thickBot="1" x14ac:dyDescent="0.3">
      <c r="B124" s="268" t="s">
        <v>380</v>
      </c>
      <c r="C124" s="269"/>
      <c r="D124" s="290"/>
      <c r="E124" s="290"/>
      <c r="F124" s="290"/>
      <c r="G124" s="290"/>
      <c r="H124" s="291"/>
    </row>
  </sheetData>
  <mergeCells count="2">
    <mergeCell ref="C3:H3"/>
    <mergeCell ref="B2:H2"/>
  </mergeCells>
  <hyperlinks>
    <hyperlink ref="A1" location="Contents!A1" display="Back to contents" xr:uid="{74867FAE-37E8-4ED6-BBD9-C0D631B701E8}"/>
  </hyperlinks>
  <pageMargins left="0.70866141732283472" right="0.70866141732283472" top="0.74803149606299213" bottom="0.74803149606299213" header="0.31496062992125984" footer="0.31496062992125984"/>
  <pageSetup paperSize="9" scale="30" orientation="landscape"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9E61-FD04-43CD-8A46-63488B9236DB}">
  <sheetPr codeName="Sheet14">
    <pageSetUpPr fitToPage="1"/>
  </sheetPr>
  <dimension ref="A1:Z145"/>
  <sheetViews>
    <sheetView zoomScaleNormal="100" zoomScaleSheetLayoutView="100" workbookViewId="0"/>
  </sheetViews>
  <sheetFormatPr defaultColWidth="8.77734375" defaultRowHeight="15" x14ac:dyDescent="0.25"/>
  <cols>
    <col min="1" max="1" width="7.33203125" style="1" customWidth="1"/>
    <col min="2" max="2" width="11.21875" style="1" customWidth="1"/>
    <col min="3" max="9" width="16.21875" style="1" customWidth="1"/>
    <col min="10" max="10" width="8.77734375" style="1"/>
    <col min="11" max="11" width="8.77734375" style="156"/>
    <col min="12" max="16384" width="8.77734375" style="1"/>
  </cols>
  <sheetData>
    <row r="1" spans="1:14" ht="33.75" customHeight="1" thickBot="1" x14ac:dyDescent="0.3">
      <c r="A1" s="9" t="s">
        <v>22</v>
      </c>
      <c r="B1" s="5"/>
      <c r="C1" s="141"/>
      <c r="D1" s="141"/>
      <c r="E1" s="5"/>
      <c r="F1" s="5"/>
      <c r="G1" s="5"/>
      <c r="H1" s="5"/>
      <c r="I1" s="5"/>
      <c r="J1" s="5"/>
      <c r="K1" s="141"/>
      <c r="L1" s="5"/>
      <c r="M1" s="5"/>
      <c r="N1" s="5"/>
    </row>
    <row r="2" spans="1:14" ht="21.75" customHeight="1" thickBot="1" x14ac:dyDescent="0.3">
      <c r="A2" s="5"/>
      <c r="B2" s="499" t="s">
        <v>391</v>
      </c>
      <c r="C2" s="500"/>
      <c r="D2" s="500"/>
      <c r="E2" s="500"/>
      <c r="F2" s="500"/>
      <c r="G2" s="500"/>
      <c r="H2" s="500"/>
      <c r="I2" s="603"/>
      <c r="J2" s="5"/>
      <c r="K2" s="141"/>
      <c r="L2" s="5"/>
      <c r="M2" s="5"/>
      <c r="N2" s="5"/>
    </row>
    <row r="3" spans="1:14" ht="31.5" x14ac:dyDescent="0.25">
      <c r="A3" s="5"/>
      <c r="B3" s="165" t="s">
        <v>24</v>
      </c>
      <c r="C3" s="138" t="s">
        <v>392</v>
      </c>
      <c r="D3" s="138" t="s">
        <v>393</v>
      </c>
      <c r="E3" s="138" t="s">
        <v>394</v>
      </c>
      <c r="F3" s="138" t="s">
        <v>395</v>
      </c>
      <c r="G3" s="138" t="s">
        <v>396</v>
      </c>
      <c r="H3" s="138" t="s">
        <v>650</v>
      </c>
      <c r="I3" s="139" t="s">
        <v>397</v>
      </c>
      <c r="J3" s="5"/>
      <c r="K3" s="141"/>
      <c r="L3" s="5"/>
      <c r="M3" s="5"/>
      <c r="N3" s="5"/>
    </row>
    <row r="4" spans="1:14" x14ac:dyDescent="0.25">
      <c r="A4" s="5"/>
      <c r="B4" s="125" t="s">
        <v>59</v>
      </c>
      <c r="C4" s="118">
        <v>196.09899999999999</v>
      </c>
      <c r="D4" s="118">
        <v>208.95099999999999</v>
      </c>
      <c r="E4" s="118">
        <v>25.457000000000001</v>
      </c>
      <c r="F4" s="118">
        <v>38.308999999999997</v>
      </c>
      <c r="G4" s="118">
        <v>65.487877170000004</v>
      </c>
      <c r="H4" s="118">
        <v>18.19612283</v>
      </c>
      <c r="I4" s="127">
        <v>279.78300000000002</v>
      </c>
      <c r="J4" s="141"/>
      <c r="K4" s="141"/>
      <c r="L4" s="5"/>
      <c r="M4" s="5"/>
      <c r="N4" s="5"/>
    </row>
    <row r="5" spans="1:14" x14ac:dyDescent="0.25">
      <c r="A5" s="5"/>
      <c r="B5" s="125" t="s">
        <v>60</v>
      </c>
      <c r="C5" s="118">
        <v>197.59200000000001</v>
      </c>
      <c r="D5" s="118">
        <v>210.298</v>
      </c>
      <c r="E5" s="118">
        <v>26.079000000000001</v>
      </c>
      <c r="F5" s="118">
        <v>38.784999999999997</v>
      </c>
      <c r="G5" s="118">
        <v>66.446122520000003</v>
      </c>
      <c r="H5" s="118">
        <v>19.676877479999998</v>
      </c>
      <c r="I5" s="127">
        <v>283.71499999999997</v>
      </c>
      <c r="J5" s="141"/>
      <c r="K5" s="141"/>
      <c r="L5" s="5"/>
      <c r="M5" s="5"/>
      <c r="N5" s="5"/>
    </row>
    <row r="6" spans="1:14" x14ac:dyDescent="0.25">
      <c r="A6" s="5"/>
      <c r="B6" s="125" t="s">
        <v>61</v>
      </c>
      <c r="C6" s="118">
        <v>197.233</v>
      </c>
      <c r="D6" s="118">
        <v>210.566</v>
      </c>
      <c r="E6" s="118">
        <v>25.771000000000001</v>
      </c>
      <c r="F6" s="118">
        <v>39.103999999999999</v>
      </c>
      <c r="G6" s="118">
        <v>65.926372669999992</v>
      </c>
      <c r="H6" s="118">
        <v>19.123627329999998</v>
      </c>
      <c r="I6" s="127">
        <v>282.28300000000002</v>
      </c>
      <c r="J6" s="141"/>
      <c r="K6" s="141"/>
      <c r="L6" s="5"/>
      <c r="M6" s="5"/>
      <c r="N6" s="5"/>
    </row>
    <row r="7" spans="1:14" x14ac:dyDescent="0.25">
      <c r="A7" s="5"/>
      <c r="B7" s="125" t="s">
        <v>62</v>
      </c>
      <c r="C7" s="118">
        <v>198.761</v>
      </c>
      <c r="D7" s="118">
        <v>211.72900000000001</v>
      </c>
      <c r="E7" s="118">
        <v>25.844000000000001</v>
      </c>
      <c r="F7" s="118">
        <v>38.811999999999998</v>
      </c>
      <c r="G7" s="118">
        <v>64.853627630000005</v>
      </c>
      <c r="H7" s="118">
        <v>20.62137237</v>
      </c>
      <c r="I7" s="127">
        <v>284.23599999999999</v>
      </c>
      <c r="J7" s="141"/>
      <c r="K7" s="141"/>
      <c r="L7" s="5"/>
      <c r="M7" s="5"/>
      <c r="N7" s="5"/>
    </row>
    <row r="8" spans="1:14" ht="18.75" customHeight="1" x14ac:dyDescent="0.25">
      <c r="A8" s="5"/>
      <c r="B8" s="125" t="s">
        <v>63</v>
      </c>
      <c r="C8" s="118">
        <v>199.54300000000001</v>
      </c>
      <c r="D8" s="118">
        <v>212.36</v>
      </c>
      <c r="E8" s="118">
        <v>25.873000000000001</v>
      </c>
      <c r="F8" s="118">
        <v>38.69</v>
      </c>
      <c r="G8" s="118">
        <v>64.421887400000003</v>
      </c>
      <c r="H8" s="118">
        <v>20.398112600000001</v>
      </c>
      <c r="I8" s="127">
        <v>284.363</v>
      </c>
      <c r="J8" s="141"/>
      <c r="K8" s="141"/>
      <c r="L8" s="5"/>
      <c r="M8" s="5"/>
      <c r="N8" s="5"/>
    </row>
    <row r="9" spans="1:14" x14ac:dyDescent="0.25">
      <c r="A9" s="5"/>
      <c r="B9" s="125" t="s">
        <v>64</v>
      </c>
      <c r="C9" s="118">
        <v>206.352</v>
      </c>
      <c r="D9" s="118">
        <v>219.37799999999999</v>
      </c>
      <c r="E9" s="118">
        <v>26.507999999999999</v>
      </c>
      <c r="F9" s="118">
        <v>39.533999999999999</v>
      </c>
      <c r="G9" s="118">
        <v>68.021136350000006</v>
      </c>
      <c r="H9" s="118">
        <v>17.824863650000001</v>
      </c>
      <c r="I9" s="127">
        <v>292.19799999999998</v>
      </c>
      <c r="J9" s="141"/>
      <c r="K9" s="141"/>
      <c r="L9" s="5"/>
      <c r="M9" s="5"/>
      <c r="N9" s="5"/>
    </row>
    <row r="10" spans="1:14" x14ac:dyDescent="0.25">
      <c r="A10" s="5"/>
      <c r="B10" s="125" t="s">
        <v>65</v>
      </c>
      <c r="C10" s="118">
        <v>208.18100000000001</v>
      </c>
      <c r="D10" s="118">
        <v>219.989</v>
      </c>
      <c r="E10" s="118">
        <v>27.198</v>
      </c>
      <c r="F10" s="118">
        <v>39.006</v>
      </c>
      <c r="G10" s="118">
        <v>69.30837446999999</v>
      </c>
      <c r="H10" s="118">
        <v>20.934625530000002</v>
      </c>
      <c r="I10" s="127">
        <v>298.42399999999998</v>
      </c>
      <c r="J10" s="141"/>
      <c r="K10" s="141"/>
      <c r="L10" s="5"/>
      <c r="M10" s="5"/>
      <c r="N10" s="5"/>
    </row>
    <row r="11" spans="1:14" x14ac:dyDescent="0.25">
      <c r="A11" s="5"/>
      <c r="B11" s="125" t="s">
        <v>66</v>
      </c>
      <c r="C11" s="118">
        <v>212.304</v>
      </c>
      <c r="D11" s="118">
        <v>221.90299999999999</v>
      </c>
      <c r="E11" s="118">
        <v>28.928999999999998</v>
      </c>
      <c r="F11" s="118">
        <v>38.527999999999999</v>
      </c>
      <c r="G11" s="118">
        <v>68.455601779999995</v>
      </c>
      <c r="H11" s="118">
        <v>20.192398219999998</v>
      </c>
      <c r="I11" s="127">
        <v>300.952</v>
      </c>
      <c r="J11" s="141"/>
      <c r="K11" s="141"/>
      <c r="L11" s="5"/>
      <c r="M11" s="5"/>
      <c r="N11" s="5"/>
    </row>
    <row r="12" spans="1:14" ht="18.75" customHeight="1" x14ac:dyDescent="0.25">
      <c r="A12" s="5"/>
      <c r="B12" s="125" t="s">
        <v>67</v>
      </c>
      <c r="C12" s="118">
        <v>215.28100000000001</v>
      </c>
      <c r="D12" s="118">
        <v>224.249</v>
      </c>
      <c r="E12" s="118">
        <v>29.35</v>
      </c>
      <c r="F12" s="118">
        <v>38.317999999999998</v>
      </c>
      <c r="G12" s="118">
        <v>67.543818270000003</v>
      </c>
      <c r="H12" s="118">
        <v>19.175181729999998</v>
      </c>
      <c r="I12" s="127">
        <v>302</v>
      </c>
      <c r="J12" s="141"/>
      <c r="K12" s="141"/>
      <c r="L12" s="5"/>
      <c r="M12" s="5"/>
      <c r="N12" s="5"/>
    </row>
    <row r="13" spans="1:14" x14ac:dyDescent="0.25">
      <c r="A13" s="5"/>
      <c r="B13" s="125" t="s">
        <v>68</v>
      </c>
      <c r="C13" s="118">
        <v>214.99600000000001</v>
      </c>
      <c r="D13" s="118">
        <v>223.446</v>
      </c>
      <c r="E13" s="118">
        <v>29.143999999999998</v>
      </c>
      <c r="F13" s="118">
        <v>37.594000000000001</v>
      </c>
      <c r="G13" s="118">
        <v>70.515077560000009</v>
      </c>
      <c r="H13" s="118">
        <v>19.059922439999998</v>
      </c>
      <c r="I13" s="127">
        <v>304.57100000000003</v>
      </c>
      <c r="J13" s="141"/>
      <c r="K13" s="141"/>
      <c r="L13" s="5"/>
      <c r="M13" s="5"/>
      <c r="N13" s="5"/>
    </row>
    <row r="14" spans="1:14" x14ac:dyDescent="0.25">
      <c r="A14" s="5"/>
      <c r="B14" s="125" t="s">
        <v>69</v>
      </c>
      <c r="C14" s="118">
        <v>213.96899999999999</v>
      </c>
      <c r="D14" s="118">
        <v>222.887</v>
      </c>
      <c r="E14" s="118">
        <v>28.445</v>
      </c>
      <c r="F14" s="118">
        <v>37.363</v>
      </c>
      <c r="G14" s="118">
        <v>71.126379639999996</v>
      </c>
      <c r="H14" s="118">
        <v>18.64662036</v>
      </c>
      <c r="I14" s="127">
        <v>303.74200000000002</v>
      </c>
      <c r="J14" s="141"/>
      <c r="K14" s="141"/>
      <c r="L14" s="5"/>
      <c r="M14" s="5"/>
      <c r="N14" s="5"/>
    </row>
    <row r="15" spans="1:14" x14ac:dyDescent="0.25">
      <c r="A15" s="5"/>
      <c r="B15" s="125" t="s">
        <v>70</v>
      </c>
      <c r="C15" s="118">
        <v>216.41499999999999</v>
      </c>
      <c r="D15" s="118">
        <v>225.55199999999999</v>
      </c>
      <c r="E15" s="118">
        <v>28.693000000000001</v>
      </c>
      <c r="F15" s="118">
        <v>37.83</v>
      </c>
      <c r="G15" s="118">
        <v>72.319724530000002</v>
      </c>
      <c r="H15" s="118">
        <v>18.843275470000002</v>
      </c>
      <c r="I15" s="127">
        <v>307.57799999999997</v>
      </c>
      <c r="J15" s="141"/>
      <c r="K15" s="141"/>
      <c r="L15" s="5"/>
      <c r="M15" s="5"/>
      <c r="N15" s="5"/>
    </row>
    <row r="16" spans="1:14" ht="18.75" customHeight="1" x14ac:dyDescent="0.25">
      <c r="A16" s="5"/>
      <c r="B16" s="125" t="s">
        <v>71</v>
      </c>
      <c r="C16" s="118">
        <v>219.23699999999999</v>
      </c>
      <c r="D16" s="118">
        <v>228.553</v>
      </c>
      <c r="E16" s="118">
        <v>29.1</v>
      </c>
      <c r="F16" s="118">
        <v>38.415999999999997</v>
      </c>
      <c r="G16" s="118">
        <v>75.634112209999998</v>
      </c>
      <c r="H16" s="118">
        <v>17.25688779</v>
      </c>
      <c r="I16" s="127">
        <v>312.12799999999999</v>
      </c>
      <c r="J16" s="141"/>
      <c r="K16" s="141"/>
      <c r="L16" s="5"/>
      <c r="M16" s="5"/>
      <c r="N16" s="5"/>
    </row>
    <row r="17" spans="1:14" x14ac:dyDescent="0.25">
      <c r="A17" s="5"/>
      <c r="B17" s="125" t="s">
        <v>72</v>
      </c>
      <c r="C17" s="118">
        <v>221.72900000000001</v>
      </c>
      <c r="D17" s="118">
        <v>230.358</v>
      </c>
      <c r="E17" s="118">
        <v>30.518999999999998</v>
      </c>
      <c r="F17" s="118">
        <v>39.148000000000003</v>
      </c>
      <c r="G17" s="118">
        <v>80.47832240000001</v>
      </c>
      <c r="H17" s="118">
        <v>17.869677599999999</v>
      </c>
      <c r="I17" s="127">
        <v>320.077</v>
      </c>
      <c r="J17" s="141"/>
      <c r="K17" s="141"/>
      <c r="L17" s="5"/>
      <c r="M17" s="5"/>
      <c r="N17" s="5"/>
    </row>
    <row r="18" spans="1:14" x14ac:dyDescent="0.25">
      <c r="A18" s="5"/>
      <c r="B18" s="125" t="s">
        <v>73</v>
      </c>
      <c r="C18" s="118">
        <v>225.02099999999999</v>
      </c>
      <c r="D18" s="118">
        <v>232.97499999999999</v>
      </c>
      <c r="E18" s="118">
        <v>31.363</v>
      </c>
      <c r="F18" s="118">
        <v>39.317</v>
      </c>
      <c r="G18" s="118">
        <v>83.026355089999996</v>
      </c>
      <c r="H18" s="118">
        <v>19.01064491</v>
      </c>
      <c r="I18" s="127">
        <v>327.05799999999999</v>
      </c>
      <c r="J18" s="141"/>
      <c r="K18" s="141"/>
      <c r="L18" s="5"/>
      <c r="M18" s="5"/>
      <c r="N18" s="5"/>
    </row>
    <row r="19" spans="1:14" x14ac:dyDescent="0.25">
      <c r="A19" s="5"/>
      <c r="B19" s="125" t="s">
        <v>74</v>
      </c>
      <c r="C19" s="118">
        <v>226.41200000000001</v>
      </c>
      <c r="D19" s="118">
        <v>234.33199999999999</v>
      </c>
      <c r="E19" s="118">
        <v>31.6</v>
      </c>
      <c r="F19" s="118">
        <v>39.520000000000003</v>
      </c>
      <c r="G19" s="118">
        <v>82.330210289999997</v>
      </c>
      <c r="H19" s="118">
        <v>19.110789710000002</v>
      </c>
      <c r="I19" s="127">
        <v>327.85300000000001</v>
      </c>
      <c r="J19" s="141"/>
      <c r="K19" s="141"/>
      <c r="L19" s="5"/>
      <c r="M19" s="5"/>
      <c r="N19" s="5"/>
    </row>
    <row r="20" spans="1:14" ht="18.75" customHeight="1" x14ac:dyDescent="0.25">
      <c r="A20" s="5"/>
      <c r="B20" s="125" t="s">
        <v>75</v>
      </c>
      <c r="C20" s="118">
        <v>228.25800000000001</v>
      </c>
      <c r="D20" s="118">
        <v>236.58</v>
      </c>
      <c r="E20" s="118">
        <v>31.265000000000001</v>
      </c>
      <c r="F20" s="118">
        <v>39.587000000000003</v>
      </c>
      <c r="G20" s="118">
        <v>80.414887989999997</v>
      </c>
      <c r="H20" s="118">
        <v>17.99511201</v>
      </c>
      <c r="I20" s="127">
        <v>326.66800000000001</v>
      </c>
      <c r="J20" s="141"/>
      <c r="K20" s="141"/>
      <c r="L20" s="5"/>
      <c r="M20" s="5"/>
      <c r="N20" s="5"/>
    </row>
    <row r="21" spans="1:14" x14ac:dyDescent="0.25">
      <c r="A21" s="5"/>
      <c r="B21" s="125" t="s">
        <v>76</v>
      </c>
      <c r="C21" s="118">
        <v>230.589</v>
      </c>
      <c r="D21" s="118">
        <v>240.75200000000001</v>
      </c>
      <c r="E21" s="118">
        <v>31.765999999999998</v>
      </c>
      <c r="F21" s="118">
        <v>41.929000000000002</v>
      </c>
      <c r="G21" s="118">
        <v>81.064603879999993</v>
      </c>
      <c r="H21" s="118">
        <v>16.982396120000001</v>
      </c>
      <c r="I21" s="127">
        <v>328.63600000000002</v>
      </c>
      <c r="J21" s="141"/>
      <c r="K21" s="141"/>
      <c r="L21" s="5"/>
      <c r="M21" s="5"/>
      <c r="N21" s="5"/>
    </row>
    <row r="22" spans="1:14" x14ac:dyDescent="0.25">
      <c r="A22" s="5"/>
      <c r="B22" s="125" t="s">
        <v>77</v>
      </c>
      <c r="C22" s="118">
        <v>231.56100000000001</v>
      </c>
      <c r="D22" s="118">
        <v>242.71</v>
      </c>
      <c r="E22" s="118">
        <v>31.234999999999999</v>
      </c>
      <c r="F22" s="118">
        <v>42.384</v>
      </c>
      <c r="G22" s="118">
        <v>80.49435794</v>
      </c>
      <c r="H22" s="118">
        <v>16.903642059999999</v>
      </c>
      <c r="I22" s="127">
        <v>328.959</v>
      </c>
      <c r="J22" s="141"/>
      <c r="K22" s="141"/>
      <c r="L22" s="5"/>
      <c r="M22" s="5"/>
      <c r="N22" s="5"/>
    </row>
    <row r="23" spans="1:14" x14ac:dyDescent="0.25">
      <c r="A23" s="5"/>
      <c r="B23" s="125" t="s">
        <v>78</v>
      </c>
      <c r="C23" s="118">
        <v>232.89500000000001</v>
      </c>
      <c r="D23" s="118">
        <v>243.37700000000001</v>
      </c>
      <c r="E23" s="118">
        <v>32.189</v>
      </c>
      <c r="F23" s="118">
        <v>42.670999999999999</v>
      </c>
      <c r="G23" s="118">
        <v>79.483150190000003</v>
      </c>
      <c r="H23" s="118">
        <v>16.091849809999999</v>
      </c>
      <c r="I23" s="127">
        <v>328.47</v>
      </c>
      <c r="J23" s="141"/>
      <c r="K23" s="141"/>
      <c r="L23" s="5"/>
      <c r="M23" s="5"/>
      <c r="N23" s="5"/>
    </row>
    <row r="24" spans="1:14" ht="18.75" customHeight="1" x14ac:dyDescent="0.25">
      <c r="A24" s="5"/>
      <c r="B24" s="125" t="s">
        <v>79</v>
      </c>
      <c r="C24" s="118">
        <v>236.464</v>
      </c>
      <c r="D24" s="118">
        <v>246.577</v>
      </c>
      <c r="E24" s="118">
        <v>32.829000000000001</v>
      </c>
      <c r="F24" s="118">
        <v>42.942</v>
      </c>
      <c r="G24" s="118">
        <v>79.115980620000002</v>
      </c>
      <c r="H24" s="118">
        <v>12.35801938</v>
      </c>
      <c r="I24" s="127">
        <v>327.93799999999999</v>
      </c>
      <c r="J24" s="141"/>
      <c r="K24" s="141"/>
      <c r="L24" s="5"/>
      <c r="M24" s="5"/>
      <c r="N24" s="5"/>
    </row>
    <row r="25" spans="1:14" x14ac:dyDescent="0.25">
      <c r="A25" s="5"/>
      <c r="B25" s="125" t="s">
        <v>80</v>
      </c>
      <c r="C25" s="118">
        <v>241.34299999999999</v>
      </c>
      <c r="D25" s="118">
        <v>250.262</v>
      </c>
      <c r="E25" s="118">
        <v>34.509</v>
      </c>
      <c r="F25" s="118">
        <v>43.427999999999997</v>
      </c>
      <c r="G25" s="118">
        <v>81.086720540000002</v>
      </c>
      <c r="H25" s="118">
        <v>15.14027946</v>
      </c>
      <c r="I25" s="127">
        <v>337.57</v>
      </c>
      <c r="J25" s="141"/>
      <c r="K25" s="141"/>
      <c r="L25" s="5"/>
      <c r="M25" s="5"/>
      <c r="N25" s="5"/>
    </row>
    <row r="26" spans="1:14" x14ac:dyDescent="0.25">
      <c r="A26" s="5"/>
      <c r="B26" s="125" t="s">
        <v>81</v>
      </c>
      <c r="C26" s="118">
        <v>243.18299999999999</v>
      </c>
      <c r="D26" s="118">
        <v>251.00399999999999</v>
      </c>
      <c r="E26" s="118">
        <v>35.195999999999998</v>
      </c>
      <c r="F26" s="118">
        <v>43.017000000000003</v>
      </c>
      <c r="G26" s="118">
        <v>81.577369959999999</v>
      </c>
      <c r="H26" s="118">
        <v>15.09563004</v>
      </c>
      <c r="I26" s="127">
        <v>339.85599999999999</v>
      </c>
      <c r="J26" s="141"/>
      <c r="K26" s="141"/>
      <c r="L26" s="5"/>
      <c r="M26" s="5"/>
      <c r="N26" s="5"/>
    </row>
    <row r="27" spans="1:14" x14ac:dyDescent="0.25">
      <c r="A27" s="5"/>
      <c r="B27" s="125" t="s">
        <v>82</v>
      </c>
      <c r="C27" s="118">
        <v>245.73</v>
      </c>
      <c r="D27" s="118">
        <v>253.256</v>
      </c>
      <c r="E27" s="118">
        <v>35.585000000000001</v>
      </c>
      <c r="F27" s="118">
        <v>43.110999999999997</v>
      </c>
      <c r="G27" s="118">
        <v>83.536928869999997</v>
      </c>
      <c r="H27" s="118">
        <v>13.74407113</v>
      </c>
      <c r="I27" s="127">
        <v>343.01100000000002</v>
      </c>
      <c r="J27" s="141"/>
      <c r="K27" s="141"/>
      <c r="L27" s="5"/>
      <c r="M27" s="5"/>
      <c r="N27" s="5"/>
    </row>
    <row r="28" spans="1:14" ht="18.75" customHeight="1" x14ac:dyDescent="0.25">
      <c r="A28" s="5"/>
      <c r="B28" s="125" t="s">
        <v>83</v>
      </c>
      <c r="C28" s="118">
        <v>249.01900000000001</v>
      </c>
      <c r="D28" s="118">
        <v>258.327</v>
      </c>
      <c r="E28" s="118">
        <v>35.283000000000001</v>
      </c>
      <c r="F28" s="118">
        <v>44.591000000000001</v>
      </c>
      <c r="G28" s="118">
        <v>84.296397280000008</v>
      </c>
      <c r="H28" s="118">
        <v>14.851602719999999</v>
      </c>
      <c r="I28" s="127">
        <v>348.16699999999997</v>
      </c>
      <c r="J28" s="141"/>
      <c r="K28" s="141"/>
      <c r="L28" s="5"/>
      <c r="M28" s="5"/>
      <c r="N28" s="5"/>
    </row>
    <row r="29" spans="1:14" x14ac:dyDescent="0.25">
      <c r="A29" s="5"/>
      <c r="B29" s="125" t="s">
        <v>84</v>
      </c>
      <c r="C29" s="118">
        <v>248.548</v>
      </c>
      <c r="D29" s="118">
        <v>257.65199999999999</v>
      </c>
      <c r="E29" s="118">
        <v>35.575000000000003</v>
      </c>
      <c r="F29" s="118">
        <v>44.679000000000002</v>
      </c>
      <c r="G29" s="118">
        <v>84.901625730000006</v>
      </c>
      <c r="H29" s="118">
        <v>13.998374270000001</v>
      </c>
      <c r="I29" s="127">
        <v>347.44799999999998</v>
      </c>
      <c r="J29" s="141"/>
      <c r="K29" s="141"/>
      <c r="L29" s="5"/>
      <c r="M29" s="5"/>
      <c r="N29" s="5"/>
    </row>
    <row r="30" spans="1:14" x14ac:dyDescent="0.25">
      <c r="A30" s="5"/>
      <c r="B30" s="125" t="s">
        <v>85</v>
      </c>
      <c r="C30" s="118">
        <v>252.16200000000001</v>
      </c>
      <c r="D30" s="118">
        <v>261.57499999999999</v>
      </c>
      <c r="E30" s="118">
        <v>35.685000000000002</v>
      </c>
      <c r="F30" s="118">
        <v>45.097999999999999</v>
      </c>
      <c r="G30" s="118">
        <v>85.967614230000009</v>
      </c>
      <c r="H30" s="118">
        <v>12.323385770000002</v>
      </c>
      <c r="I30" s="127">
        <v>350.45299999999997</v>
      </c>
      <c r="J30" s="141"/>
      <c r="K30" s="141"/>
      <c r="L30" s="5"/>
      <c r="M30" s="5"/>
      <c r="N30" s="5"/>
    </row>
    <row r="31" spans="1:14" x14ac:dyDescent="0.25">
      <c r="A31" s="5"/>
      <c r="B31" s="125" t="s">
        <v>86</v>
      </c>
      <c r="C31" s="118">
        <v>255.70599999999999</v>
      </c>
      <c r="D31" s="118">
        <v>264.471</v>
      </c>
      <c r="E31" s="118">
        <v>36.563000000000002</v>
      </c>
      <c r="F31" s="118">
        <v>45.328000000000003</v>
      </c>
      <c r="G31" s="118">
        <v>87.303362759999999</v>
      </c>
      <c r="H31" s="118">
        <v>13.536637239999999</v>
      </c>
      <c r="I31" s="127">
        <v>356.54599999999999</v>
      </c>
      <c r="J31" s="141"/>
      <c r="K31" s="141"/>
      <c r="L31" s="5"/>
      <c r="M31" s="5"/>
      <c r="N31" s="5"/>
    </row>
    <row r="32" spans="1:14" ht="18.75" customHeight="1" x14ac:dyDescent="0.25">
      <c r="A32" s="5"/>
      <c r="B32" s="125" t="s">
        <v>87</v>
      </c>
      <c r="C32" s="118">
        <v>257.33800000000002</v>
      </c>
      <c r="D32" s="118">
        <v>267.738</v>
      </c>
      <c r="E32" s="118">
        <v>37.026000000000003</v>
      </c>
      <c r="F32" s="118">
        <v>47.426000000000002</v>
      </c>
      <c r="G32" s="118">
        <v>88.003871340000003</v>
      </c>
      <c r="H32" s="118">
        <v>11.07912866</v>
      </c>
      <c r="I32" s="127">
        <v>356.42099999999999</v>
      </c>
      <c r="J32" s="141"/>
      <c r="K32" s="141"/>
      <c r="L32" s="5"/>
      <c r="M32" s="5"/>
      <c r="N32" s="5"/>
    </row>
    <row r="33" spans="1:14" x14ac:dyDescent="0.25">
      <c r="A33" s="5"/>
      <c r="B33" s="125" t="s">
        <v>88</v>
      </c>
      <c r="C33" s="118">
        <v>262.197</v>
      </c>
      <c r="D33" s="118">
        <v>273.23</v>
      </c>
      <c r="E33" s="118">
        <v>37.302999999999997</v>
      </c>
      <c r="F33" s="118">
        <v>48.335999999999999</v>
      </c>
      <c r="G33" s="118">
        <v>88.689926240000005</v>
      </c>
      <c r="H33" s="118">
        <v>12.85807376</v>
      </c>
      <c r="I33" s="127">
        <v>363.745</v>
      </c>
      <c r="J33" s="141"/>
      <c r="K33" s="141"/>
      <c r="L33" s="5"/>
      <c r="M33" s="5"/>
      <c r="N33" s="5"/>
    </row>
    <row r="34" spans="1:14" x14ac:dyDescent="0.25">
      <c r="A34" s="5"/>
      <c r="B34" s="125" t="s">
        <v>89</v>
      </c>
      <c r="C34" s="118">
        <v>262.529</v>
      </c>
      <c r="D34" s="118">
        <v>274.66300000000001</v>
      </c>
      <c r="E34" s="118">
        <v>37.899000000000001</v>
      </c>
      <c r="F34" s="118">
        <v>50.033000000000001</v>
      </c>
      <c r="G34" s="118">
        <v>89.870527449999997</v>
      </c>
      <c r="H34" s="118">
        <v>14.042472550000001</v>
      </c>
      <c r="I34" s="127">
        <v>366.44200000000001</v>
      </c>
      <c r="J34" s="141"/>
      <c r="K34" s="141"/>
      <c r="L34" s="5"/>
      <c r="M34" s="5"/>
      <c r="N34" s="5"/>
    </row>
    <row r="35" spans="1:14" x14ac:dyDescent="0.25">
      <c r="A35" s="5"/>
      <c r="B35" s="125" t="s">
        <v>90</v>
      </c>
      <c r="C35" s="118">
        <v>264.08999999999997</v>
      </c>
      <c r="D35" s="118">
        <v>275.03300000000002</v>
      </c>
      <c r="E35" s="118">
        <v>38.537999999999997</v>
      </c>
      <c r="F35" s="118">
        <v>49.481000000000002</v>
      </c>
      <c r="G35" s="118">
        <v>91.028674979999991</v>
      </c>
      <c r="H35" s="118">
        <v>14.813325020000001</v>
      </c>
      <c r="I35" s="127">
        <v>369.93200000000002</v>
      </c>
      <c r="J35" s="141"/>
      <c r="K35" s="141"/>
    </row>
    <row r="36" spans="1:14" ht="18.75" customHeight="1" x14ac:dyDescent="0.25">
      <c r="A36" s="5"/>
      <c r="B36" s="125" t="s">
        <v>91</v>
      </c>
      <c r="C36" s="118">
        <v>261.99200000000002</v>
      </c>
      <c r="D36" s="118">
        <v>273.38799999999998</v>
      </c>
      <c r="E36" s="118">
        <v>37.956000000000003</v>
      </c>
      <c r="F36" s="118">
        <v>49.351999999999997</v>
      </c>
      <c r="G36" s="118">
        <v>84.915368819999998</v>
      </c>
      <c r="H36" s="118">
        <v>14.66863118</v>
      </c>
      <c r="I36" s="127">
        <v>361.57600000000002</v>
      </c>
      <c r="J36" s="141"/>
      <c r="K36" s="141"/>
    </row>
    <row r="37" spans="1:14" x14ac:dyDescent="0.25">
      <c r="A37" s="5"/>
      <c r="B37" s="125" t="s">
        <v>92</v>
      </c>
      <c r="C37" s="118">
        <v>255.62700000000001</v>
      </c>
      <c r="D37" s="118">
        <v>266.59199999999998</v>
      </c>
      <c r="E37" s="118">
        <v>37.448999999999998</v>
      </c>
      <c r="F37" s="118">
        <v>48.414000000000001</v>
      </c>
      <c r="G37" s="118">
        <v>79.56489882999999</v>
      </c>
      <c r="H37" s="118">
        <v>21.698101170000001</v>
      </c>
      <c r="I37" s="127">
        <v>356.89</v>
      </c>
      <c r="J37" s="141"/>
      <c r="K37" s="141"/>
    </row>
    <row r="38" spans="1:14" ht="15" customHeight="1" x14ac:dyDescent="0.25">
      <c r="A38" s="5"/>
      <c r="B38" s="125" t="s">
        <v>93</v>
      </c>
      <c r="C38" s="118">
        <v>260.51299999999998</v>
      </c>
      <c r="D38" s="118">
        <v>273.55</v>
      </c>
      <c r="E38" s="118">
        <v>38.08</v>
      </c>
      <c r="F38" s="118">
        <v>51.116999999999997</v>
      </c>
      <c r="G38" s="118">
        <v>83.007265000000004</v>
      </c>
      <c r="H38" s="118">
        <v>23.601735000000001</v>
      </c>
      <c r="I38" s="127">
        <v>367.12200000000001</v>
      </c>
      <c r="J38" s="141"/>
      <c r="K38" s="141"/>
    </row>
    <row r="39" spans="1:14" ht="15" customHeight="1" x14ac:dyDescent="0.25">
      <c r="A39" s="5"/>
      <c r="B39" s="125" t="s">
        <v>94</v>
      </c>
      <c r="C39" s="118">
        <v>267.17399999999998</v>
      </c>
      <c r="D39" s="118">
        <v>280.54000000000002</v>
      </c>
      <c r="E39" s="118">
        <v>38.624000000000002</v>
      </c>
      <c r="F39" s="118">
        <v>51.99</v>
      </c>
      <c r="G39" s="118">
        <v>83.391467340000005</v>
      </c>
      <c r="H39" s="118">
        <v>18.187532660000002</v>
      </c>
      <c r="I39" s="127">
        <v>368.75299999999999</v>
      </c>
      <c r="J39" s="141"/>
      <c r="K39" s="141"/>
    </row>
    <row r="40" spans="1:14" ht="18.75" customHeight="1" x14ac:dyDescent="0.25">
      <c r="A40" s="5"/>
      <c r="B40" s="125" t="s">
        <v>95</v>
      </c>
      <c r="C40" s="118">
        <v>269.21199999999999</v>
      </c>
      <c r="D40" s="118">
        <v>280.99700000000001</v>
      </c>
      <c r="E40" s="118">
        <v>39.39</v>
      </c>
      <c r="F40" s="118">
        <v>51.174999999999997</v>
      </c>
      <c r="G40" s="118">
        <v>89.073505850000004</v>
      </c>
      <c r="H40" s="118">
        <v>17.65649415</v>
      </c>
      <c r="I40" s="127">
        <v>375.94200000000001</v>
      </c>
      <c r="J40" s="141"/>
      <c r="K40" s="141"/>
    </row>
    <row r="41" spans="1:14" ht="15" customHeight="1" x14ac:dyDescent="0.25">
      <c r="A41" s="5"/>
      <c r="B41" s="125" t="s">
        <v>96</v>
      </c>
      <c r="C41" s="118">
        <v>277.90300000000002</v>
      </c>
      <c r="D41" s="118">
        <v>288.50299999999999</v>
      </c>
      <c r="E41" s="118">
        <v>40.587000000000003</v>
      </c>
      <c r="F41" s="118">
        <v>51.186999999999998</v>
      </c>
      <c r="G41" s="118">
        <v>88.597318909999998</v>
      </c>
      <c r="H41" s="118">
        <v>11.87368109</v>
      </c>
      <c r="I41" s="127">
        <v>378.37400000000002</v>
      </c>
      <c r="J41" s="141"/>
      <c r="K41" s="141"/>
    </row>
    <row r="42" spans="1:14" ht="15" customHeight="1" x14ac:dyDescent="0.25">
      <c r="A42" s="5"/>
      <c r="B42" s="125" t="s">
        <v>97</v>
      </c>
      <c r="C42" s="118">
        <v>280.97800000000001</v>
      </c>
      <c r="D42" s="118">
        <v>292.06</v>
      </c>
      <c r="E42" s="118">
        <v>41.05</v>
      </c>
      <c r="F42" s="118">
        <v>52.131999999999998</v>
      </c>
      <c r="G42" s="118">
        <v>89.740906530000004</v>
      </c>
      <c r="H42" s="118">
        <v>10.98909347</v>
      </c>
      <c r="I42" s="127">
        <v>381.70800000000003</v>
      </c>
      <c r="J42" s="141"/>
      <c r="K42" s="141"/>
    </row>
    <row r="43" spans="1:14" ht="15" customHeight="1" x14ac:dyDescent="0.25">
      <c r="A43" s="5"/>
      <c r="B43" s="125" t="s">
        <v>98</v>
      </c>
      <c r="C43" s="118">
        <v>283.75599999999997</v>
      </c>
      <c r="D43" s="118">
        <v>294.33100000000002</v>
      </c>
      <c r="E43" s="118">
        <v>41.341999999999999</v>
      </c>
      <c r="F43" s="118">
        <v>51.917000000000002</v>
      </c>
      <c r="G43" s="118">
        <v>92.23826871</v>
      </c>
      <c r="H43" s="118">
        <v>7.7587312900000009</v>
      </c>
      <c r="I43" s="127">
        <v>383.75299999999999</v>
      </c>
      <c r="J43" s="141"/>
      <c r="K43" s="141"/>
    </row>
    <row r="44" spans="1:14" ht="18.75" customHeight="1" x14ac:dyDescent="0.25">
      <c r="A44" s="5"/>
      <c r="B44" s="125" t="s">
        <v>99</v>
      </c>
      <c r="C44" s="118">
        <v>290.78300000000002</v>
      </c>
      <c r="D44" s="118">
        <v>302.971</v>
      </c>
      <c r="E44" s="118">
        <v>41.796999999999997</v>
      </c>
      <c r="F44" s="118">
        <v>53.984999999999999</v>
      </c>
      <c r="G44" s="118">
        <v>94.209405459999999</v>
      </c>
      <c r="H44" s="118">
        <v>6.6985945400000002</v>
      </c>
      <c r="I44" s="127">
        <v>391.69099999999997</v>
      </c>
      <c r="J44" s="141"/>
      <c r="K44" s="141"/>
    </row>
    <row r="45" spans="1:14" ht="15" customHeight="1" x14ac:dyDescent="0.25">
      <c r="A45" s="5"/>
      <c r="B45" s="125" t="s">
        <v>100</v>
      </c>
      <c r="C45" s="118">
        <v>294.19200000000001</v>
      </c>
      <c r="D45" s="118">
        <v>308.89699999999999</v>
      </c>
      <c r="E45" s="118">
        <v>41.674999999999997</v>
      </c>
      <c r="F45" s="118">
        <v>56.38</v>
      </c>
      <c r="G45" s="118">
        <v>96.664897969999998</v>
      </c>
      <c r="H45" s="118">
        <v>5.3441020300000002</v>
      </c>
      <c r="I45" s="127">
        <v>396.20100000000002</v>
      </c>
      <c r="J45" s="141"/>
      <c r="K45" s="141"/>
    </row>
    <row r="46" spans="1:14" ht="15" customHeight="1" x14ac:dyDescent="0.25">
      <c r="A46" s="5"/>
      <c r="B46" s="125" t="s">
        <v>101</v>
      </c>
      <c r="C46" s="118">
        <v>298.21499999999997</v>
      </c>
      <c r="D46" s="118">
        <v>313.14499999999998</v>
      </c>
      <c r="E46" s="118">
        <v>42.401000000000003</v>
      </c>
      <c r="F46" s="118">
        <v>57.331000000000003</v>
      </c>
      <c r="G46" s="118">
        <v>95.51574626</v>
      </c>
      <c r="H46" s="118">
        <v>9.8512537400000006</v>
      </c>
      <c r="I46" s="127">
        <v>403.58199999999999</v>
      </c>
      <c r="J46" s="141"/>
      <c r="K46" s="141"/>
    </row>
    <row r="47" spans="1:14" ht="15" customHeight="1" x14ac:dyDescent="0.25">
      <c r="A47" s="5"/>
      <c r="B47" s="125" t="s">
        <v>102</v>
      </c>
      <c r="C47" s="118">
        <v>306.65600000000001</v>
      </c>
      <c r="D47" s="118">
        <v>320.93400000000003</v>
      </c>
      <c r="E47" s="118">
        <v>42.814</v>
      </c>
      <c r="F47" s="118">
        <v>57.091999999999999</v>
      </c>
      <c r="G47" s="118">
        <v>108.77095032</v>
      </c>
      <c r="H47" s="118">
        <v>6.6280496800000002</v>
      </c>
      <c r="I47" s="127">
        <v>422.05500000000001</v>
      </c>
      <c r="J47" s="141"/>
      <c r="K47" s="141"/>
    </row>
    <row r="48" spans="1:14" ht="18.75" customHeight="1" x14ac:dyDescent="0.25">
      <c r="A48" s="5"/>
      <c r="B48" s="125" t="s">
        <v>103</v>
      </c>
      <c r="C48" s="118">
        <v>311.32600000000002</v>
      </c>
      <c r="D48" s="118">
        <v>326.74400000000003</v>
      </c>
      <c r="E48" s="118">
        <v>42.314</v>
      </c>
      <c r="F48" s="118">
        <v>57.731999999999999</v>
      </c>
      <c r="G48" s="118">
        <v>113.75851015000001</v>
      </c>
      <c r="H48" s="118">
        <v>1.0304898499999999</v>
      </c>
      <c r="I48" s="127">
        <v>426.11500000000001</v>
      </c>
      <c r="J48" s="141"/>
      <c r="K48" s="141"/>
    </row>
    <row r="49" spans="1:22" ht="15" customHeight="1" x14ac:dyDescent="0.25">
      <c r="A49" s="5"/>
      <c r="B49" s="125" t="s">
        <v>104</v>
      </c>
      <c r="C49" s="118">
        <v>315.04700000000003</v>
      </c>
      <c r="D49" s="118">
        <v>332.56799999999998</v>
      </c>
      <c r="E49" s="118">
        <v>42.356999999999999</v>
      </c>
      <c r="F49" s="118">
        <v>59.878</v>
      </c>
      <c r="G49" s="118">
        <v>107.49293002</v>
      </c>
      <c r="H49" s="118">
        <v>13.29606998</v>
      </c>
      <c r="I49" s="127">
        <v>435.83600000000001</v>
      </c>
      <c r="J49" s="141"/>
      <c r="K49" s="141"/>
    </row>
    <row r="50" spans="1:22" ht="15" customHeight="1" x14ac:dyDescent="0.25">
      <c r="A50" s="5"/>
      <c r="B50" s="125" t="s">
        <v>105</v>
      </c>
      <c r="C50" s="118">
        <v>320.01100000000002</v>
      </c>
      <c r="D50" s="118">
        <v>334.524</v>
      </c>
      <c r="E50" s="118">
        <v>42.92</v>
      </c>
      <c r="F50" s="118">
        <v>57.433</v>
      </c>
      <c r="G50" s="118">
        <v>109.83020994</v>
      </c>
      <c r="H50" s="118">
        <v>7.4907900599999993</v>
      </c>
      <c r="I50" s="127">
        <v>437.33199999999999</v>
      </c>
      <c r="J50" s="141"/>
      <c r="K50" s="141"/>
    </row>
    <row r="51" spans="1:22" ht="15" customHeight="1" x14ac:dyDescent="0.25">
      <c r="A51" s="5"/>
      <c r="B51" s="125" t="s">
        <v>106</v>
      </c>
      <c r="C51" s="118">
        <v>318.05500000000001</v>
      </c>
      <c r="D51" s="118">
        <v>335.28899999999999</v>
      </c>
      <c r="E51" s="118">
        <v>42.293999999999997</v>
      </c>
      <c r="F51" s="118">
        <v>59.527999999999999</v>
      </c>
      <c r="G51" s="118">
        <v>112.10534989</v>
      </c>
      <c r="H51" s="118">
        <v>10.70665011</v>
      </c>
      <c r="I51" s="127">
        <v>440.86700000000002</v>
      </c>
      <c r="J51" s="141"/>
      <c r="K51" s="141"/>
    </row>
    <row r="52" spans="1:22" ht="18.75" customHeight="1" x14ac:dyDescent="0.25">
      <c r="A52" s="5"/>
      <c r="B52" s="125" t="s">
        <v>107</v>
      </c>
      <c r="C52" s="118">
        <v>325.34100000000001</v>
      </c>
      <c r="D52" s="118">
        <v>342.78</v>
      </c>
      <c r="E52" s="118">
        <v>43.598999999999997</v>
      </c>
      <c r="F52" s="118">
        <v>61.037999999999997</v>
      </c>
      <c r="G52" s="118">
        <v>114.12635773000001</v>
      </c>
      <c r="H52" s="118">
        <v>14.78864227</v>
      </c>
      <c r="I52" s="127">
        <v>454.25599999999997</v>
      </c>
      <c r="J52" s="141"/>
      <c r="K52" s="141"/>
    </row>
    <row r="53" spans="1:22" ht="15" customHeight="1" x14ac:dyDescent="0.25">
      <c r="A53" s="5"/>
      <c r="B53" s="125" t="s">
        <v>108</v>
      </c>
      <c r="C53" s="118">
        <v>330.01499999999999</v>
      </c>
      <c r="D53" s="118">
        <v>348.53</v>
      </c>
      <c r="E53" s="118">
        <v>43.109000000000002</v>
      </c>
      <c r="F53" s="118">
        <v>61.624000000000002</v>
      </c>
      <c r="G53" s="118">
        <v>114.96222517000001</v>
      </c>
      <c r="H53" s="118">
        <v>15.440774830000001</v>
      </c>
      <c r="I53" s="127">
        <v>460.41800000000001</v>
      </c>
      <c r="J53" s="141"/>
      <c r="K53" s="141"/>
    </row>
    <row r="54" spans="1:22" ht="15" customHeight="1" x14ac:dyDescent="0.25">
      <c r="A54" s="5"/>
      <c r="B54" s="125" t="s">
        <v>109</v>
      </c>
      <c r="C54" s="118">
        <v>337.29300000000001</v>
      </c>
      <c r="D54" s="118">
        <v>354.745</v>
      </c>
      <c r="E54" s="118">
        <v>44.762</v>
      </c>
      <c r="F54" s="118">
        <v>62.213999999999999</v>
      </c>
      <c r="G54" s="118">
        <v>117.08199625</v>
      </c>
      <c r="H54" s="118">
        <v>14.38300375</v>
      </c>
      <c r="I54" s="127">
        <v>468.75799999999998</v>
      </c>
      <c r="J54" s="141"/>
      <c r="K54" s="141"/>
    </row>
    <row r="55" spans="1:22" ht="15" customHeight="1" x14ac:dyDescent="0.25">
      <c r="A55" s="5"/>
      <c r="B55" s="125" t="s">
        <v>110</v>
      </c>
      <c r="C55" s="118">
        <v>344.38</v>
      </c>
      <c r="D55" s="118">
        <v>365.72800000000001</v>
      </c>
      <c r="E55" s="118">
        <v>44.866999999999997</v>
      </c>
      <c r="F55" s="118">
        <v>66.215000000000003</v>
      </c>
      <c r="G55" s="118">
        <v>118.80838743999999</v>
      </c>
      <c r="H55" s="118">
        <v>17.58761256</v>
      </c>
      <c r="I55" s="127">
        <v>480.77600000000001</v>
      </c>
      <c r="J55" s="141"/>
      <c r="K55" s="141"/>
    </row>
    <row r="56" spans="1:22" ht="18.75" customHeight="1" x14ac:dyDescent="0.25">
      <c r="A56" s="5"/>
      <c r="B56" s="125" t="s">
        <v>111</v>
      </c>
      <c r="C56" s="118">
        <v>349.887</v>
      </c>
      <c r="D56" s="118">
        <v>371.56900000000002</v>
      </c>
      <c r="E56" s="118">
        <v>44.786999999999999</v>
      </c>
      <c r="F56" s="118">
        <v>66.468999999999994</v>
      </c>
      <c r="G56" s="118">
        <v>120.18010452999999</v>
      </c>
      <c r="H56" s="118">
        <v>13.536895469999999</v>
      </c>
      <c r="I56" s="127">
        <v>483.60399999999998</v>
      </c>
      <c r="J56" s="141"/>
      <c r="K56" s="141"/>
    </row>
    <row r="57" spans="1:22" ht="15" customHeight="1" x14ac:dyDescent="0.25">
      <c r="A57" s="5"/>
      <c r="B57" s="125" t="s">
        <v>112</v>
      </c>
      <c r="C57" s="118">
        <v>353.43400000000003</v>
      </c>
      <c r="D57" s="118">
        <v>378.60700000000003</v>
      </c>
      <c r="E57" s="118">
        <v>43.975999999999999</v>
      </c>
      <c r="F57" s="118">
        <v>69.149000000000001</v>
      </c>
      <c r="G57" s="118">
        <v>120.19675194</v>
      </c>
      <c r="H57" s="118">
        <v>16.671248059999996</v>
      </c>
      <c r="I57" s="127">
        <v>490.30200000000002</v>
      </c>
      <c r="J57" s="141"/>
      <c r="K57" s="141"/>
    </row>
    <row r="58" spans="1:22" ht="15" customHeight="1" x14ac:dyDescent="0.25">
      <c r="A58" s="5"/>
      <c r="B58" s="125" t="s">
        <v>113</v>
      </c>
      <c r="C58" s="118">
        <v>355.75809168699993</v>
      </c>
      <c r="D58" s="118">
        <v>381.88105568699996</v>
      </c>
      <c r="E58" s="118">
        <v>44.33852060000001</v>
      </c>
      <c r="F58" s="118">
        <v>70.461484800000008</v>
      </c>
      <c r="G58" s="118">
        <v>124.05603118300006</v>
      </c>
      <c r="H58" s="118">
        <v>13.666925130000005</v>
      </c>
      <c r="I58" s="127">
        <v>493.48104799999999</v>
      </c>
      <c r="J58" s="141"/>
      <c r="K58" s="141"/>
    </row>
    <row r="59" spans="1:22" ht="15" customHeight="1" x14ac:dyDescent="0.25">
      <c r="A59" s="5"/>
      <c r="B59" s="125" t="s">
        <v>114</v>
      </c>
      <c r="C59" s="118">
        <v>359.65848147299994</v>
      </c>
      <c r="D59" s="118">
        <v>385.72521757300007</v>
      </c>
      <c r="E59" s="118">
        <v>44.936778100000012</v>
      </c>
      <c r="F59" s="118">
        <v>71.003514100000004</v>
      </c>
      <c r="G59" s="118">
        <v>124.70091287700005</v>
      </c>
      <c r="H59" s="118">
        <v>12.315978650000012</v>
      </c>
      <c r="I59" s="127">
        <v>496.67537300000004</v>
      </c>
      <c r="J59" s="141"/>
      <c r="K59" s="141"/>
    </row>
    <row r="60" spans="1:22" ht="18.75" customHeight="1" x14ac:dyDescent="0.25">
      <c r="A60" s="5"/>
      <c r="B60" s="125" t="s">
        <v>115</v>
      </c>
      <c r="C60" s="118">
        <v>363.42048999800005</v>
      </c>
      <c r="D60" s="118">
        <v>389.43609359800007</v>
      </c>
      <c r="E60" s="118">
        <v>45.521836</v>
      </c>
      <c r="F60" s="118">
        <v>71.5374403</v>
      </c>
      <c r="G60" s="118">
        <v>126.84844493199995</v>
      </c>
      <c r="H60" s="118">
        <v>9.8368440699999997</v>
      </c>
      <c r="I60" s="127">
        <v>500.10577899999998</v>
      </c>
      <c r="J60" s="141"/>
      <c r="K60" s="141"/>
    </row>
    <row r="61" spans="1:22" ht="15" customHeight="1" x14ac:dyDescent="0.25">
      <c r="A61" s="5"/>
      <c r="B61" s="125" t="s">
        <v>116</v>
      </c>
      <c r="C61" s="118">
        <v>366.73344236200001</v>
      </c>
      <c r="D61" s="118">
        <v>392.57505746200002</v>
      </c>
      <c r="E61" s="118">
        <v>46.0535231</v>
      </c>
      <c r="F61" s="118">
        <v>71.895137599999998</v>
      </c>
      <c r="G61" s="118">
        <v>128.33423290799999</v>
      </c>
      <c r="H61" s="118">
        <v>9.0992077299999945</v>
      </c>
      <c r="I61" s="127">
        <v>504.16688299999998</v>
      </c>
      <c r="J61" s="141"/>
      <c r="K61" s="141"/>
    </row>
    <row r="62" spans="1:22" ht="15" customHeight="1" x14ac:dyDescent="0.25">
      <c r="A62" s="5"/>
      <c r="B62" s="125" t="s">
        <v>117</v>
      </c>
      <c r="C62" s="118">
        <v>369.69871255100003</v>
      </c>
      <c r="D62" s="118">
        <v>395.73888135099997</v>
      </c>
      <c r="E62" s="118">
        <v>46.5440112</v>
      </c>
      <c r="F62" s="118">
        <v>72.584179999999975</v>
      </c>
      <c r="G62" s="118">
        <v>129.92698059899996</v>
      </c>
      <c r="H62" s="118">
        <v>8.406253850000013</v>
      </c>
      <c r="I62" s="127">
        <v>508.031947</v>
      </c>
      <c r="J62" s="141"/>
      <c r="K62" s="141"/>
    </row>
    <row r="63" spans="1:22" ht="15" customHeight="1" x14ac:dyDescent="0.25">
      <c r="A63" s="5"/>
      <c r="B63" s="125" t="s">
        <v>118</v>
      </c>
      <c r="C63" s="118">
        <v>372.71277715999997</v>
      </c>
      <c r="D63" s="118">
        <v>398.91637456000001</v>
      </c>
      <c r="E63" s="118">
        <v>47.042787600000011</v>
      </c>
      <c r="F63" s="118">
        <v>73.246384999999989</v>
      </c>
      <c r="G63" s="118">
        <v>131.65203844000004</v>
      </c>
      <c r="H63" s="118">
        <v>7.4244484000000037</v>
      </c>
      <c r="I63" s="127">
        <v>511.789264</v>
      </c>
      <c r="J63" s="141"/>
      <c r="K63" s="141"/>
    </row>
    <row r="64" spans="1:22" s="2" customFormat="1" ht="18.75" customHeight="1" x14ac:dyDescent="0.25">
      <c r="A64" s="7"/>
      <c r="B64" s="125" t="s">
        <v>119</v>
      </c>
      <c r="C64" s="118">
        <v>375.47662722199999</v>
      </c>
      <c r="D64" s="118">
        <v>401.81838282199999</v>
      </c>
      <c r="E64" s="118">
        <v>47.511839600000002</v>
      </c>
      <c r="F64" s="118">
        <v>73.853595600000006</v>
      </c>
      <c r="G64" s="118">
        <v>133.24293436800002</v>
      </c>
      <c r="H64" s="118">
        <v>6.3190584099999993</v>
      </c>
      <c r="I64" s="127">
        <v>515.03862000000004</v>
      </c>
      <c r="J64" s="141"/>
      <c r="K64" s="141"/>
      <c r="L64" s="118"/>
      <c r="M64" s="118"/>
      <c r="N64" s="118"/>
      <c r="O64" s="118"/>
      <c r="P64" s="118"/>
      <c r="Q64" s="118"/>
      <c r="R64" s="118"/>
      <c r="U64" s="25"/>
      <c r="V64" s="25"/>
    </row>
    <row r="65" spans="1:22" s="2" customFormat="1" ht="15.75" x14ac:dyDescent="0.25">
      <c r="A65" s="7"/>
      <c r="B65" s="125" t="s">
        <v>120</v>
      </c>
      <c r="C65" s="118">
        <v>378.00972907399995</v>
      </c>
      <c r="D65" s="118">
        <v>404.459358474</v>
      </c>
      <c r="E65" s="118">
        <v>47.95337339999999</v>
      </c>
      <c r="F65" s="118">
        <v>74.403002900000018</v>
      </c>
      <c r="G65" s="118">
        <v>134.64327685600006</v>
      </c>
      <c r="H65" s="118">
        <v>5.221900069999978</v>
      </c>
      <c r="I65" s="127">
        <v>517.87490600000001</v>
      </c>
      <c r="J65" s="141"/>
      <c r="K65" s="141"/>
      <c r="L65" s="118"/>
      <c r="M65" s="118"/>
      <c r="N65" s="118"/>
      <c r="O65" s="118"/>
      <c r="P65" s="118"/>
      <c r="Q65" s="118"/>
      <c r="R65" s="118"/>
      <c r="U65" s="25"/>
      <c r="V65" s="25"/>
    </row>
    <row r="66" spans="1:22" s="2" customFormat="1" ht="15.75" x14ac:dyDescent="0.25">
      <c r="A66" s="7"/>
      <c r="B66" s="125" t="s">
        <v>121</v>
      </c>
      <c r="C66" s="118">
        <v>380.72332874500006</v>
      </c>
      <c r="D66" s="118">
        <v>407.22538804499999</v>
      </c>
      <c r="E66" s="118">
        <v>48.419583700000004</v>
      </c>
      <c r="F66" s="118">
        <v>74.921643000000003</v>
      </c>
      <c r="G66" s="118">
        <v>136.00250940499993</v>
      </c>
      <c r="H66" s="118">
        <v>4.3262438499999885</v>
      </c>
      <c r="I66" s="127">
        <v>521.05208200000004</v>
      </c>
      <c r="J66" s="141"/>
      <c r="K66" s="141"/>
      <c r="L66" s="118"/>
      <c r="M66" s="118"/>
      <c r="N66" s="118"/>
      <c r="O66" s="118"/>
      <c r="P66" s="118"/>
      <c r="Q66" s="118"/>
      <c r="R66" s="118"/>
      <c r="U66" s="25"/>
      <c r="V66" s="25"/>
    </row>
    <row r="67" spans="1:22" s="2" customFormat="1" ht="15.75" x14ac:dyDescent="0.25">
      <c r="A67" s="7"/>
      <c r="B67" s="125" t="s">
        <v>122</v>
      </c>
      <c r="C67" s="118">
        <v>383.42547638300005</v>
      </c>
      <c r="D67" s="118">
        <v>409.95051098299996</v>
      </c>
      <c r="E67" s="118">
        <v>48.886080800000009</v>
      </c>
      <c r="F67" s="118">
        <v>75.411115699999996</v>
      </c>
      <c r="G67" s="118">
        <v>137.34720571699998</v>
      </c>
      <c r="H67" s="118">
        <v>3.7350088999999835</v>
      </c>
      <c r="I67" s="127">
        <v>524.50769100000002</v>
      </c>
      <c r="J67" s="141"/>
      <c r="K67" s="141"/>
      <c r="L67" s="118"/>
      <c r="M67" s="118"/>
      <c r="N67" s="118"/>
      <c r="O67" s="118"/>
      <c r="P67" s="118"/>
      <c r="Q67" s="118"/>
      <c r="R67" s="118"/>
      <c r="U67" s="25"/>
      <c r="V67" s="25"/>
    </row>
    <row r="68" spans="1:22" ht="18.75" customHeight="1" x14ac:dyDescent="0.25">
      <c r="A68" s="5"/>
      <c r="B68" s="125" t="s">
        <v>123</v>
      </c>
      <c r="C68" s="118">
        <v>386.18114962099997</v>
      </c>
      <c r="D68" s="118">
        <v>412.72208962100001</v>
      </c>
      <c r="E68" s="118">
        <v>49.3611906</v>
      </c>
      <c r="F68" s="118">
        <v>75.902129799999997</v>
      </c>
      <c r="G68" s="118">
        <v>138.58168064900002</v>
      </c>
      <c r="H68" s="118">
        <v>3.4562287300000132</v>
      </c>
      <c r="I68" s="127">
        <v>528.21905900000002</v>
      </c>
      <c r="J68" s="141"/>
      <c r="K68" s="141"/>
    </row>
    <row r="69" spans="1:22" ht="15" customHeight="1" x14ac:dyDescent="0.25">
      <c r="A69" s="5"/>
      <c r="B69" s="125" t="s">
        <v>124</v>
      </c>
      <c r="C69" s="118">
        <v>388.89827503599997</v>
      </c>
      <c r="D69" s="118">
        <v>415.493620636</v>
      </c>
      <c r="E69" s="118">
        <v>49.833131200000011</v>
      </c>
      <c r="F69" s="118">
        <v>76.428477400000006</v>
      </c>
      <c r="G69" s="118">
        <v>139.70530239400009</v>
      </c>
      <c r="H69" s="118">
        <v>3.3891555699999842</v>
      </c>
      <c r="I69" s="127">
        <v>531.99273300000004</v>
      </c>
      <c r="J69" s="141"/>
      <c r="K69" s="141"/>
    </row>
    <row r="70" spans="1:22" ht="15" customHeight="1" x14ac:dyDescent="0.25">
      <c r="A70" s="5"/>
      <c r="B70" s="125" t="s">
        <v>125</v>
      </c>
      <c r="C70" s="118">
        <v>391.677896164</v>
      </c>
      <c r="D70" s="118">
        <v>418.41250146399994</v>
      </c>
      <c r="E70" s="118">
        <v>50.314895299999989</v>
      </c>
      <c r="F70" s="118">
        <v>77.04950079999999</v>
      </c>
      <c r="G70" s="118">
        <v>140.79511372600001</v>
      </c>
      <c r="H70" s="118">
        <v>3.3464331099999813</v>
      </c>
      <c r="I70" s="127">
        <v>535.81944299999998</v>
      </c>
      <c r="J70" s="141"/>
      <c r="K70" s="141"/>
    </row>
    <row r="71" spans="1:22" ht="15" customHeight="1" x14ac:dyDescent="0.25">
      <c r="A71" s="5"/>
      <c r="B71" s="125" t="s">
        <v>126</v>
      </c>
      <c r="C71" s="118">
        <v>394.47456844699997</v>
      </c>
      <c r="D71" s="118">
        <v>421.45388094700007</v>
      </c>
      <c r="E71" s="118">
        <v>50.800676299999999</v>
      </c>
      <c r="F71" s="118">
        <v>77.779988400000008</v>
      </c>
      <c r="G71" s="118">
        <v>141.85836020300007</v>
      </c>
      <c r="H71" s="118">
        <v>3.2094933500000136</v>
      </c>
      <c r="I71" s="127">
        <v>539.54242199999999</v>
      </c>
      <c r="J71" s="141"/>
      <c r="K71" s="141"/>
    </row>
    <row r="72" spans="1:22" ht="15" customHeight="1" x14ac:dyDescent="0.25">
      <c r="A72" s="5"/>
      <c r="B72" s="125" t="s">
        <v>127</v>
      </c>
      <c r="C72" s="118">
        <v>397.37490997199995</v>
      </c>
      <c r="D72" s="118">
        <v>424.68113577199995</v>
      </c>
      <c r="E72" s="118">
        <v>51.301704400000006</v>
      </c>
      <c r="F72" s="118">
        <v>78.607929600000006</v>
      </c>
      <c r="G72" s="118">
        <v>142.90411810800009</v>
      </c>
      <c r="H72" s="118">
        <v>2.9281829199999994</v>
      </c>
      <c r="I72" s="127">
        <v>543.20721100000003</v>
      </c>
      <c r="J72" s="141"/>
      <c r="K72" s="141"/>
    </row>
    <row r="73" spans="1:22" ht="15" customHeight="1" x14ac:dyDescent="0.25">
      <c r="A73" s="5"/>
      <c r="B73" s="125" t="s">
        <v>128</v>
      </c>
      <c r="C73" s="118">
        <v>400.41642175100003</v>
      </c>
      <c r="D73" s="118">
        <v>428.07642335100002</v>
      </c>
      <c r="E73" s="118">
        <v>51.822903599999997</v>
      </c>
      <c r="F73" s="118">
        <v>79.482904599999998</v>
      </c>
      <c r="G73" s="118">
        <v>143.94658417899996</v>
      </c>
      <c r="H73" s="118">
        <v>2.5295190699999952</v>
      </c>
      <c r="I73" s="127">
        <v>546.89252499999998</v>
      </c>
      <c r="J73" s="141"/>
      <c r="K73" s="141"/>
    </row>
    <row r="74" spans="1:22" ht="15" customHeight="1" x14ac:dyDescent="0.25">
      <c r="A74" s="5"/>
      <c r="B74" s="125" t="s">
        <v>129</v>
      </c>
      <c r="C74" s="118">
        <v>403.49310284399996</v>
      </c>
      <c r="D74" s="118">
        <v>431.45225034399999</v>
      </c>
      <c r="E74" s="118">
        <v>52.350590499999996</v>
      </c>
      <c r="F74" s="118">
        <v>80.309737499999997</v>
      </c>
      <c r="G74" s="118">
        <v>144.98870224600006</v>
      </c>
      <c r="H74" s="118">
        <v>2.112724909999995</v>
      </c>
      <c r="I74" s="127">
        <v>550.59453000000008</v>
      </c>
      <c r="J74" s="141"/>
      <c r="K74" s="141"/>
    </row>
    <row r="75" spans="1:22" ht="15" customHeight="1" x14ac:dyDescent="0.25">
      <c r="A75" s="5"/>
      <c r="B75" s="125" t="s">
        <v>130</v>
      </c>
      <c r="C75" s="118">
        <v>406.62380256199998</v>
      </c>
      <c r="D75" s="118">
        <v>434.77126116200003</v>
      </c>
      <c r="E75" s="118">
        <v>52.887253199999996</v>
      </c>
      <c r="F75" s="118">
        <v>81.034711899999991</v>
      </c>
      <c r="G75" s="118">
        <v>146.04339156799998</v>
      </c>
      <c r="H75" s="118">
        <v>1.7402338700000086</v>
      </c>
      <c r="I75" s="127">
        <v>554.40742799999998</v>
      </c>
      <c r="J75" s="141"/>
      <c r="K75" s="141"/>
    </row>
    <row r="76" spans="1:22" ht="15" customHeight="1" x14ac:dyDescent="0.25">
      <c r="A76" s="5"/>
      <c r="B76" s="46" t="s">
        <v>131</v>
      </c>
      <c r="C76" s="118">
        <v>409.74385262399994</v>
      </c>
      <c r="D76" s="118">
        <v>437.95132982400003</v>
      </c>
      <c r="E76" s="118">
        <v>53.424494799999998</v>
      </c>
      <c r="F76" s="118">
        <v>81.631971000000007</v>
      </c>
      <c r="G76" s="118">
        <v>147.10065678600012</v>
      </c>
      <c r="H76" s="118">
        <v>1.4542685900000001</v>
      </c>
      <c r="I76" s="127">
        <v>558.29877800000008</v>
      </c>
      <c r="J76" s="141"/>
      <c r="K76" s="141"/>
    </row>
    <row r="77" spans="1:22" ht="15" customHeight="1" x14ac:dyDescent="0.25">
      <c r="A77" s="5"/>
      <c r="B77" s="46" t="s">
        <v>132</v>
      </c>
      <c r="C77" s="118">
        <v>412.769566376</v>
      </c>
      <c r="D77" s="118">
        <v>440.92528817599998</v>
      </c>
      <c r="E77" s="118">
        <v>53.951671000000005</v>
      </c>
      <c r="F77" s="118">
        <v>82.107392399999995</v>
      </c>
      <c r="G77" s="118">
        <v>148.16707435399999</v>
      </c>
      <c r="H77" s="118">
        <v>1.2631012699999802</v>
      </c>
      <c r="I77" s="127">
        <v>562.19974200000001</v>
      </c>
      <c r="J77" s="141"/>
      <c r="K77" s="141"/>
    </row>
    <row r="78" spans="1:22" ht="15" customHeight="1" x14ac:dyDescent="0.25">
      <c r="A78" s="5"/>
      <c r="B78" s="46" t="s">
        <v>133</v>
      </c>
      <c r="C78" s="118">
        <v>415.80698844600005</v>
      </c>
      <c r="D78" s="118">
        <v>443.83622534599999</v>
      </c>
      <c r="E78" s="118">
        <v>54.482651100000005</v>
      </c>
      <c r="F78" s="118">
        <v>82.5118875</v>
      </c>
      <c r="G78" s="118">
        <v>149.22395310399992</v>
      </c>
      <c r="H78" s="118">
        <v>1.1506924500000142</v>
      </c>
      <c r="I78" s="127">
        <v>566.18163399999992</v>
      </c>
      <c r="J78" s="141"/>
      <c r="K78" s="141"/>
    </row>
    <row r="79" spans="1:22" ht="15" customHeight="1" x14ac:dyDescent="0.25">
      <c r="A79" s="5"/>
      <c r="B79" s="46" t="s">
        <v>134</v>
      </c>
      <c r="C79" s="118">
        <v>418.85525527099998</v>
      </c>
      <c r="D79" s="118">
        <v>446.71624997100002</v>
      </c>
      <c r="E79" s="118">
        <v>55.017348299999995</v>
      </c>
      <c r="F79" s="118">
        <v>82.8783435</v>
      </c>
      <c r="G79" s="118">
        <v>150.27367948899999</v>
      </c>
      <c r="H79" s="118">
        <v>1.1042112399999759</v>
      </c>
      <c r="I79" s="127">
        <v>570.23314599999992</v>
      </c>
      <c r="J79" s="141"/>
      <c r="K79" s="141"/>
    </row>
    <row r="80" spans="1:22" ht="15" customHeight="1" x14ac:dyDescent="0.25">
      <c r="A80" s="5"/>
      <c r="B80" s="46" t="s">
        <v>135</v>
      </c>
      <c r="C80" s="118">
        <v>421.91499060300004</v>
      </c>
      <c r="D80" s="118">
        <v>449.58785920299999</v>
      </c>
      <c r="E80" s="118">
        <v>55.555866999999999</v>
      </c>
      <c r="F80" s="118">
        <v>83.228735299999997</v>
      </c>
      <c r="G80" s="118">
        <v>151.31538584699996</v>
      </c>
      <c r="H80" s="118">
        <v>1.1151335500000015</v>
      </c>
      <c r="I80" s="127">
        <v>574.34550999999999</v>
      </c>
      <c r="J80" s="141"/>
      <c r="K80" s="141"/>
    </row>
    <row r="81" spans="1:26" x14ac:dyDescent="0.25">
      <c r="A81" s="5"/>
      <c r="B81" s="130">
        <v>2012</v>
      </c>
      <c r="C81" s="166">
        <v>789.68499999999995</v>
      </c>
      <c r="D81" s="166">
        <v>841.54399999999998</v>
      </c>
      <c r="E81" s="166">
        <v>103.151</v>
      </c>
      <c r="F81" s="166">
        <v>155.01</v>
      </c>
      <c r="G81" s="166">
        <v>262.71399998999999</v>
      </c>
      <c r="H81" s="166">
        <v>77.618000010000003</v>
      </c>
      <c r="I81" s="167">
        <v>1130.0170000000001</v>
      </c>
      <c r="K81" s="141"/>
    </row>
    <row r="82" spans="1:26" x14ac:dyDescent="0.25">
      <c r="A82" s="5"/>
      <c r="B82" s="8">
        <v>2013</v>
      </c>
      <c r="C82" s="118">
        <v>826.38</v>
      </c>
      <c r="D82" s="118">
        <v>873.63</v>
      </c>
      <c r="E82" s="118">
        <v>108.508</v>
      </c>
      <c r="F82" s="118">
        <v>155.75800000000001</v>
      </c>
      <c r="G82" s="118">
        <v>270.20699999999999</v>
      </c>
      <c r="H82" s="118">
        <v>79.349999999999994</v>
      </c>
      <c r="I82" s="150">
        <v>1175.9369999999999</v>
      </c>
      <c r="K82" s="141"/>
      <c r="L82" s="168"/>
      <c r="M82" s="168"/>
      <c r="N82" s="169"/>
      <c r="O82" s="169"/>
      <c r="P82" s="169"/>
      <c r="Q82" s="170"/>
      <c r="R82" s="170"/>
      <c r="S82" s="170"/>
      <c r="T82" s="170"/>
      <c r="U82" s="170"/>
      <c r="V82" s="171"/>
      <c r="W82" s="171"/>
      <c r="X82" s="171"/>
      <c r="Y82" s="171"/>
      <c r="Z82" s="171"/>
    </row>
    <row r="83" spans="1:26" ht="15" customHeight="1" x14ac:dyDescent="0.25">
      <c r="A83" s="5"/>
      <c r="B83" s="8">
        <v>2014</v>
      </c>
      <c r="C83" s="118">
        <v>860.66099999999994</v>
      </c>
      <c r="D83" s="118">
        <v>896.13400000000001</v>
      </c>
      <c r="E83" s="118">
        <v>115.63200000000001</v>
      </c>
      <c r="F83" s="118">
        <v>151.10499999999999</v>
      </c>
      <c r="G83" s="118">
        <v>281.505</v>
      </c>
      <c r="H83" s="118">
        <v>75.724999999999994</v>
      </c>
      <c r="I83" s="150">
        <v>1217.8910000000001</v>
      </c>
      <c r="K83" s="141"/>
      <c r="L83" s="168"/>
      <c r="M83" s="168"/>
      <c r="N83" s="169"/>
      <c r="O83" s="169"/>
      <c r="P83" s="169"/>
      <c r="Q83" s="170"/>
      <c r="R83" s="170"/>
      <c r="S83" s="170"/>
      <c r="T83" s="170"/>
      <c r="U83" s="170"/>
      <c r="V83" s="171"/>
      <c r="W83" s="171"/>
      <c r="X83" s="171"/>
      <c r="Y83" s="171"/>
      <c r="Z83" s="171"/>
    </row>
    <row r="84" spans="1:26" ht="15" customHeight="1" x14ac:dyDescent="0.25">
      <c r="A84" s="5"/>
      <c r="B84" s="8">
        <v>2015</v>
      </c>
      <c r="C84" s="118">
        <v>892.399</v>
      </c>
      <c r="D84" s="118">
        <v>926.21799999999996</v>
      </c>
      <c r="E84" s="118">
        <v>122.58199999999999</v>
      </c>
      <c r="F84" s="118">
        <v>156.40100000000001</v>
      </c>
      <c r="G84" s="118">
        <v>321.46899998999999</v>
      </c>
      <c r="H84" s="118">
        <v>73.248000009999998</v>
      </c>
      <c r="I84" s="150">
        <v>1287.116</v>
      </c>
      <c r="K84" s="141"/>
      <c r="L84" s="168"/>
      <c r="M84" s="168"/>
      <c r="N84" s="169"/>
      <c r="O84" s="169"/>
      <c r="P84" s="169"/>
      <c r="Q84" s="170"/>
      <c r="R84" s="170"/>
      <c r="S84" s="170"/>
      <c r="T84" s="170"/>
      <c r="U84" s="170"/>
      <c r="V84" s="171"/>
      <c r="W84" s="171"/>
      <c r="X84" s="171"/>
      <c r="Y84" s="171"/>
      <c r="Z84" s="171"/>
    </row>
    <row r="85" spans="1:26" ht="15" customHeight="1" x14ac:dyDescent="0.25">
      <c r="A85" s="5"/>
      <c r="B85" s="8">
        <v>2016</v>
      </c>
      <c r="C85" s="118">
        <v>923.303</v>
      </c>
      <c r="D85" s="118">
        <v>963.41899999999998</v>
      </c>
      <c r="E85" s="118">
        <v>126.455</v>
      </c>
      <c r="F85" s="118">
        <v>166.571</v>
      </c>
      <c r="G85" s="118">
        <v>321.45699999999999</v>
      </c>
      <c r="H85" s="118">
        <v>67.972999999999999</v>
      </c>
      <c r="I85" s="150">
        <v>1312.7329999999999</v>
      </c>
      <c r="K85" s="141"/>
      <c r="L85" s="168"/>
      <c r="M85" s="168"/>
      <c r="N85" s="169"/>
      <c r="O85" s="169"/>
      <c r="P85" s="169"/>
      <c r="Q85" s="170"/>
      <c r="R85" s="170"/>
      <c r="S85" s="170"/>
      <c r="T85" s="170"/>
      <c r="U85" s="170"/>
      <c r="V85" s="171"/>
      <c r="W85" s="171"/>
      <c r="X85" s="171"/>
      <c r="Y85" s="171"/>
      <c r="Z85" s="171"/>
    </row>
    <row r="86" spans="1:26" ht="15" customHeight="1" x14ac:dyDescent="0.25">
      <c r="A86" s="5"/>
      <c r="B86" s="8">
        <v>2017</v>
      </c>
      <c r="C86" s="118">
        <v>966.72</v>
      </c>
      <c r="D86" s="118">
        <v>1001.099</v>
      </c>
      <c r="E86" s="118">
        <v>138.119</v>
      </c>
      <c r="F86" s="118">
        <v>172.49799999999999</v>
      </c>
      <c r="G86" s="118">
        <v>325.31699999</v>
      </c>
      <c r="H86" s="118">
        <v>56.338000010000002</v>
      </c>
      <c r="I86" s="150">
        <v>1348.375</v>
      </c>
      <c r="K86" s="141"/>
      <c r="L86" s="168"/>
      <c r="M86" s="168"/>
      <c r="N86" s="169"/>
      <c r="O86" s="169"/>
      <c r="P86" s="169"/>
      <c r="Q86" s="170"/>
      <c r="R86" s="170"/>
      <c r="S86" s="170"/>
      <c r="T86" s="170"/>
      <c r="U86" s="170"/>
      <c r="V86" s="171"/>
      <c r="W86" s="171"/>
      <c r="X86" s="171"/>
      <c r="Y86" s="171"/>
      <c r="Z86" s="171"/>
    </row>
    <row r="87" spans="1:26" ht="15" customHeight="1" x14ac:dyDescent="0.25">
      <c r="A87" s="5"/>
      <c r="B87" s="8">
        <v>2018</v>
      </c>
      <c r="C87" s="118">
        <v>1005.4349999999999</v>
      </c>
      <c r="D87" s="118">
        <v>1042.0250000000001</v>
      </c>
      <c r="E87" s="118">
        <v>143.10599999999999</v>
      </c>
      <c r="F87" s="118">
        <v>179.696</v>
      </c>
      <c r="G87" s="118">
        <v>342.46899999999999</v>
      </c>
      <c r="H87" s="118">
        <v>54.71</v>
      </c>
      <c r="I87" s="150">
        <v>1402.614</v>
      </c>
      <c r="K87" s="141"/>
      <c r="L87" s="168"/>
      <c r="M87" s="168"/>
      <c r="N87" s="169"/>
      <c r="O87" s="169"/>
      <c r="P87" s="169"/>
      <c r="Q87" s="170"/>
      <c r="R87" s="170"/>
      <c r="S87" s="170"/>
      <c r="T87" s="170"/>
      <c r="U87" s="170"/>
      <c r="V87" s="171"/>
      <c r="W87" s="171"/>
      <c r="X87" s="171"/>
      <c r="Y87" s="171"/>
      <c r="Z87" s="171"/>
    </row>
    <row r="88" spans="1:26" ht="15" customHeight="1" x14ac:dyDescent="0.25">
      <c r="A88" s="5"/>
      <c r="B88" s="8">
        <v>2019</v>
      </c>
      <c r="C88" s="118">
        <v>1046.154</v>
      </c>
      <c r="D88" s="118">
        <v>1090.664</v>
      </c>
      <c r="E88" s="118">
        <v>150.76599999999999</v>
      </c>
      <c r="F88" s="118">
        <v>195.27600000000001</v>
      </c>
      <c r="G88" s="118">
        <v>357.59300001000003</v>
      </c>
      <c r="H88" s="118">
        <v>52.792999989999998</v>
      </c>
      <c r="I88" s="150">
        <v>1456.54</v>
      </c>
      <c r="K88" s="141"/>
      <c r="L88" s="168"/>
      <c r="M88" s="168"/>
      <c r="N88" s="169"/>
      <c r="O88" s="169"/>
      <c r="P88" s="169"/>
      <c r="Q88" s="170"/>
      <c r="R88" s="170"/>
      <c r="S88" s="170"/>
      <c r="T88" s="170"/>
      <c r="U88" s="170"/>
      <c r="V88" s="171"/>
      <c r="W88" s="171"/>
      <c r="X88" s="171"/>
      <c r="Y88" s="171"/>
      <c r="Z88" s="171"/>
    </row>
    <row r="89" spans="1:26" ht="15" customHeight="1" x14ac:dyDescent="0.25">
      <c r="A89" s="5"/>
      <c r="B89" s="8">
        <v>2020</v>
      </c>
      <c r="C89" s="118">
        <v>1045.306</v>
      </c>
      <c r="D89" s="118">
        <v>1094.07</v>
      </c>
      <c r="E89" s="118">
        <v>152.10900000000001</v>
      </c>
      <c r="F89" s="118">
        <v>200.87299999999999</v>
      </c>
      <c r="G89" s="118">
        <v>330.87899998999995</v>
      </c>
      <c r="H89" s="118">
        <v>78.15600001</v>
      </c>
      <c r="I89" s="150">
        <v>1454.3409999999999</v>
      </c>
      <c r="J89" s="1" t="s">
        <v>24</v>
      </c>
      <c r="K89" s="141"/>
      <c r="L89" s="168"/>
      <c r="M89" s="168"/>
      <c r="N89" s="169"/>
      <c r="O89" s="169"/>
      <c r="P89" s="169"/>
      <c r="Q89" s="170"/>
      <c r="R89" s="170"/>
      <c r="S89" s="170"/>
      <c r="T89" s="170"/>
      <c r="U89" s="170"/>
      <c r="V89" s="171"/>
      <c r="W89" s="171"/>
      <c r="X89" s="171"/>
      <c r="Y89" s="171"/>
      <c r="Z89" s="171"/>
    </row>
    <row r="90" spans="1:26" ht="15" customHeight="1" x14ac:dyDescent="0.25">
      <c r="A90" s="5"/>
      <c r="B90" s="8">
        <v>2021</v>
      </c>
      <c r="C90" s="118">
        <v>1111.8489999999999</v>
      </c>
      <c r="D90" s="118">
        <v>1155.8910000000001</v>
      </c>
      <c r="E90" s="118">
        <v>162.369</v>
      </c>
      <c r="F90" s="118">
        <v>206.411</v>
      </c>
      <c r="G90" s="118">
        <v>359.65</v>
      </c>
      <c r="H90" s="118">
        <v>48.277999999999999</v>
      </c>
      <c r="I90" s="150">
        <v>1519.777</v>
      </c>
      <c r="K90" s="141"/>
      <c r="L90" s="168"/>
      <c r="M90" s="168"/>
      <c r="N90" s="169"/>
      <c r="O90" s="169"/>
      <c r="P90" s="169"/>
      <c r="Q90" s="170"/>
      <c r="R90" s="170"/>
      <c r="S90" s="170"/>
      <c r="T90" s="170"/>
      <c r="U90" s="170"/>
      <c r="V90" s="171"/>
      <c r="W90" s="171"/>
      <c r="X90" s="171"/>
      <c r="Y90" s="171"/>
      <c r="Z90" s="171"/>
    </row>
    <row r="91" spans="1:26" ht="15" customHeight="1" x14ac:dyDescent="0.25">
      <c r="A91" s="5"/>
      <c r="B91" s="8">
        <v>2022</v>
      </c>
      <c r="C91" s="118">
        <v>1189.846</v>
      </c>
      <c r="D91" s="118">
        <v>1245.9469999999999</v>
      </c>
      <c r="E91" s="118">
        <v>168.68700000000001</v>
      </c>
      <c r="F91" s="118">
        <v>224.78800000000001</v>
      </c>
      <c r="G91" s="118">
        <v>395.16100001000001</v>
      </c>
      <c r="H91" s="118">
        <v>28.521999990000001</v>
      </c>
      <c r="I91" s="150">
        <v>1613.529</v>
      </c>
      <c r="K91" s="141"/>
      <c r="L91" s="168"/>
      <c r="M91" s="168"/>
      <c r="N91" s="169"/>
      <c r="O91" s="169"/>
      <c r="P91" s="169"/>
      <c r="Q91" s="170"/>
      <c r="R91" s="170"/>
      <c r="S91" s="170"/>
      <c r="T91" s="170"/>
      <c r="U91" s="170"/>
      <c r="V91" s="171"/>
      <c r="W91" s="171"/>
      <c r="X91" s="171"/>
      <c r="Y91" s="171"/>
      <c r="Z91" s="171"/>
    </row>
    <row r="92" spans="1:26" ht="15" customHeight="1" x14ac:dyDescent="0.25">
      <c r="A92" s="5"/>
      <c r="B92" s="8">
        <v>2023</v>
      </c>
      <c r="C92" s="118">
        <v>1264.4390000000001</v>
      </c>
      <c r="D92" s="118">
        <v>1329.125</v>
      </c>
      <c r="E92" s="118">
        <v>169.88499999999999</v>
      </c>
      <c r="F92" s="118">
        <v>234.571</v>
      </c>
      <c r="G92" s="118">
        <v>443.18700000000001</v>
      </c>
      <c r="H92" s="118">
        <v>32.524000000000001</v>
      </c>
      <c r="I92" s="150">
        <v>1740.15</v>
      </c>
      <c r="K92" s="141"/>
      <c r="L92" s="168"/>
      <c r="M92" s="168"/>
      <c r="N92" s="169"/>
      <c r="O92" s="169"/>
      <c r="P92" s="169"/>
      <c r="Q92" s="170"/>
      <c r="R92" s="170"/>
      <c r="S92" s="170"/>
      <c r="T92" s="170"/>
      <c r="U92" s="170"/>
      <c r="V92" s="171"/>
      <c r="W92" s="171"/>
      <c r="X92" s="171"/>
      <c r="Y92" s="171"/>
      <c r="Z92" s="171"/>
    </row>
    <row r="93" spans="1:26" ht="15" customHeight="1" x14ac:dyDescent="0.25">
      <c r="A93" s="5"/>
      <c r="B93" s="8">
        <v>2024</v>
      </c>
      <c r="C93" s="118">
        <v>1337.029</v>
      </c>
      <c r="D93" s="118">
        <v>1411.7829999999999</v>
      </c>
      <c r="E93" s="118">
        <v>176.33699999999999</v>
      </c>
      <c r="F93" s="118">
        <v>251.09100000000001</v>
      </c>
      <c r="G93" s="118">
        <v>464.97896659000003</v>
      </c>
      <c r="H93" s="118">
        <v>62.200033409999996</v>
      </c>
      <c r="I93" s="150">
        <v>1864.2080000000001</v>
      </c>
      <c r="K93" s="141"/>
      <c r="L93" s="168"/>
      <c r="M93" s="168"/>
      <c r="N93" s="169"/>
      <c r="O93" s="169"/>
      <c r="P93" s="169"/>
      <c r="Q93" s="170"/>
      <c r="R93" s="170"/>
      <c r="S93" s="170"/>
      <c r="T93" s="170"/>
      <c r="U93" s="170"/>
      <c r="V93" s="171"/>
      <c r="W93" s="171"/>
      <c r="X93" s="171"/>
      <c r="Y93" s="171"/>
      <c r="Z93" s="171"/>
    </row>
    <row r="94" spans="1:26" x14ac:dyDescent="0.25">
      <c r="A94" s="5"/>
      <c r="B94" s="8">
        <v>2025</v>
      </c>
      <c r="C94" s="118">
        <v>1418.73757316</v>
      </c>
      <c r="D94" s="118">
        <v>1517.7822732600002</v>
      </c>
      <c r="E94" s="118">
        <v>178.03829870000004</v>
      </c>
      <c r="F94" s="118">
        <v>277.08299890000001</v>
      </c>
      <c r="G94" s="118">
        <v>489.1338005300002</v>
      </c>
      <c r="H94" s="118">
        <v>56.191047310000016</v>
      </c>
      <c r="I94" s="150">
        <v>1964.0624210000001</v>
      </c>
      <c r="K94" s="141"/>
      <c r="L94" s="168"/>
      <c r="M94" s="168"/>
      <c r="N94" s="169"/>
      <c r="O94" s="169"/>
      <c r="P94" s="169"/>
      <c r="Q94" s="170"/>
      <c r="R94" s="170"/>
      <c r="S94" s="170"/>
      <c r="T94" s="170"/>
      <c r="U94" s="170"/>
      <c r="V94" s="171"/>
      <c r="W94" s="171"/>
      <c r="X94" s="171"/>
      <c r="Y94" s="171"/>
      <c r="Z94" s="171"/>
    </row>
    <row r="95" spans="1:26" x14ac:dyDescent="0.25">
      <c r="A95" s="5"/>
      <c r="B95" s="8">
        <v>2026</v>
      </c>
      <c r="C95" s="118">
        <v>1472.5654220709998</v>
      </c>
      <c r="D95" s="118">
        <v>1576.666406971</v>
      </c>
      <c r="E95" s="118">
        <v>185.16215790000001</v>
      </c>
      <c r="F95" s="118">
        <v>289.26314289999999</v>
      </c>
      <c r="G95" s="118">
        <v>516.76169687900006</v>
      </c>
      <c r="H95" s="118">
        <v>34.766754049999946</v>
      </c>
      <c r="I95" s="150">
        <v>2024.0938729999998</v>
      </c>
      <c r="K95" s="141"/>
      <c r="L95" s="168"/>
      <c r="M95" s="168"/>
      <c r="N95" s="169"/>
      <c r="O95" s="169"/>
      <c r="P95" s="169"/>
      <c r="Q95" s="170"/>
      <c r="R95" s="170"/>
      <c r="S95" s="170"/>
      <c r="T95" s="170"/>
      <c r="U95" s="170"/>
      <c r="V95" s="171"/>
      <c r="W95" s="171"/>
      <c r="X95" s="171"/>
      <c r="Y95" s="171"/>
      <c r="Z95" s="171"/>
    </row>
    <row r="96" spans="1:26" x14ac:dyDescent="0.25">
      <c r="A96" s="5"/>
      <c r="B96" s="8">
        <v>2027</v>
      </c>
      <c r="C96" s="118">
        <v>1517.6351614239998</v>
      </c>
      <c r="D96" s="118">
        <v>1623.4536403239999</v>
      </c>
      <c r="E96" s="118">
        <v>192.77087750000001</v>
      </c>
      <c r="F96" s="118">
        <v>298.58935719999999</v>
      </c>
      <c r="G96" s="118">
        <v>541.23592634600027</v>
      </c>
      <c r="H96" s="118">
        <v>19.602211229999998</v>
      </c>
      <c r="I96" s="150">
        <v>2078.4732990000002</v>
      </c>
      <c r="K96" s="141"/>
      <c r="L96" s="168"/>
      <c r="M96" s="168"/>
      <c r="N96" s="169"/>
      <c r="O96" s="169"/>
      <c r="P96" s="169"/>
      <c r="Q96" s="170"/>
      <c r="R96" s="170"/>
      <c r="S96" s="170"/>
      <c r="T96" s="170"/>
      <c r="U96" s="170"/>
      <c r="V96" s="171"/>
      <c r="W96" s="171"/>
      <c r="X96" s="171"/>
      <c r="Y96" s="171"/>
      <c r="Z96" s="171"/>
    </row>
    <row r="97" spans="1:26" x14ac:dyDescent="0.25">
      <c r="A97" s="5"/>
      <c r="B97" s="8">
        <v>2028</v>
      </c>
      <c r="C97" s="118">
        <v>1561.2318892679996</v>
      </c>
      <c r="D97" s="118">
        <v>1668.0820926680001</v>
      </c>
      <c r="E97" s="118">
        <v>200.30989339999999</v>
      </c>
      <c r="F97" s="118">
        <v>307.16009640000004</v>
      </c>
      <c r="G97" s="118">
        <v>560.94045697199999</v>
      </c>
      <c r="H97" s="118">
        <v>13.401310759999999</v>
      </c>
      <c r="I97" s="150">
        <v>2135.5736569999995</v>
      </c>
      <c r="K97" s="141"/>
      <c r="L97" s="168"/>
      <c r="M97" s="168"/>
      <c r="N97" s="169"/>
      <c r="O97" s="169"/>
      <c r="P97" s="169"/>
      <c r="Q97" s="170"/>
      <c r="R97" s="170"/>
      <c r="S97" s="170"/>
      <c r="T97" s="170"/>
      <c r="U97" s="170"/>
      <c r="V97" s="171"/>
      <c r="W97" s="171"/>
      <c r="X97" s="171"/>
      <c r="Y97" s="171"/>
      <c r="Z97" s="171"/>
    </row>
    <row r="98" spans="1:26" x14ac:dyDescent="0.25">
      <c r="A98" s="5"/>
      <c r="B98" s="8">
        <v>2029</v>
      </c>
      <c r="C98" s="118">
        <v>1607.9082371290003</v>
      </c>
      <c r="D98" s="118">
        <v>1718.981070629</v>
      </c>
      <c r="E98" s="118">
        <v>208.36245170000001</v>
      </c>
      <c r="F98" s="118">
        <v>319.43528359999999</v>
      </c>
      <c r="G98" s="118">
        <v>577.88279610099971</v>
      </c>
      <c r="H98" s="118">
        <v>9.3106607700001476</v>
      </c>
      <c r="I98" s="150">
        <v>2195.101694</v>
      </c>
      <c r="K98" s="141"/>
      <c r="L98" s="168"/>
      <c r="M98" s="168"/>
      <c r="N98" s="169"/>
      <c r="O98" s="169"/>
      <c r="P98" s="169"/>
      <c r="Q98" s="170"/>
      <c r="R98" s="170"/>
      <c r="S98" s="170"/>
      <c r="T98" s="170"/>
      <c r="U98" s="170"/>
      <c r="V98" s="171"/>
      <c r="W98" s="171"/>
      <c r="X98" s="171"/>
      <c r="Y98" s="171"/>
      <c r="Z98" s="171"/>
    </row>
    <row r="99" spans="1:26" x14ac:dyDescent="0.25">
      <c r="A99" s="5"/>
      <c r="B99" s="8">
        <v>2030</v>
      </c>
      <c r="C99" s="118">
        <v>1657.1756627169998</v>
      </c>
      <c r="D99" s="118">
        <v>1769.4290933170003</v>
      </c>
      <c r="E99" s="118">
        <v>216.8761652</v>
      </c>
      <c r="F99" s="118">
        <v>329.12959439999997</v>
      </c>
      <c r="G99" s="118">
        <v>594.76536373300007</v>
      </c>
      <c r="H99" s="118">
        <v>4.9722735499998088</v>
      </c>
      <c r="I99" s="150">
        <v>2256.9132999999997</v>
      </c>
      <c r="K99" s="141"/>
      <c r="L99" s="168"/>
      <c r="M99" s="168"/>
      <c r="N99" s="169"/>
      <c r="O99" s="169"/>
      <c r="P99" s="169"/>
      <c r="Q99" s="170"/>
      <c r="R99" s="170"/>
      <c r="S99" s="170"/>
      <c r="T99" s="170"/>
      <c r="U99" s="170"/>
      <c r="V99" s="171"/>
      <c r="W99" s="171"/>
      <c r="X99" s="171"/>
      <c r="Y99" s="171"/>
      <c r="Z99" s="171"/>
    </row>
    <row r="100" spans="1:26" x14ac:dyDescent="0.25">
      <c r="A100" s="5"/>
      <c r="B100" s="255" t="s">
        <v>140</v>
      </c>
      <c r="C100" s="406">
        <v>793.12900000000002</v>
      </c>
      <c r="D100" s="406">
        <v>844.95299999999997</v>
      </c>
      <c r="E100" s="406">
        <v>103.56699999999999</v>
      </c>
      <c r="F100" s="406">
        <v>155.39099999999999</v>
      </c>
      <c r="G100" s="406">
        <v>261.64801022</v>
      </c>
      <c r="H100" s="406">
        <v>79.81998978</v>
      </c>
      <c r="I100" s="167">
        <v>1134.597</v>
      </c>
      <c r="J100" s="156"/>
      <c r="K100" s="141"/>
    </row>
    <row r="101" spans="1:26" ht="15" customHeight="1" x14ac:dyDescent="0.25">
      <c r="A101" s="5"/>
      <c r="B101" s="125" t="s">
        <v>141</v>
      </c>
      <c r="C101" s="118">
        <v>842.11800000000005</v>
      </c>
      <c r="D101" s="118">
        <v>885.51900000000001</v>
      </c>
      <c r="E101" s="118">
        <v>111.985</v>
      </c>
      <c r="F101" s="118">
        <v>155.386</v>
      </c>
      <c r="G101" s="118">
        <v>273.32893086999997</v>
      </c>
      <c r="H101" s="118">
        <v>78.12706913000001</v>
      </c>
      <c r="I101" s="127">
        <v>1193.5740000000001</v>
      </c>
      <c r="J101" s="156"/>
      <c r="K101" s="141"/>
    </row>
    <row r="102" spans="1:26" ht="15" customHeight="1" x14ac:dyDescent="0.25">
      <c r="A102" s="5"/>
      <c r="B102" s="125" t="s">
        <v>142</v>
      </c>
      <c r="C102" s="118">
        <v>864.61699999999996</v>
      </c>
      <c r="D102" s="118">
        <v>900.43799999999999</v>
      </c>
      <c r="E102" s="118">
        <v>115.38200000000001</v>
      </c>
      <c r="F102" s="118">
        <v>151.203</v>
      </c>
      <c r="G102" s="118">
        <v>289.59529393999998</v>
      </c>
      <c r="H102" s="118">
        <v>73.806706059999996</v>
      </c>
      <c r="I102" s="127">
        <v>1228.019</v>
      </c>
      <c r="J102" s="156"/>
      <c r="K102" s="141"/>
    </row>
    <row r="103" spans="1:26" ht="15" customHeight="1" x14ac:dyDescent="0.25">
      <c r="A103" s="5"/>
      <c r="B103" s="125" t="s">
        <v>143</v>
      </c>
      <c r="C103" s="118">
        <v>901.42</v>
      </c>
      <c r="D103" s="118">
        <v>934.245</v>
      </c>
      <c r="E103" s="118">
        <v>124.747</v>
      </c>
      <c r="F103" s="118">
        <v>157.572</v>
      </c>
      <c r="G103" s="118">
        <v>326.24977576999999</v>
      </c>
      <c r="H103" s="118">
        <v>73.986224229999991</v>
      </c>
      <c r="I103" s="127">
        <v>1301.6559999999999</v>
      </c>
      <c r="J103" s="156"/>
      <c r="K103" s="141"/>
    </row>
    <row r="104" spans="1:26" ht="15" customHeight="1" x14ac:dyDescent="0.25">
      <c r="A104" s="5"/>
      <c r="B104" s="125" t="s">
        <v>144</v>
      </c>
      <c r="C104" s="118">
        <v>931.50900000000001</v>
      </c>
      <c r="D104" s="118">
        <v>973.41600000000005</v>
      </c>
      <c r="E104" s="118">
        <v>128.01900000000001</v>
      </c>
      <c r="F104" s="118">
        <v>169.92599999999999</v>
      </c>
      <c r="G104" s="118">
        <v>320.15809262999994</v>
      </c>
      <c r="H104" s="118">
        <v>62.335907370000001</v>
      </c>
      <c r="I104" s="127">
        <v>1314.0029999999999</v>
      </c>
      <c r="J104" s="156"/>
      <c r="K104" s="141"/>
    </row>
    <row r="105" spans="1:26" ht="15" customHeight="1" x14ac:dyDescent="0.25">
      <c r="A105" s="5"/>
      <c r="B105" s="125" t="s">
        <v>145</v>
      </c>
      <c r="C105" s="118">
        <v>979.27499999999998</v>
      </c>
      <c r="D105" s="118">
        <v>1012.849</v>
      </c>
      <c r="E105" s="118">
        <v>140.57300000000001</v>
      </c>
      <c r="F105" s="118">
        <v>174.14699999999999</v>
      </c>
      <c r="G105" s="118">
        <v>330.49741665000005</v>
      </c>
      <c r="H105" s="118">
        <v>58.831583350000002</v>
      </c>
      <c r="I105" s="127">
        <v>1368.604</v>
      </c>
      <c r="J105" s="156"/>
      <c r="K105" s="141"/>
    </row>
    <row r="106" spans="1:26" ht="15" customHeight="1" x14ac:dyDescent="0.25">
      <c r="A106" s="5"/>
      <c r="B106" s="125" t="s">
        <v>146</v>
      </c>
      <c r="C106" s="118">
        <v>1013.754</v>
      </c>
      <c r="D106" s="118">
        <v>1051.4359999999999</v>
      </c>
      <c r="E106" s="118">
        <v>144.84899999999999</v>
      </c>
      <c r="F106" s="118">
        <v>182.53100000000001</v>
      </c>
      <c r="G106" s="118">
        <v>346.17647405999998</v>
      </c>
      <c r="H106" s="118">
        <v>50.93752594</v>
      </c>
      <c r="I106" s="127">
        <v>1410.8679999999999</v>
      </c>
      <c r="J106" s="156"/>
      <c r="K106" s="141"/>
    </row>
    <row r="107" spans="1:26" ht="15" customHeight="1" x14ac:dyDescent="0.25">
      <c r="A107" s="5"/>
      <c r="B107" s="125" t="s">
        <v>147</v>
      </c>
      <c r="C107" s="118">
        <v>1050.808</v>
      </c>
      <c r="D107" s="118">
        <v>1096.3140000000001</v>
      </c>
      <c r="E107" s="118">
        <v>151.696</v>
      </c>
      <c r="F107" s="118">
        <v>197.202</v>
      </c>
      <c r="G107" s="118">
        <v>354.50449749000001</v>
      </c>
      <c r="H107" s="118">
        <v>56.382502510000002</v>
      </c>
      <c r="I107" s="127">
        <v>1461.6949999999999</v>
      </c>
      <c r="J107" s="156"/>
      <c r="K107" s="141"/>
    </row>
    <row r="108" spans="1:26" ht="15" customHeight="1" x14ac:dyDescent="0.25">
      <c r="A108" s="5"/>
      <c r="B108" s="125" t="s">
        <v>148</v>
      </c>
      <c r="C108" s="118">
        <v>1052.5260000000001</v>
      </c>
      <c r="D108" s="118">
        <v>1101.6790000000001</v>
      </c>
      <c r="E108" s="118">
        <v>153.54300000000001</v>
      </c>
      <c r="F108" s="118">
        <v>202.696</v>
      </c>
      <c r="G108" s="118">
        <v>335.03713702000005</v>
      </c>
      <c r="H108" s="118">
        <v>81.143862980000009</v>
      </c>
      <c r="I108" s="127">
        <v>1468.7070000000001</v>
      </c>
      <c r="J108" s="156"/>
      <c r="K108" s="141"/>
    </row>
    <row r="109" spans="1:26" ht="15" customHeight="1" x14ac:dyDescent="0.25">
      <c r="A109" s="5"/>
      <c r="B109" s="125" t="s">
        <v>149</v>
      </c>
      <c r="C109" s="118">
        <v>1133.42</v>
      </c>
      <c r="D109" s="118">
        <v>1177.865</v>
      </c>
      <c r="E109" s="118">
        <v>164.77600000000001</v>
      </c>
      <c r="F109" s="118">
        <v>209.221</v>
      </c>
      <c r="G109" s="118">
        <v>364.78589961</v>
      </c>
      <c r="H109" s="118">
        <v>37.32010039</v>
      </c>
      <c r="I109" s="150">
        <v>1535.5260000000001</v>
      </c>
      <c r="J109" s="156"/>
      <c r="K109" s="141"/>
    </row>
    <row r="110" spans="1:26" ht="15" customHeight="1" x14ac:dyDescent="0.25">
      <c r="A110" s="5"/>
      <c r="B110" s="125" t="s">
        <v>150</v>
      </c>
      <c r="C110" s="118">
        <v>1210.3889999999999</v>
      </c>
      <c r="D110" s="118">
        <v>1269.72</v>
      </c>
      <c r="E110" s="118">
        <v>169.20400000000001</v>
      </c>
      <c r="F110" s="118">
        <v>228.535</v>
      </c>
      <c r="G110" s="118">
        <v>414.71010470000004</v>
      </c>
      <c r="H110" s="118">
        <v>22.853895300000001</v>
      </c>
      <c r="I110" s="150">
        <v>1647.953</v>
      </c>
      <c r="J110" s="156"/>
      <c r="K110" s="141"/>
    </row>
    <row r="111" spans="1:26" ht="15" customHeight="1" x14ac:dyDescent="0.25">
      <c r="A111" s="5"/>
      <c r="B111" s="125" t="s">
        <v>151</v>
      </c>
      <c r="C111" s="118">
        <v>1278.454</v>
      </c>
      <c r="D111" s="118">
        <v>1345.1610000000001</v>
      </c>
      <c r="E111" s="118">
        <v>171.17</v>
      </c>
      <c r="F111" s="118">
        <v>237.87700000000001</v>
      </c>
      <c r="G111" s="118">
        <v>443.55484758</v>
      </c>
      <c r="H111" s="118">
        <v>46.282152419999996</v>
      </c>
      <c r="I111" s="150">
        <v>1768.2909999999999</v>
      </c>
      <c r="J111" s="156"/>
      <c r="K111" s="141"/>
    </row>
    <row r="112" spans="1:26" ht="15" customHeight="1" x14ac:dyDescent="0.25">
      <c r="A112" s="5"/>
      <c r="B112" s="125" t="s">
        <v>152</v>
      </c>
      <c r="C112" s="118">
        <v>1361.575</v>
      </c>
      <c r="D112" s="118">
        <v>1440.5719999999999</v>
      </c>
      <c r="E112" s="118">
        <v>177.52500000000001</v>
      </c>
      <c r="F112" s="118">
        <v>256.52199999999999</v>
      </c>
      <c r="G112" s="118">
        <v>471.03271338999997</v>
      </c>
      <c r="H112" s="118">
        <v>60.948286609999997</v>
      </c>
      <c r="I112" s="150">
        <v>1893.556</v>
      </c>
      <c r="J112" s="156"/>
      <c r="K112" s="141"/>
    </row>
    <row r="113" spans="1:11" ht="15" customHeight="1" x14ac:dyDescent="0.25">
      <c r="A113" s="5"/>
      <c r="B113" s="125" t="s">
        <v>153</v>
      </c>
      <c r="C113" s="118">
        <v>1432.2710631579996</v>
      </c>
      <c r="D113" s="118">
        <v>1535.6493668580003</v>
      </c>
      <c r="E113" s="118">
        <v>178.77313470000004</v>
      </c>
      <c r="F113" s="118">
        <v>282.15143920000003</v>
      </c>
      <c r="G113" s="118">
        <v>495.80214093200055</v>
      </c>
      <c r="H113" s="118">
        <v>52.490995910000009</v>
      </c>
      <c r="I113" s="150">
        <v>1980.5642000000003</v>
      </c>
      <c r="J113" s="156"/>
      <c r="K113" s="141"/>
    </row>
    <row r="114" spans="1:11" ht="15" customHeight="1" x14ac:dyDescent="0.25">
      <c r="A114" s="5"/>
      <c r="B114" s="125" t="s">
        <v>154</v>
      </c>
      <c r="C114" s="118">
        <v>1484.6215592949998</v>
      </c>
      <c r="D114" s="118">
        <v>1589.048696195</v>
      </c>
      <c r="E114" s="118">
        <v>187.15216150000001</v>
      </c>
      <c r="F114" s="118">
        <v>291.57929819999998</v>
      </c>
      <c r="G114" s="118">
        <v>523.15618631500035</v>
      </c>
      <c r="H114" s="118">
        <v>31.24896838999998</v>
      </c>
      <c r="I114" s="150">
        <v>2039.0267140000001</v>
      </c>
      <c r="J114" s="156"/>
      <c r="K114" s="141"/>
    </row>
    <row r="115" spans="1:11" ht="15" customHeight="1" x14ac:dyDescent="0.25">
      <c r="A115" s="5"/>
      <c r="B115" s="125" t="s">
        <v>155</v>
      </c>
      <c r="C115" s="118">
        <v>1528.3396838229999</v>
      </c>
      <c r="D115" s="118">
        <v>1634.3573471229997</v>
      </c>
      <c r="E115" s="118">
        <v>194.6202285</v>
      </c>
      <c r="F115" s="118">
        <v>300.63789139999994</v>
      </c>
      <c r="G115" s="118">
        <v>546.57467262700015</v>
      </c>
      <c r="H115" s="118">
        <v>16.739381549999859</v>
      </c>
      <c r="I115" s="150">
        <v>2091.653738</v>
      </c>
      <c r="J115" s="156"/>
      <c r="K115" s="141"/>
    </row>
    <row r="116" spans="1:11" ht="15" customHeight="1" x14ac:dyDescent="0.25">
      <c r="A116" s="5"/>
      <c r="B116" s="125" t="s">
        <v>156</v>
      </c>
      <c r="C116" s="118">
        <v>1572.4256496189998</v>
      </c>
      <c r="D116" s="118">
        <v>1680.0411388190003</v>
      </c>
      <c r="E116" s="118">
        <v>202.25040720000001</v>
      </c>
      <c r="F116" s="118">
        <v>309.86589620000001</v>
      </c>
      <c r="G116" s="118">
        <v>565.26289443099995</v>
      </c>
      <c r="H116" s="118">
        <v>12.873264950000078</v>
      </c>
      <c r="I116" s="150">
        <v>2150.5618089999998</v>
      </c>
      <c r="J116" s="156"/>
      <c r="K116" s="141"/>
    </row>
    <row r="117" spans="1:11" ht="15" customHeight="1" x14ac:dyDescent="0.25">
      <c r="A117" s="5"/>
      <c r="B117" s="125" t="s">
        <v>157</v>
      </c>
      <c r="C117" s="118">
        <v>1620.2771797809999</v>
      </c>
      <c r="D117" s="118">
        <v>1732.2512646810001</v>
      </c>
      <c r="E117" s="118">
        <v>210.48524209999997</v>
      </c>
      <c r="F117" s="118">
        <v>322.45932500000004</v>
      </c>
      <c r="G117" s="118">
        <v>582.07933477900019</v>
      </c>
      <c r="H117" s="118">
        <v>7.8367464399999553</v>
      </c>
      <c r="I117" s="150">
        <v>2210.1932609999999</v>
      </c>
      <c r="J117" s="156"/>
      <c r="K117" s="141"/>
    </row>
    <row r="118" spans="1:11" ht="15" customHeight="1" thickBot="1" x14ac:dyDescent="0.3">
      <c r="A118" s="5"/>
      <c r="B118" s="125" t="s">
        <v>158</v>
      </c>
      <c r="C118" s="118">
        <v>1669.3468006959999</v>
      </c>
      <c r="D118" s="118">
        <v>1781.0656226960002</v>
      </c>
      <c r="E118" s="118">
        <v>219.00753739999999</v>
      </c>
      <c r="F118" s="118">
        <v>330.72635869999999</v>
      </c>
      <c r="G118" s="118">
        <v>598.9800927939998</v>
      </c>
      <c r="H118" s="118">
        <v>4.6331385099998332</v>
      </c>
      <c r="I118" s="150">
        <v>2272.9600319999995</v>
      </c>
      <c r="J118" s="156"/>
      <c r="K118" s="141"/>
    </row>
    <row r="119" spans="1:11" x14ac:dyDescent="0.25">
      <c r="A119" s="5"/>
      <c r="B119" s="428" t="s">
        <v>159</v>
      </c>
      <c r="C119" s="429"/>
      <c r="D119" s="429"/>
      <c r="E119" s="429"/>
      <c r="F119" s="429"/>
      <c r="G119" s="429"/>
      <c r="H119" s="429"/>
      <c r="I119" s="441"/>
      <c r="K119" s="141"/>
    </row>
    <row r="120" spans="1:11" ht="26.1" customHeight="1" x14ac:dyDescent="0.25">
      <c r="A120" s="5"/>
      <c r="B120" s="594" t="s">
        <v>398</v>
      </c>
      <c r="C120" s="604"/>
      <c r="D120" s="604"/>
      <c r="E120" s="604"/>
      <c r="F120" s="604"/>
      <c r="G120" s="604"/>
      <c r="H120" s="604"/>
      <c r="I120" s="605"/>
      <c r="K120" s="141"/>
    </row>
    <row r="121" spans="1:11" ht="26.1" customHeight="1" x14ac:dyDescent="0.25">
      <c r="A121" s="5"/>
      <c r="B121" s="594" t="s">
        <v>399</v>
      </c>
      <c r="C121" s="604"/>
      <c r="D121" s="604"/>
      <c r="E121" s="604"/>
      <c r="F121" s="604"/>
      <c r="G121" s="604"/>
      <c r="H121" s="604"/>
      <c r="I121" s="605"/>
      <c r="K121" s="141"/>
    </row>
    <row r="122" spans="1:11" ht="26.1" customHeight="1" x14ac:dyDescent="0.25">
      <c r="A122" s="5"/>
      <c r="B122" s="594" t="s">
        <v>400</v>
      </c>
      <c r="C122" s="604"/>
      <c r="D122" s="604"/>
      <c r="E122" s="604"/>
      <c r="F122" s="604"/>
      <c r="G122" s="604"/>
      <c r="H122" s="604"/>
      <c r="I122" s="605"/>
      <c r="K122" s="141"/>
    </row>
    <row r="123" spans="1:11" ht="15" customHeight="1" thickBot="1" x14ac:dyDescent="0.3">
      <c r="A123" s="5"/>
      <c r="B123" s="172" t="s">
        <v>401</v>
      </c>
      <c r="C123" s="173"/>
      <c r="D123" s="173"/>
      <c r="E123" s="173"/>
      <c r="F123" s="173"/>
      <c r="G123" s="173"/>
      <c r="H123" s="173"/>
      <c r="I123" s="174"/>
      <c r="K123" s="141"/>
    </row>
    <row r="124" spans="1:11" x14ac:dyDescent="0.25">
      <c r="B124" s="175"/>
      <c r="K124" s="141"/>
    </row>
    <row r="125" spans="1:11" ht="18.75" customHeight="1" x14ac:dyDescent="0.25"/>
    <row r="129" ht="18.75" customHeight="1" x14ac:dyDescent="0.25"/>
    <row r="133" ht="18.75" customHeight="1" x14ac:dyDescent="0.25"/>
    <row r="137" ht="18.75" customHeight="1" x14ac:dyDescent="0.25"/>
    <row r="141" ht="18.75" customHeight="1" x14ac:dyDescent="0.25"/>
    <row r="145" ht="18.75" customHeight="1" x14ac:dyDescent="0.25"/>
  </sheetData>
  <mergeCells count="4">
    <mergeCell ref="B2:I2"/>
    <mergeCell ref="B120:I120"/>
    <mergeCell ref="B121:I121"/>
    <mergeCell ref="B122:I122"/>
  </mergeCells>
  <phoneticPr fontId="90" type="noConversion"/>
  <hyperlinks>
    <hyperlink ref="A1" location="Contents!A1" display="Back to contents" xr:uid="{7687AF88-A152-429C-A952-7CBD4D6F0C7D}"/>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2751-85EA-4952-ADDB-11E5DB8F5F7D}">
  <sheetPr codeName="Sheet15"/>
  <dimension ref="A1:O13"/>
  <sheetViews>
    <sheetView zoomScaleNormal="100" zoomScaleSheetLayoutView="100" workbookViewId="0"/>
  </sheetViews>
  <sheetFormatPr defaultColWidth="8.77734375" defaultRowHeight="15" x14ac:dyDescent="0.25"/>
  <cols>
    <col min="1" max="1" width="7.33203125" style="206" customWidth="1"/>
    <col min="2" max="2" width="24.77734375" style="206" customWidth="1"/>
    <col min="3" max="13" width="6" style="206" customWidth="1"/>
    <col min="14" max="16384" width="8.77734375" style="206"/>
  </cols>
  <sheetData>
    <row r="1" spans="1:15" ht="33.75" customHeight="1" thickBot="1" x14ac:dyDescent="0.3">
      <c r="A1" s="17" t="s">
        <v>22</v>
      </c>
    </row>
    <row r="2" spans="1:15" ht="19.5" customHeight="1" thickBot="1" x14ac:dyDescent="0.3">
      <c r="B2" s="520" t="s">
        <v>402</v>
      </c>
      <c r="C2" s="606"/>
      <c r="D2" s="606"/>
      <c r="E2" s="606"/>
      <c r="F2" s="606"/>
      <c r="G2" s="606"/>
      <c r="H2" s="606"/>
      <c r="I2" s="606"/>
      <c r="J2" s="606"/>
      <c r="K2" s="606"/>
      <c r="L2" s="606"/>
      <c r="M2" s="521"/>
    </row>
    <row r="3" spans="1:15" ht="15.75" customHeight="1" x14ac:dyDescent="0.25">
      <c r="B3" s="274"/>
      <c r="C3" s="607" t="s">
        <v>403</v>
      </c>
      <c r="D3" s="607"/>
      <c r="E3" s="607"/>
      <c r="F3" s="607"/>
      <c r="G3" s="607"/>
      <c r="H3" s="607"/>
      <c r="I3" s="607"/>
      <c r="J3" s="607"/>
      <c r="K3" s="607"/>
      <c r="L3" s="607"/>
      <c r="M3" s="608"/>
    </row>
    <row r="4" spans="1:15" ht="15.75" x14ac:dyDescent="0.25">
      <c r="B4" s="275"/>
      <c r="C4" s="276">
        <v>2020</v>
      </c>
      <c r="D4" s="276">
        <v>2021</v>
      </c>
      <c r="E4" s="276">
        <v>2022</v>
      </c>
      <c r="F4" s="276">
        <v>2023</v>
      </c>
      <c r="G4" s="276">
        <v>2024</v>
      </c>
      <c r="H4" s="276">
        <v>2025</v>
      </c>
      <c r="I4" s="276">
        <v>2026</v>
      </c>
      <c r="J4" s="276">
        <v>2027</v>
      </c>
      <c r="K4" s="276">
        <v>2028</v>
      </c>
      <c r="L4" s="276">
        <v>2029</v>
      </c>
      <c r="M4" s="277">
        <v>2030</v>
      </c>
    </row>
    <row r="5" spans="1:15" x14ac:dyDescent="0.25">
      <c r="A5"/>
      <c r="B5" s="442" t="s">
        <v>404</v>
      </c>
      <c r="C5" s="443">
        <v>8.7200000000000006</v>
      </c>
      <c r="D5" s="443">
        <v>8.91</v>
      </c>
      <c r="E5" s="443">
        <v>9.5</v>
      </c>
      <c r="F5" s="443">
        <v>10.42</v>
      </c>
      <c r="G5" s="443">
        <v>11.44</v>
      </c>
      <c r="H5" s="443">
        <v>12.21</v>
      </c>
      <c r="I5" s="443">
        <v>12.71</v>
      </c>
      <c r="J5" s="443">
        <v>12.975401291823186</v>
      </c>
      <c r="K5" s="443">
        <v>13.275133396338472</v>
      </c>
      <c r="L5" s="443">
        <v>13.600702172803329</v>
      </c>
      <c r="M5" s="444">
        <v>13.936355146363246</v>
      </c>
    </row>
    <row r="6" spans="1:15" ht="59.25" customHeight="1" thickBot="1" x14ac:dyDescent="0.3">
      <c r="B6" s="609" t="s">
        <v>653</v>
      </c>
      <c r="C6" s="610"/>
      <c r="D6" s="610"/>
      <c r="E6" s="610"/>
      <c r="F6" s="610"/>
      <c r="G6" s="610"/>
      <c r="H6" s="610"/>
      <c r="I6" s="610"/>
      <c r="J6" s="610"/>
      <c r="K6" s="610"/>
      <c r="L6" s="610"/>
      <c r="M6" s="611"/>
      <c r="O6" s="445"/>
    </row>
    <row r="7" spans="1:15" x14ac:dyDescent="0.25">
      <c r="B7" s="612"/>
      <c r="C7" s="612"/>
      <c r="D7" s="612"/>
      <c r="E7" s="612"/>
      <c r="F7" s="612"/>
      <c r="G7" s="612"/>
      <c r="H7" s="612"/>
      <c r="I7" s="612"/>
      <c r="J7" s="612"/>
      <c r="K7" s="612"/>
      <c r="L7" s="612"/>
      <c r="M7" s="612"/>
    </row>
    <row r="8" spans="1:15" x14ac:dyDescent="0.25">
      <c r="B8" s="81"/>
      <c r="C8" s="81"/>
      <c r="D8" s="81"/>
      <c r="E8" s="81"/>
      <c r="F8" s="81"/>
      <c r="G8" s="81"/>
      <c r="H8" s="81"/>
      <c r="I8" s="81"/>
    </row>
    <row r="10" spans="1:15" x14ac:dyDescent="0.25">
      <c r="C10" s="26"/>
      <c r="D10" s="26"/>
      <c r="E10" s="26"/>
      <c r="F10" s="26"/>
      <c r="G10" s="26"/>
      <c r="H10" s="26"/>
      <c r="I10" s="26"/>
      <c r="J10" s="26"/>
      <c r="K10" s="26"/>
      <c r="L10" s="26"/>
    </row>
    <row r="12" spans="1:15" ht="15" customHeight="1" x14ac:dyDescent="0.25"/>
    <row r="13" spans="1:15" ht="102.75" customHeight="1" x14ac:dyDescent="0.25"/>
  </sheetData>
  <mergeCells count="4">
    <mergeCell ref="B2:M2"/>
    <mergeCell ref="C3:M3"/>
    <mergeCell ref="B6:M6"/>
    <mergeCell ref="B7:M7"/>
  </mergeCells>
  <hyperlinks>
    <hyperlink ref="A1" location="Contents!A1" display="Back to contents" xr:uid="{7C41D30B-F5FB-4D91-8EE5-3025B932CA8B}"/>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0DD08-DC99-4142-880E-D40DDD192832}">
  <sheetPr codeName="Sheet16"/>
  <dimension ref="A1:J323"/>
  <sheetViews>
    <sheetView zoomScaleNormal="100" zoomScaleSheetLayoutView="100" workbookViewId="0"/>
  </sheetViews>
  <sheetFormatPr defaultColWidth="8.77734375" defaultRowHeight="15" x14ac:dyDescent="0.25"/>
  <cols>
    <col min="1" max="1" width="7.33203125" style="15" customWidth="1"/>
    <col min="2" max="3" width="15" style="15" customWidth="1"/>
    <col min="4" max="4" width="15.21875" style="15" customWidth="1"/>
    <col min="5" max="5" width="9.33203125" style="15" bestFit="1" customWidth="1"/>
    <col min="6" max="16384" width="8.77734375" style="15"/>
  </cols>
  <sheetData>
    <row r="1" spans="1:10" ht="33.75" customHeight="1" thickBot="1" x14ac:dyDescent="0.35">
      <c r="A1" s="9" t="s">
        <v>22</v>
      </c>
      <c r="B1" s="283"/>
      <c r="C1"/>
      <c r="E1" s="22"/>
    </row>
    <row r="2" spans="1:10" ht="54.75" customHeight="1" thickBot="1" x14ac:dyDescent="0.3">
      <c r="B2" s="520" t="s">
        <v>405</v>
      </c>
      <c r="C2" s="521"/>
      <c r="E2" s="98"/>
    </row>
    <row r="3" spans="1:10" x14ac:dyDescent="0.25">
      <c r="B3" s="8" t="s">
        <v>406</v>
      </c>
      <c r="C3" s="69">
        <v>-0.31754134179281235</v>
      </c>
      <c r="D3" s="51"/>
      <c r="E3" s="491"/>
      <c r="F3" s="491"/>
    </row>
    <row r="4" spans="1:10" x14ac:dyDescent="0.25">
      <c r="B4" s="8" t="s">
        <v>407</v>
      </c>
      <c r="C4" s="69">
        <v>-0.12507214146039916</v>
      </c>
      <c r="D4" s="51"/>
      <c r="E4" s="491"/>
      <c r="F4" s="491"/>
    </row>
    <row r="5" spans="1:10" x14ac:dyDescent="0.25">
      <c r="B5" s="8" t="s">
        <v>408</v>
      </c>
      <c r="C5" s="69">
        <v>1.2172975521594347</v>
      </c>
      <c r="D5" s="51"/>
      <c r="E5" s="491"/>
      <c r="F5" s="491"/>
    </row>
    <row r="6" spans="1:10" x14ac:dyDescent="0.25">
      <c r="B6" s="8" t="s">
        <v>409</v>
      </c>
      <c r="C6" s="69">
        <v>3.0940251464383071</v>
      </c>
      <c r="D6" s="51"/>
      <c r="E6" s="491"/>
      <c r="F6" s="491"/>
    </row>
    <row r="7" spans="1:10" x14ac:dyDescent="0.25">
      <c r="B7" s="8" t="s">
        <v>410</v>
      </c>
      <c r="C7" s="69">
        <v>5.9924948750284583</v>
      </c>
      <c r="D7" s="51"/>
      <c r="E7" s="491"/>
      <c r="F7" s="491"/>
    </row>
    <row r="8" spans="1:10" x14ac:dyDescent="0.25">
      <c r="B8" s="8" t="s">
        <v>411</v>
      </c>
      <c r="C8" s="69">
        <v>8.3384672454572843</v>
      </c>
      <c r="D8" s="51"/>
      <c r="E8" s="491"/>
      <c r="F8" s="491"/>
    </row>
    <row r="9" spans="1:10" x14ac:dyDescent="0.25">
      <c r="B9" s="8" t="s">
        <v>412</v>
      </c>
      <c r="C9" s="69">
        <v>7.0809654791681984</v>
      </c>
      <c r="D9" s="51"/>
      <c r="E9" s="491"/>
      <c r="F9" s="491"/>
    </row>
    <row r="10" spans="1:10" x14ac:dyDescent="0.25">
      <c r="B10" s="8" t="s">
        <v>413</v>
      </c>
      <c r="C10" s="69">
        <v>6.1121425072248536</v>
      </c>
      <c r="D10" s="51"/>
      <c r="E10" s="491"/>
      <c r="F10" s="491"/>
    </row>
    <row r="11" spans="1:10" x14ac:dyDescent="0.25">
      <c r="B11" s="8" t="s">
        <v>414</v>
      </c>
      <c r="C11" s="69">
        <v>4.6261511480738404</v>
      </c>
      <c r="D11" s="51"/>
      <c r="E11" s="491"/>
      <c r="F11" s="491"/>
    </row>
    <row r="12" spans="1:10" x14ac:dyDescent="0.25">
      <c r="B12" s="8" t="s">
        <v>415</v>
      </c>
      <c r="C12" s="69">
        <v>5.5649823835194434</v>
      </c>
      <c r="D12" s="51"/>
      <c r="E12" s="491"/>
      <c r="F12" s="491"/>
    </row>
    <row r="13" spans="1:10" x14ac:dyDescent="0.25">
      <c r="B13" s="8" t="s">
        <v>416</v>
      </c>
      <c r="C13" s="69">
        <v>4.11983699591062</v>
      </c>
      <c r="D13" s="51"/>
      <c r="E13" s="491"/>
      <c r="F13" s="491"/>
    </row>
    <row r="14" spans="1:10" x14ac:dyDescent="0.25">
      <c r="B14" s="8" t="s">
        <v>417</v>
      </c>
      <c r="C14" s="69">
        <v>2.3613649763582161</v>
      </c>
      <c r="D14" s="51"/>
      <c r="E14" s="491"/>
      <c r="F14" s="491"/>
      <c r="G14" s="66"/>
      <c r="H14" s="66"/>
      <c r="I14" s="66"/>
      <c r="J14" s="66"/>
    </row>
    <row r="15" spans="1:10" x14ac:dyDescent="0.25">
      <c r="B15" s="8" t="s">
        <v>418</v>
      </c>
      <c r="C15" s="69">
        <v>0.37293846120357937</v>
      </c>
      <c r="D15" s="51"/>
      <c r="E15" s="491"/>
      <c r="F15" s="491"/>
    </row>
    <row r="16" spans="1:10" x14ac:dyDescent="0.25">
      <c r="B16" s="8" t="s">
        <v>419</v>
      </c>
      <c r="C16" s="69">
        <v>-0.78441977671344298</v>
      </c>
      <c r="D16" s="51"/>
      <c r="E16" s="491"/>
      <c r="F16" s="491"/>
    </row>
    <row r="17" spans="2:7" x14ac:dyDescent="0.25">
      <c r="B17" s="8" t="s">
        <v>420</v>
      </c>
      <c r="C17" s="69">
        <v>-2.0146054938385416</v>
      </c>
      <c r="D17" s="51"/>
      <c r="E17" s="491"/>
      <c r="F17" s="491"/>
    </row>
    <row r="18" spans="2:7" x14ac:dyDescent="0.25">
      <c r="B18" s="8" t="s">
        <v>421</v>
      </c>
      <c r="C18" s="69">
        <v>-2.2441743209647576</v>
      </c>
      <c r="D18" s="51"/>
      <c r="E18" s="491"/>
      <c r="F18" s="491"/>
    </row>
    <row r="19" spans="2:7" x14ac:dyDescent="0.25">
      <c r="B19" s="8" t="s">
        <v>422</v>
      </c>
      <c r="C19" s="69">
        <v>-1.9050550158495287</v>
      </c>
      <c r="D19" s="51"/>
      <c r="E19" s="491"/>
      <c r="F19" s="491"/>
    </row>
    <row r="20" spans="2:7" x14ac:dyDescent="0.25">
      <c r="B20" s="8" t="s">
        <v>423</v>
      </c>
      <c r="C20" s="69">
        <v>-1.1189155223963694</v>
      </c>
      <c r="D20" s="51"/>
      <c r="E20" s="491"/>
      <c r="F20" s="491"/>
    </row>
    <row r="21" spans="2:7" x14ac:dyDescent="0.25">
      <c r="B21" s="8" t="s">
        <v>424</v>
      </c>
      <c r="C21" s="69">
        <v>-0.64595250806615123</v>
      </c>
      <c r="D21" s="51"/>
      <c r="E21" s="491"/>
      <c r="F21" s="491"/>
      <c r="G21" s="24"/>
    </row>
    <row r="22" spans="2:7" x14ac:dyDescent="0.25">
      <c r="B22" s="8" t="s">
        <v>425</v>
      </c>
      <c r="C22" s="69">
        <v>-0.4290028346075343</v>
      </c>
      <c r="D22" s="51"/>
      <c r="E22" s="491"/>
      <c r="F22" s="491"/>
    </row>
    <row r="23" spans="2:7" x14ac:dyDescent="0.25">
      <c r="B23" s="8" t="s">
        <v>426</v>
      </c>
      <c r="C23" s="69">
        <v>-0.36469732480645362</v>
      </c>
      <c r="D23" s="51"/>
      <c r="E23" s="491"/>
      <c r="F23" s="491"/>
    </row>
    <row r="24" spans="2:7" x14ac:dyDescent="0.25">
      <c r="B24" s="8" t="s">
        <v>427</v>
      </c>
      <c r="C24" s="69">
        <v>-0.59698118846179682</v>
      </c>
      <c r="D24" s="51"/>
      <c r="E24" s="491"/>
      <c r="F24" s="491"/>
    </row>
    <row r="25" spans="2:7" x14ac:dyDescent="0.25">
      <c r="B25" s="8" t="s">
        <v>428</v>
      </c>
      <c r="C25" s="69">
        <v>-0.81356779460227113</v>
      </c>
      <c r="D25" s="51"/>
      <c r="E25" s="491"/>
      <c r="F25" s="491"/>
    </row>
    <row r="26" spans="2:7" x14ac:dyDescent="0.25">
      <c r="B26" s="8" t="s">
        <v>429</v>
      </c>
      <c r="C26" s="69">
        <v>-0.60963557675500346</v>
      </c>
      <c r="D26" s="51"/>
      <c r="E26" s="491"/>
      <c r="F26" s="491"/>
    </row>
    <row r="27" spans="2:7" x14ac:dyDescent="0.25">
      <c r="B27" s="8" t="s">
        <v>430</v>
      </c>
      <c r="C27" s="69">
        <v>0.14389989201208098</v>
      </c>
      <c r="D27" s="51"/>
      <c r="E27" s="491"/>
      <c r="F27" s="491"/>
    </row>
    <row r="28" spans="2:7" x14ac:dyDescent="0.25">
      <c r="B28" s="8" t="s">
        <v>431</v>
      </c>
      <c r="C28" s="69">
        <v>1.1290447247512103</v>
      </c>
      <c r="D28" s="51"/>
      <c r="E28" s="491"/>
      <c r="F28" s="491"/>
    </row>
    <row r="29" spans="2:7" x14ac:dyDescent="0.25">
      <c r="B29" s="8" t="s">
        <v>432</v>
      </c>
      <c r="C29" s="69">
        <v>1.4985709902004913</v>
      </c>
      <c r="D29" s="51"/>
      <c r="E29" s="491"/>
      <c r="F29" s="491"/>
    </row>
    <row r="30" spans="2:7" x14ac:dyDescent="0.25">
      <c r="B30" s="8" t="s">
        <v>433</v>
      </c>
      <c r="C30" s="69">
        <v>1.8576853078793951</v>
      </c>
      <c r="D30" s="51"/>
      <c r="E30" s="491"/>
      <c r="F30" s="491"/>
    </row>
    <row r="31" spans="2:7" x14ac:dyDescent="0.25">
      <c r="B31" s="8" t="s">
        <v>434</v>
      </c>
      <c r="C31" s="69">
        <v>1.7600083192032272</v>
      </c>
      <c r="D31" s="51"/>
      <c r="E31" s="491"/>
      <c r="F31" s="491"/>
    </row>
    <row r="32" spans="2:7" x14ac:dyDescent="0.25">
      <c r="B32" s="8" t="s">
        <v>435</v>
      </c>
      <c r="C32" s="69">
        <v>1.4551742172097193</v>
      </c>
      <c r="D32" s="51"/>
      <c r="E32" s="491"/>
      <c r="F32" s="491"/>
    </row>
    <row r="33" spans="1:6" x14ac:dyDescent="0.25">
      <c r="B33" s="8" t="s">
        <v>436</v>
      </c>
      <c r="C33" s="69">
        <v>0.50622050266957686</v>
      </c>
      <c r="D33" s="51"/>
      <c r="E33" s="491"/>
      <c r="F33" s="491"/>
    </row>
    <row r="34" spans="1:6" x14ac:dyDescent="0.25">
      <c r="B34" s="8" t="s">
        <v>437</v>
      </c>
      <c r="C34" s="69">
        <v>-0.66023284683743078</v>
      </c>
      <c r="D34" s="51"/>
      <c r="E34" s="491"/>
      <c r="F34" s="491"/>
    </row>
    <row r="35" spans="1:6" x14ac:dyDescent="0.25">
      <c r="B35" s="8" t="s">
        <v>438</v>
      </c>
      <c r="C35" s="69">
        <v>-1.6930202829047178</v>
      </c>
      <c r="D35" s="51"/>
      <c r="E35" s="491"/>
      <c r="F35" s="491"/>
    </row>
    <row r="36" spans="1:6" x14ac:dyDescent="0.25">
      <c r="B36" s="8" t="s">
        <v>439</v>
      </c>
      <c r="C36" s="69">
        <v>-2.3229707080154598</v>
      </c>
      <c r="D36" s="51"/>
      <c r="E36" s="491"/>
      <c r="F36" s="491"/>
    </row>
    <row r="37" spans="1:6" x14ac:dyDescent="0.25">
      <c r="B37" s="8" t="s">
        <v>440</v>
      </c>
      <c r="C37" s="69">
        <v>-2.8387273341796697</v>
      </c>
      <c r="D37" s="51"/>
      <c r="E37" s="491"/>
      <c r="F37" s="491"/>
    </row>
    <row r="38" spans="1:6" x14ac:dyDescent="0.25">
      <c r="B38" s="8" t="s">
        <v>441</v>
      </c>
      <c r="C38" s="69">
        <v>-2.9785792424809734</v>
      </c>
      <c r="D38" s="51"/>
      <c r="E38" s="491"/>
      <c r="F38" s="491"/>
    </row>
    <row r="39" spans="1:6" x14ac:dyDescent="0.25">
      <c r="A39" s="16"/>
      <c r="B39" s="8" t="s">
        <v>442</v>
      </c>
      <c r="C39" s="69">
        <v>-3.1261474178869348</v>
      </c>
      <c r="D39" s="51"/>
      <c r="E39" s="491"/>
      <c r="F39" s="491"/>
    </row>
    <row r="40" spans="1:6" x14ac:dyDescent="0.25">
      <c r="A40" s="16"/>
      <c r="B40" s="8" t="s">
        <v>443</v>
      </c>
      <c r="C40" s="69">
        <v>-3.1321743933197888</v>
      </c>
      <c r="D40" s="51"/>
      <c r="E40" s="491"/>
      <c r="F40" s="491"/>
    </row>
    <row r="41" spans="1:6" x14ac:dyDescent="0.25">
      <c r="B41" s="8" t="s">
        <v>444</v>
      </c>
      <c r="C41" s="69">
        <v>-3.1898305265711997</v>
      </c>
      <c r="D41" s="51"/>
      <c r="E41" s="491"/>
      <c r="F41" s="491"/>
    </row>
    <row r="42" spans="1:6" x14ac:dyDescent="0.25">
      <c r="B42" s="8" t="s">
        <v>445</v>
      </c>
      <c r="C42" s="69">
        <v>-3.24773353400861</v>
      </c>
      <c r="D42" s="51"/>
      <c r="E42" s="491"/>
      <c r="F42" s="491"/>
    </row>
    <row r="43" spans="1:6" x14ac:dyDescent="0.25">
      <c r="B43" s="8" t="s">
        <v>446</v>
      </c>
      <c r="C43" s="69">
        <v>-3.0823023306466575</v>
      </c>
      <c r="D43" s="51"/>
      <c r="E43" s="491"/>
      <c r="F43" s="491"/>
    </row>
    <row r="44" spans="1:6" x14ac:dyDescent="0.25">
      <c r="B44" s="8" t="s">
        <v>447</v>
      </c>
      <c r="C44" s="69">
        <v>-2.9877924016570803</v>
      </c>
      <c r="D44" s="51"/>
      <c r="E44" s="491"/>
      <c r="F44" s="491"/>
    </row>
    <row r="45" spans="1:6" x14ac:dyDescent="0.25">
      <c r="B45" s="8" t="s">
        <v>448</v>
      </c>
      <c r="C45" s="69">
        <v>-2.8674789045787272</v>
      </c>
      <c r="D45" s="51"/>
      <c r="E45" s="491"/>
      <c r="F45" s="491"/>
    </row>
    <row r="46" spans="1:6" x14ac:dyDescent="0.25">
      <c r="B46" s="8" t="s">
        <v>449</v>
      </c>
      <c r="C46" s="69">
        <v>-2.7643133116405818</v>
      </c>
      <c r="D46" s="51"/>
      <c r="E46" s="491"/>
      <c r="F46" s="491"/>
    </row>
    <row r="47" spans="1:6" x14ac:dyDescent="0.25">
      <c r="B47" s="8" t="s">
        <v>450</v>
      </c>
      <c r="C47" s="69">
        <v>-2.2293391527435342</v>
      </c>
      <c r="D47" s="51"/>
      <c r="E47" s="491"/>
      <c r="F47" s="491"/>
    </row>
    <row r="48" spans="1:6" x14ac:dyDescent="0.25">
      <c r="B48" s="8" t="s">
        <v>451</v>
      </c>
      <c r="C48" s="69">
        <v>-1.8682955075058745</v>
      </c>
      <c r="D48" s="51"/>
      <c r="E48" s="491"/>
      <c r="F48" s="491"/>
    </row>
    <row r="49" spans="2:6" x14ac:dyDescent="0.25">
      <c r="B49" s="8" t="s">
        <v>452</v>
      </c>
      <c r="C49" s="69">
        <v>-1.4858335562753957</v>
      </c>
      <c r="D49" s="51"/>
      <c r="E49" s="491"/>
      <c r="F49" s="491"/>
    </row>
    <row r="50" spans="2:6" x14ac:dyDescent="0.25">
      <c r="B50" s="8" t="s">
        <v>453</v>
      </c>
      <c r="C50" s="69">
        <v>-1.4595914677721931</v>
      </c>
      <c r="D50" s="51"/>
      <c r="E50" s="491"/>
      <c r="F50" s="491"/>
    </row>
    <row r="51" spans="2:6" x14ac:dyDescent="0.25">
      <c r="B51" s="8" t="s">
        <v>454</v>
      </c>
      <c r="C51" s="69">
        <v>-1.1392629391678064</v>
      </c>
      <c r="D51" s="51"/>
      <c r="E51" s="491"/>
      <c r="F51" s="491"/>
    </row>
    <row r="52" spans="2:6" x14ac:dyDescent="0.25">
      <c r="B52" s="8" t="s">
        <v>455</v>
      </c>
      <c r="C52" s="69">
        <v>-0.85737921191248645</v>
      </c>
      <c r="D52" s="51"/>
      <c r="E52" s="491"/>
      <c r="F52" s="491"/>
    </row>
    <row r="53" spans="2:6" x14ac:dyDescent="0.25">
      <c r="B53" s="8" t="s">
        <v>456</v>
      </c>
      <c r="C53" s="69">
        <v>-0.42986956003612825</v>
      </c>
      <c r="D53" s="51"/>
      <c r="E53" s="491"/>
      <c r="F53" s="491"/>
    </row>
    <row r="54" spans="2:6" x14ac:dyDescent="0.25">
      <c r="B54" s="8" t="s">
        <v>457</v>
      </c>
      <c r="C54" s="69">
        <v>-0.29469591755951768</v>
      </c>
      <c r="D54" s="51"/>
      <c r="E54" s="491"/>
      <c r="F54" s="491"/>
    </row>
    <row r="55" spans="2:6" x14ac:dyDescent="0.25">
      <c r="B55" s="8" t="s">
        <v>458</v>
      </c>
      <c r="C55" s="69">
        <v>9.1781332198039564E-2</v>
      </c>
      <c r="D55" s="51"/>
      <c r="E55" s="491"/>
      <c r="F55" s="491"/>
    </row>
    <row r="56" spans="2:6" x14ac:dyDescent="0.25">
      <c r="B56" s="8" t="s">
        <v>459</v>
      </c>
      <c r="C56" s="69">
        <v>0.32353331527143331</v>
      </c>
      <c r="D56" s="51"/>
      <c r="E56" s="491"/>
      <c r="F56" s="491"/>
    </row>
    <row r="57" spans="2:6" x14ac:dyDescent="0.25">
      <c r="B57" s="8" t="s">
        <v>460</v>
      </c>
      <c r="C57" s="69">
        <v>0.28942764647558766</v>
      </c>
      <c r="D57" s="51"/>
      <c r="E57" s="491"/>
      <c r="F57" s="491"/>
    </row>
    <row r="58" spans="2:6" x14ac:dyDescent="0.25">
      <c r="B58" s="8" t="s">
        <v>461</v>
      </c>
      <c r="C58" s="69">
        <v>-3.7395064061073034E-2</v>
      </c>
      <c r="D58" s="51"/>
      <c r="E58" s="491"/>
      <c r="F58" s="491"/>
    </row>
    <row r="59" spans="2:6" x14ac:dyDescent="0.25">
      <c r="B59" s="8" t="s">
        <v>462</v>
      </c>
      <c r="C59" s="69">
        <v>-0.10807879446903229</v>
      </c>
      <c r="D59" s="51"/>
      <c r="E59" s="491"/>
      <c r="F59" s="491"/>
    </row>
    <row r="60" spans="2:6" x14ac:dyDescent="0.25">
      <c r="B60" s="8" t="s">
        <v>463</v>
      </c>
      <c r="C60" s="69">
        <v>0.11532362546575792</v>
      </c>
      <c r="D60" s="51"/>
      <c r="E60" s="491"/>
      <c r="F60" s="491"/>
    </row>
    <row r="61" spans="2:6" ht="15" customHeight="1" x14ac:dyDescent="0.25">
      <c r="B61" s="8" t="s">
        <v>464</v>
      </c>
      <c r="C61" s="69">
        <v>0.13739939334593965</v>
      </c>
      <c r="D61" s="51"/>
      <c r="E61" s="491"/>
      <c r="F61" s="491"/>
    </row>
    <row r="62" spans="2:6" x14ac:dyDescent="0.25">
      <c r="B62" s="8" t="s">
        <v>465</v>
      </c>
      <c r="C62" s="69">
        <v>0.17615046936003145</v>
      </c>
      <c r="D62" s="51"/>
      <c r="E62" s="491"/>
      <c r="F62" s="491"/>
    </row>
    <row r="63" spans="2:6" x14ac:dyDescent="0.25">
      <c r="B63" s="8" t="s">
        <v>466</v>
      </c>
      <c r="C63" s="69">
        <v>0.60979842185969102</v>
      </c>
      <c r="D63" s="51"/>
      <c r="E63" s="491"/>
      <c r="F63" s="491"/>
    </row>
    <row r="64" spans="2:6" x14ac:dyDescent="0.25">
      <c r="B64" s="8" t="s">
        <v>467</v>
      </c>
      <c r="C64" s="69">
        <v>1.3999190802963719</v>
      </c>
      <c r="D64" s="51"/>
      <c r="E64" s="491"/>
      <c r="F64" s="491"/>
    </row>
    <row r="65" spans="2:6" x14ac:dyDescent="0.25">
      <c r="B65" s="8" t="s">
        <v>468</v>
      </c>
      <c r="C65" s="69">
        <v>2.1302231665957114</v>
      </c>
      <c r="D65" s="51"/>
      <c r="E65" s="491"/>
      <c r="F65" s="491"/>
    </row>
    <row r="66" spans="2:6" x14ac:dyDescent="0.25">
      <c r="B66" s="8" t="s">
        <v>469</v>
      </c>
      <c r="C66" s="69">
        <v>2.4636949639236079</v>
      </c>
      <c r="D66" s="51"/>
      <c r="E66" s="491"/>
      <c r="F66" s="491"/>
    </row>
    <row r="67" spans="2:6" x14ac:dyDescent="0.25">
      <c r="B67" s="8" t="s">
        <v>470</v>
      </c>
      <c r="C67" s="69">
        <v>2.8614382534124019</v>
      </c>
      <c r="D67" s="51"/>
      <c r="E67" s="491"/>
      <c r="F67" s="491"/>
    </row>
    <row r="68" spans="2:6" x14ac:dyDescent="0.25">
      <c r="B68" s="8" t="s">
        <v>471</v>
      </c>
      <c r="C68" s="69">
        <v>3.247811421940368</v>
      </c>
      <c r="D68" s="51"/>
      <c r="E68" s="491"/>
      <c r="F68" s="491"/>
    </row>
    <row r="69" spans="2:6" x14ac:dyDescent="0.25">
      <c r="B69" s="8" t="s">
        <v>472</v>
      </c>
      <c r="C69" s="69">
        <v>3.6255127000474481</v>
      </c>
      <c r="D69" s="51"/>
      <c r="E69" s="491"/>
      <c r="F69" s="491"/>
    </row>
    <row r="70" spans="2:6" x14ac:dyDescent="0.25">
      <c r="B70" s="8" t="s">
        <v>473</v>
      </c>
      <c r="C70" s="69">
        <v>3.2815352470715307</v>
      </c>
      <c r="D70" s="51"/>
      <c r="E70" s="491"/>
      <c r="F70" s="491"/>
    </row>
    <row r="71" spans="2:6" x14ac:dyDescent="0.25">
      <c r="B71" s="8" t="s">
        <v>474</v>
      </c>
      <c r="C71" s="69">
        <v>2.9290997453992187</v>
      </c>
      <c r="D71" s="51"/>
      <c r="E71" s="491"/>
      <c r="F71" s="491"/>
    </row>
    <row r="72" spans="2:6" x14ac:dyDescent="0.25">
      <c r="B72" s="8" t="s">
        <v>475</v>
      </c>
      <c r="C72" s="69">
        <v>2.2286087884987351</v>
      </c>
      <c r="D72" s="51"/>
      <c r="E72" s="491"/>
      <c r="F72" s="491"/>
    </row>
    <row r="73" spans="2:6" x14ac:dyDescent="0.25">
      <c r="B73" s="8" t="s">
        <v>476</v>
      </c>
      <c r="C73" s="69">
        <v>1.8032198786028124</v>
      </c>
      <c r="D73" s="51"/>
      <c r="E73" s="491"/>
      <c r="F73" s="491"/>
    </row>
    <row r="74" spans="2:6" x14ac:dyDescent="0.25">
      <c r="B74" s="8" t="s">
        <v>477</v>
      </c>
      <c r="C74" s="69">
        <v>1.0281269618427722</v>
      </c>
      <c r="D74" s="51"/>
      <c r="E74" s="491"/>
      <c r="F74" s="491"/>
    </row>
    <row r="75" spans="2:6" x14ac:dyDescent="0.25">
      <c r="B75" s="8" t="s">
        <v>478</v>
      </c>
      <c r="C75" s="69">
        <v>0.63276357427802676</v>
      </c>
      <c r="D75" s="51"/>
      <c r="E75" s="491"/>
      <c r="F75" s="491"/>
    </row>
    <row r="76" spans="2:6" x14ac:dyDescent="0.25">
      <c r="B76" s="8" t="s">
        <v>479</v>
      </c>
      <c r="C76" s="69">
        <v>6.5816310709687451E-2</v>
      </c>
      <c r="D76" s="51"/>
      <c r="E76" s="491"/>
      <c r="F76" s="491"/>
    </row>
    <row r="77" spans="2:6" x14ac:dyDescent="0.25">
      <c r="B77" s="8" t="s">
        <v>480</v>
      </c>
      <c r="C77" s="69">
        <v>-0.6064679375515436</v>
      </c>
      <c r="D77" s="51"/>
      <c r="E77" s="491"/>
      <c r="F77" s="491"/>
    </row>
    <row r="78" spans="2:6" x14ac:dyDescent="0.25">
      <c r="B78" s="8" t="s">
        <v>481</v>
      </c>
      <c r="C78" s="69">
        <v>-1.4592744140934126</v>
      </c>
      <c r="D78" s="51"/>
      <c r="E78" s="491"/>
      <c r="F78" s="491"/>
    </row>
    <row r="79" spans="2:6" x14ac:dyDescent="0.25">
      <c r="B79" s="8" t="s">
        <v>482</v>
      </c>
      <c r="C79" s="69">
        <v>-2.0762675953954468</v>
      </c>
      <c r="D79" s="51"/>
      <c r="E79" s="491"/>
      <c r="F79" s="491"/>
    </row>
    <row r="80" spans="2:6" x14ac:dyDescent="0.25">
      <c r="B80" s="8" t="s">
        <v>483</v>
      </c>
      <c r="C80" s="69">
        <v>-2.2894038740039862</v>
      </c>
      <c r="D80" s="51"/>
      <c r="E80" s="491"/>
      <c r="F80" s="491"/>
    </row>
    <row r="81" spans="2:6" x14ac:dyDescent="0.25">
      <c r="B81" s="8" t="s">
        <v>484</v>
      </c>
      <c r="C81" s="69">
        <v>-2.3925404910987047</v>
      </c>
      <c r="D81" s="51"/>
      <c r="E81" s="491"/>
      <c r="F81" s="491"/>
    </row>
    <row r="82" spans="2:6" x14ac:dyDescent="0.25">
      <c r="B82" s="8" t="s">
        <v>485</v>
      </c>
      <c r="C82" s="69">
        <v>-2.3667844433931493</v>
      </c>
      <c r="D82" s="51"/>
      <c r="E82" s="491"/>
      <c r="F82" s="491"/>
    </row>
    <row r="83" spans="2:6" x14ac:dyDescent="0.25">
      <c r="B83" s="8" t="s">
        <v>486</v>
      </c>
      <c r="C83" s="69">
        <v>-2.3988624406176475</v>
      </c>
      <c r="D83" s="51"/>
      <c r="E83" s="491"/>
      <c r="F83" s="491"/>
    </row>
    <row r="84" spans="2:6" x14ac:dyDescent="0.25">
      <c r="B84" s="8" t="s">
        <v>487</v>
      </c>
      <c r="C84" s="69">
        <v>-2.3792880993488477</v>
      </c>
      <c r="D84" s="51"/>
      <c r="E84" s="491"/>
      <c r="F84" s="491"/>
    </row>
    <row r="85" spans="2:6" x14ac:dyDescent="0.25">
      <c r="B85" s="8" t="s">
        <v>488</v>
      </c>
      <c r="C85" s="69">
        <v>-2.529574788385148</v>
      </c>
      <c r="D85" s="51"/>
      <c r="E85" s="491"/>
      <c r="F85" s="491"/>
    </row>
    <row r="86" spans="2:6" x14ac:dyDescent="0.25">
      <c r="B86" s="8" t="s">
        <v>489</v>
      </c>
      <c r="C86" s="69">
        <v>-2.3232267965196693</v>
      </c>
      <c r="D86" s="51"/>
      <c r="E86" s="491"/>
      <c r="F86" s="491"/>
    </row>
    <row r="87" spans="2:6" x14ac:dyDescent="0.25">
      <c r="B87" s="8" t="s">
        <v>490</v>
      </c>
      <c r="C87" s="69">
        <v>-2.1469047326471755</v>
      </c>
      <c r="D87" s="51"/>
      <c r="E87" s="491"/>
      <c r="F87" s="491"/>
    </row>
    <row r="88" spans="2:6" x14ac:dyDescent="0.25">
      <c r="B88" s="8" t="s">
        <v>491</v>
      </c>
      <c r="C88" s="69">
        <v>-1.7833427968572593</v>
      </c>
      <c r="D88" s="51"/>
      <c r="E88" s="491"/>
      <c r="F88" s="491"/>
    </row>
    <row r="89" spans="2:6" x14ac:dyDescent="0.25">
      <c r="B89" s="8" t="s">
        <v>492</v>
      </c>
      <c r="C89" s="69">
        <v>-1.7421426825567015</v>
      </c>
      <c r="D89" s="51"/>
      <c r="E89" s="491"/>
      <c r="F89" s="491"/>
    </row>
    <row r="90" spans="2:6" x14ac:dyDescent="0.25">
      <c r="B90" s="8" t="s">
        <v>493</v>
      </c>
      <c r="C90" s="69">
        <v>-1.5659610356214557</v>
      </c>
      <c r="D90" s="51"/>
      <c r="E90" s="491"/>
      <c r="F90" s="491"/>
    </row>
    <row r="91" spans="2:6" x14ac:dyDescent="0.25">
      <c r="B91" s="8" t="s">
        <v>494</v>
      </c>
      <c r="C91" s="69">
        <v>-1.55948174281815</v>
      </c>
      <c r="D91" s="51"/>
      <c r="E91" s="491"/>
      <c r="F91" s="491"/>
    </row>
    <row r="92" spans="2:6" x14ac:dyDescent="0.25">
      <c r="B92" s="8" t="s">
        <v>495</v>
      </c>
      <c r="C92" s="69">
        <v>-0.94751106243850813</v>
      </c>
      <c r="D92" s="51"/>
      <c r="E92" s="491"/>
      <c r="F92" s="491"/>
    </row>
    <row r="93" spans="2:6" x14ac:dyDescent="0.25">
      <c r="B93" s="8" t="s">
        <v>496</v>
      </c>
      <c r="C93" s="69">
        <v>-0.28886961749125817</v>
      </c>
      <c r="D93" s="51"/>
      <c r="E93" s="491"/>
      <c r="F93" s="491"/>
    </row>
    <row r="94" spans="2:6" x14ac:dyDescent="0.25">
      <c r="B94" s="8" t="s">
        <v>497</v>
      </c>
      <c r="C94" s="69">
        <v>-0.16005807873695233</v>
      </c>
      <c r="D94" s="51"/>
      <c r="E94" s="491"/>
      <c r="F94" s="491"/>
    </row>
    <row r="95" spans="2:6" x14ac:dyDescent="0.25">
      <c r="B95" s="8" t="s">
        <v>498</v>
      </c>
      <c r="C95" s="69">
        <v>-0.41708328118745785</v>
      </c>
      <c r="D95" s="51"/>
      <c r="E95" s="491"/>
      <c r="F95" s="491"/>
    </row>
    <row r="96" spans="2:6" x14ac:dyDescent="0.25">
      <c r="B96" s="8" t="s">
        <v>499</v>
      </c>
      <c r="C96" s="69">
        <v>-0.92233269302602294</v>
      </c>
      <c r="D96" s="51"/>
      <c r="E96" s="491"/>
      <c r="F96" s="491"/>
    </row>
    <row r="97" spans="2:6" x14ac:dyDescent="0.25">
      <c r="B97" s="8" t="s">
        <v>500</v>
      </c>
      <c r="C97" s="69">
        <v>-0.64372719954843727</v>
      </c>
      <c r="D97" s="51"/>
      <c r="E97" s="491"/>
      <c r="F97" s="491"/>
    </row>
    <row r="98" spans="2:6" x14ac:dyDescent="0.25">
      <c r="B98" s="8" t="s">
        <v>501</v>
      </c>
      <c r="C98" s="69">
        <v>-0.58526758195676598</v>
      </c>
      <c r="D98" s="51"/>
      <c r="E98" s="491"/>
      <c r="F98" s="491"/>
    </row>
    <row r="99" spans="2:6" x14ac:dyDescent="0.25">
      <c r="B99" s="8" t="s">
        <v>502</v>
      </c>
      <c r="C99" s="69">
        <v>-0.73604660335059979</v>
      </c>
      <c r="D99" s="51"/>
      <c r="E99" s="491"/>
      <c r="F99" s="491"/>
    </row>
    <row r="100" spans="2:6" x14ac:dyDescent="0.25">
      <c r="B100" s="8" t="s">
        <v>503</v>
      </c>
      <c r="C100" s="69">
        <v>-1.0169529062089246</v>
      </c>
      <c r="D100" s="51"/>
      <c r="E100" s="491"/>
      <c r="F100" s="491"/>
    </row>
    <row r="101" spans="2:6" x14ac:dyDescent="0.25">
      <c r="B101" s="8" t="s">
        <v>504</v>
      </c>
      <c r="C101" s="69">
        <v>-0.24431650953472239</v>
      </c>
      <c r="D101" s="51"/>
      <c r="E101" s="491"/>
      <c r="F101" s="491"/>
    </row>
    <row r="102" spans="2:6" x14ac:dyDescent="0.25">
      <c r="B102" s="8" t="s">
        <v>505</v>
      </c>
      <c r="C102" s="69">
        <v>6.1273870247650075E-2</v>
      </c>
      <c r="D102" s="51"/>
      <c r="E102" s="491"/>
      <c r="F102" s="491"/>
    </row>
    <row r="103" spans="2:6" x14ac:dyDescent="0.25">
      <c r="B103" s="8" t="s">
        <v>506</v>
      </c>
      <c r="C103" s="69">
        <v>0.44946730475127888</v>
      </c>
      <c r="D103" s="51"/>
      <c r="E103" s="491"/>
      <c r="F103" s="491"/>
    </row>
    <row r="104" spans="2:6" x14ac:dyDescent="0.25">
      <c r="B104" s="8" t="s">
        <v>507</v>
      </c>
      <c r="C104" s="69">
        <v>0.74139552688227484</v>
      </c>
      <c r="D104" s="51"/>
      <c r="E104" s="491"/>
      <c r="F104" s="491"/>
    </row>
    <row r="105" spans="2:6" x14ac:dyDescent="0.25">
      <c r="B105" s="8" t="s">
        <v>508</v>
      </c>
      <c r="C105" s="69">
        <v>1.0798231537954461</v>
      </c>
      <c r="D105" s="51"/>
      <c r="E105" s="491"/>
      <c r="F105" s="491"/>
    </row>
    <row r="106" spans="2:6" x14ac:dyDescent="0.25">
      <c r="B106" s="8" t="s">
        <v>509</v>
      </c>
      <c r="C106" s="69">
        <v>1.497234241184668</v>
      </c>
      <c r="D106" s="51"/>
      <c r="E106" s="491"/>
      <c r="F106" s="491"/>
    </row>
    <row r="107" spans="2:6" x14ac:dyDescent="0.25">
      <c r="B107" s="8" t="s">
        <v>510</v>
      </c>
      <c r="C107" s="69">
        <v>1.5248744179463722</v>
      </c>
      <c r="D107" s="51"/>
      <c r="E107" s="491"/>
      <c r="F107" s="491"/>
    </row>
    <row r="108" spans="2:6" x14ac:dyDescent="0.25">
      <c r="B108" s="8" t="s">
        <v>511</v>
      </c>
      <c r="C108" s="69">
        <v>1.3738256773348085</v>
      </c>
      <c r="D108" s="51"/>
      <c r="E108" s="491"/>
      <c r="F108" s="491"/>
    </row>
    <row r="109" spans="2:6" x14ac:dyDescent="0.25">
      <c r="B109" s="8" t="s">
        <v>512</v>
      </c>
      <c r="C109" s="69">
        <v>1.0069523593721503</v>
      </c>
      <c r="D109" s="51"/>
      <c r="E109" s="491"/>
      <c r="F109" s="491"/>
    </row>
    <row r="110" spans="2:6" x14ac:dyDescent="0.25">
      <c r="B110" s="8" t="s">
        <v>513</v>
      </c>
      <c r="C110" s="69">
        <v>0.73399134984920789</v>
      </c>
      <c r="D110" s="51"/>
      <c r="E110" s="491"/>
      <c r="F110" s="491"/>
    </row>
    <row r="111" spans="2:6" x14ac:dyDescent="0.25">
      <c r="B111" s="8" t="s">
        <v>514</v>
      </c>
      <c r="C111" s="69">
        <v>0.57466103516180755</v>
      </c>
      <c r="D111" s="51"/>
      <c r="E111" s="491"/>
      <c r="F111" s="491"/>
    </row>
    <row r="112" spans="2:6" x14ac:dyDescent="0.25">
      <c r="B112" s="8" t="s">
        <v>515</v>
      </c>
      <c r="C112" s="69">
        <v>0.34696890732081115</v>
      </c>
      <c r="D112" s="51"/>
      <c r="E112" s="491"/>
      <c r="F112" s="491"/>
    </row>
    <row r="113" spans="2:6" x14ac:dyDescent="0.25">
      <c r="B113" s="8" t="s">
        <v>516</v>
      </c>
      <c r="C113" s="69">
        <v>0.86840965699216111</v>
      </c>
      <c r="D113" s="51"/>
      <c r="E113" s="491"/>
      <c r="F113" s="491"/>
    </row>
    <row r="114" spans="2:6" x14ac:dyDescent="0.25">
      <c r="B114" s="8" t="s">
        <v>517</v>
      </c>
      <c r="C114" s="69">
        <v>1.0441242861704587</v>
      </c>
      <c r="D114" s="51"/>
      <c r="E114" s="491"/>
      <c r="F114" s="491"/>
    </row>
    <row r="115" spans="2:6" x14ac:dyDescent="0.25">
      <c r="B115" s="8" t="s">
        <v>518</v>
      </c>
      <c r="C115" s="69">
        <v>1.2384847713642086</v>
      </c>
      <c r="D115" s="51"/>
      <c r="E115" s="491"/>
      <c r="F115" s="491"/>
    </row>
    <row r="116" spans="2:6" x14ac:dyDescent="0.25">
      <c r="B116" s="8" t="s">
        <v>519</v>
      </c>
      <c r="C116" s="69">
        <v>1.164185866640274</v>
      </c>
      <c r="D116" s="51"/>
      <c r="E116" s="491"/>
      <c r="F116" s="491"/>
    </row>
    <row r="117" spans="2:6" x14ac:dyDescent="0.25">
      <c r="B117" s="8" t="s">
        <v>520</v>
      </c>
      <c r="C117" s="69">
        <v>1.2693811232785213</v>
      </c>
      <c r="D117" s="51"/>
      <c r="E117" s="491"/>
      <c r="F117" s="491"/>
    </row>
    <row r="118" spans="2:6" x14ac:dyDescent="0.25">
      <c r="B118" s="8" t="s">
        <v>521</v>
      </c>
      <c r="C118" s="69">
        <v>1.2980861245240394</v>
      </c>
      <c r="D118" s="51"/>
      <c r="E118" s="491"/>
      <c r="F118" s="491"/>
    </row>
    <row r="119" spans="2:6" x14ac:dyDescent="0.25">
      <c r="B119" s="8" t="s">
        <v>522</v>
      </c>
      <c r="C119" s="69">
        <v>1.3499005960190584</v>
      </c>
      <c r="D119" s="51"/>
      <c r="E119" s="491"/>
      <c r="F119" s="491"/>
    </row>
    <row r="120" spans="2:6" x14ac:dyDescent="0.25">
      <c r="B120" s="8" t="s">
        <v>523</v>
      </c>
      <c r="C120" s="69">
        <v>1.2704392766377168</v>
      </c>
      <c r="D120" s="51"/>
      <c r="E120" s="491"/>
      <c r="F120" s="491"/>
    </row>
    <row r="121" spans="2:6" x14ac:dyDescent="0.25">
      <c r="B121" s="8" t="s">
        <v>524</v>
      </c>
      <c r="C121" s="69">
        <v>0.82468283733810921</v>
      </c>
      <c r="D121" s="51"/>
      <c r="E121" s="491"/>
      <c r="F121" s="491"/>
    </row>
    <row r="122" spans="2:6" x14ac:dyDescent="0.25">
      <c r="B122" s="8" t="s">
        <v>525</v>
      </c>
      <c r="C122" s="69">
        <v>0.5056099512776917</v>
      </c>
      <c r="D122" s="51"/>
      <c r="E122" s="491"/>
      <c r="F122" s="491"/>
    </row>
    <row r="123" spans="2:6" x14ac:dyDescent="0.25">
      <c r="B123" s="8" t="s">
        <v>526</v>
      </c>
      <c r="C123" s="69">
        <v>0.19554275824434364</v>
      </c>
      <c r="D123" s="51"/>
      <c r="E123" s="491"/>
      <c r="F123" s="491"/>
    </row>
    <row r="124" spans="2:6" x14ac:dyDescent="0.25">
      <c r="B124" s="8" t="s">
        <v>527</v>
      </c>
      <c r="C124" s="69">
        <v>0.13488548150913299</v>
      </c>
      <c r="D124" s="51"/>
      <c r="E124" s="491"/>
      <c r="F124" s="491"/>
    </row>
    <row r="125" spans="2:6" x14ac:dyDescent="0.25">
      <c r="B125" s="8" t="s">
        <v>528</v>
      </c>
      <c r="C125" s="69">
        <v>0.17778470331412777</v>
      </c>
      <c r="D125" s="51"/>
      <c r="E125" s="491"/>
      <c r="F125" s="491"/>
    </row>
    <row r="126" spans="2:6" x14ac:dyDescent="0.25">
      <c r="B126" s="8" t="s">
        <v>529</v>
      </c>
      <c r="C126" s="69">
        <v>6.0690241218074981E-2</v>
      </c>
      <c r="D126" s="51"/>
      <c r="E126" s="491"/>
      <c r="F126" s="491"/>
    </row>
    <row r="127" spans="2:6" x14ac:dyDescent="0.25">
      <c r="B127" s="8" t="s">
        <v>530</v>
      </c>
      <c r="C127" s="69">
        <v>-7.9120214937685618E-2</v>
      </c>
      <c r="D127" s="51"/>
      <c r="E127" s="491"/>
      <c r="F127" s="491"/>
    </row>
    <row r="128" spans="2:6" x14ac:dyDescent="0.25">
      <c r="B128" s="8" t="s">
        <v>531</v>
      </c>
      <c r="C128" s="69">
        <v>-6.6309363638702656E-2</v>
      </c>
      <c r="D128" s="51"/>
      <c r="E128" s="491"/>
      <c r="F128" s="491"/>
    </row>
    <row r="129" spans="2:6" x14ac:dyDescent="0.25">
      <c r="B129" s="8" t="s">
        <v>532</v>
      </c>
      <c r="C129" s="69">
        <v>0.35488965199280181</v>
      </c>
      <c r="D129" s="51"/>
      <c r="E129" s="491"/>
      <c r="F129" s="491"/>
    </row>
    <row r="130" spans="2:6" x14ac:dyDescent="0.25">
      <c r="B130" s="8" t="s">
        <v>533</v>
      </c>
      <c r="C130" s="69">
        <v>0.58457998093496133</v>
      </c>
      <c r="D130" s="51"/>
      <c r="E130" s="491"/>
      <c r="F130" s="491"/>
    </row>
    <row r="131" spans="2:6" x14ac:dyDescent="0.25">
      <c r="B131" s="8" t="s">
        <v>534</v>
      </c>
      <c r="C131" s="69">
        <v>0.66219429344217995</v>
      </c>
      <c r="D131" s="51"/>
      <c r="E131" s="491"/>
      <c r="F131" s="491"/>
    </row>
    <row r="132" spans="2:6" x14ac:dyDescent="0.25">
      <c r="B132" s="8" t="s">
        <v>535</v>
      </c>
      <c r="C132" s="69">
        <v>0.60743368261353337</v>
      </c>
      <c r="D132" s="51"/>
      <c r="E132" s="491"/>
      <c r="F132" s="491"/>
    </row>
    <row r="133" spans="2:6" x14ac:dyDescent="0.25">
      <c r="B133" s="8" t="s">
        <v>536</v>
      </c>
      <c r="C133" s="69">
        <v>0.52381430438377352</v>
      </c>
      <c r="D133" s="51"/>
      <c r="E133" s="491"/>
      <c r="F133" s="491"/>
    </row>
    <row r="134" spans="2:6" x14ac:dyDescent="0.25">
      <c r="B134" s="8" t="s">
        <v>537</v>
      </c>
      <c r="C134" s="69">
        <v>0.39125521172559918</v>
      </c>
      <c r="D134" s="51"/>
      <c r="E134" s="491"/>
      <c r="F134" s="491"/>
    </row>
    <row r="135" spans="2:6" x14ac:dyDescent="0.25">
      <c r="B135" s="8" t="s">
        <v>538</v>
      </c>
      <c r="C135" s="69">
        <v>0.40886194951457855</v>
      </c>
      <c r="D135" s="51"/>
      <c r="E135" s="491"/>
      <c r="F135" s="491"/>
    </row>
    <row r="136" spans="2:6" x14ac:dyDescent="0.25">
      <c r="B136" s="8" t="s">
        <v>539</v>
      </c>
      <c r="C136" s="69">
        <v>0.44814961941778786</v>
      </c>
      <c r="D136" s="51"/>
      <c r="E136" s="491"/>
      <c r="F136" s="491"/>
    </row>
    <row r="137" spans="2:6" x14ac:dyDescent="0.25">
      <c r="B137" s="8" t="s">
        <v>540</v>
      </c>
      <c r="C137" s="69">
        <v>0.40209726408367785</v>
      </c>
      <c r="D137" s="51"/>
      <c r="E137" s="491"/>
      <c r="F137" s="491"/>
    </row>
    <row r="138" spans="2:6" x14ac:dyDescent="0.25">
      <c r="B138" s="8" t="s">
        <v>541</v>
      </c>
      <c r="C138" s="69">
        <v>0.31237505820892003</v>
      </c>
      <c r="D138" s="51"/>
      <c r="E138" s="491"/>
      <c r="F138" s="491"/>
    </row>
    <row r="139" spans="2:6" x14ac:dyDescent="0.25">
      <c r="B139" s="8" t="s">
        <v>542</v>
      </c>
      <c r="C139" s="69">
        <v>0.10914855858651568</v>
      </c>
      <c r="D139" s="51"/>
      <c r="E139" s="491"/>
      <c r="F139" s="491"/>
    </row>
    <row r="140" spans="2:6" x14ac:dyDescent="0.25">
      <c r="B140" s="8" t="s">
        <v>543</v>
      </c>
      <c r="C140" s="69">
        <v>2.9103312382081636E-3</v>
      </c>
      <c r="D140" s="51"/>
      <c r="E140" s="491"/>
      <c r="F140" s="491"/>
    </row>
    <row r="141" spans="2:6" x14ac:dyDescent="0.25">
      <c r="B141" s="8" t="s">
        <v>544</v>
      </c>
      <c r="C141" s="69">
        <v>-0.14728870713398162</v>
      </c>
      <c r="D141" s="51"/>
      <c r="E141" s="491"/>
      <c r="F141" s="491"/>
    </row>
    <row r="142" spans="2:6" x14ac:dyDescent="0.25">
      <c r="B142" s="8" t="s">
        <v>545</v>
      </c>
      <c r="C142" s="69">
        <v>-3.6072678150517484E-2</v>
      </c>
      <c r="D142" s="51"/>
      <c r="E142" s="491"/>
      <c r="F142" s="491"/>
    </row>
    <row r="143" spans="2:6" x14ac:dyDescent="0.25">
      <c r="B143" s="8" t="s">
        <v>546</v>
      </c>
      <c r="C143" s="446">
        <v>0.21185739976669118</v>
      </c>
      <c r="D143" s="51"/>
      <c r="E143" s="491"/>
      <c r="F143" s="491"/>
    </row>
    <row r="144" spans="2:6" x14ac:dyDescent="0.25">
      <c r="B144" s="8" t="s">
        <v>547</v>
      </c>
      <c r="C144" s="446">
        <v>0.52642088226830874</v>
      </c>
      <c r="D144" s="51"/>
      <c r="E144" s="491"/>
      <c r="F144" s="491"/>
    </row>
    <row r="145" spans="2:6" x14ac:dyDescent="0.25">
      <c r="B145" s="8" t="s">
        <v>548</v>
      </c>
      <c r="C145" s="446">
        <v>0.57400170405925022</v>
      </c>
      <c r="D145" s="51"/>
      <c r="E145" s="491"/>
      <c r="F145" s="491"/>
    </row>
    <row r="146" spans="2:6" x14ac:dyDescent="0.25">
      <c r="B146" s="8" t="s">
        <v>549</v>
      </c>
      <c r="C146" s="446">
        <v>0.75008227218898815</v>
      </c>
      <c r="D146" s="51"/>
      <c r="E146" s="491"/>
      <c r="F146" s="491"/>
    </row>
    <row r="147" spans="2:6" x14ac:dyDescent="0.25">
      <c r="B147" s="8" t="s">
        <v>43</v>
      </c>
      <c r="C147" s="446">
        <v>0.88515752353778587</v>
      </c>
      <c r="D147" s="51"/>
      <c r="E147" s="491"/>
      <c r="F147" s="491"/>
    </row>
    <row r="148" spans="2:6" x14ac:dyDescent="0.25">
      <c r="B148" s="8" t="s">
        <v>44</v>
      </c>
      <c r="C148" s="446">
        <v>0.67861450174396298</v>
      </c>
      <c r="D148" s="51"/>
      <c r="E148" s="491"/>
      <c r="F148" s="491"/>
    </row>
    <row r="149" spans="2:6" x14ac:dyDescent="0.25">
      <c r="B149" s="8" t="s">
        <v>45</v>
      </c>
      <c r="C149" s="446">
        <v>-1.9334212701032305E-2</v>
      </c>
      <c r="D149" s="51"/>
      <c r="E149" s="491"/>
      <c r="F149" s="491"/>
    </row>
    <row r="150" spans="2:6" x14ac:dyDescent="0.25">
      <c r="B150" s="8" t="s">
        <v>46</v>
      </c>
      <c r="C150" s="446">
        <v>-1.6086537603081297</v>
      </c>
      <c r="D150" s="51"/>
      <c r="E150" s="491"/>
      <c r="F150" s="491"/>
    </row>
    <row r="151" spans="2:6" x14ac:dyDescent="0.25">
      <c r="B151" s="8" t="s">
        <v>47</v>
      </c>
      <c r="C151" s="446">
        <v>-2.9084564915397344</v>
      </c>
      <c r="D151" s="51"/>
      <c r="E151" s="491"/>
      <c r="F151" s="491"/>
    </row>
    <row r="152" spans="2:6" x14ac:dyDescent="0.25">
      <c r="B152" s="8" t="s">
        <v>48</v>
      </c>
      <c r="C152" s="446">
        <v>-3.1672731734067234</v>
      </c>
      <c r="D152" s="51"/>
      <c r="E152" s="491"/>
      <c r="F152" s="491"/>
    </row>
    <row r="153" spans="2:6" x14ac:dyDescent="0.25">
      <c r="B153" s="8" t="s">
        <v>49</v>
      </c>
      <c r="C153" s="446">
        <v>-3.1059701745257158</v>
      </c>
      <c r="D153" s="51"/>
      <c r="E153" s="491"/>
      <c r="F153" s="491"/>
    </row>
    <row r="154" spans="2:6" x14ac:dyDescent="0.25">
      <c r="B154" s="8" t="s">
        <v>50</v>
      </c>
      <c r="C154" s="446">
        <v>-3.1284005956582996</v>
      </c>
      <c r="D154" s="51"/>
      <c r="E154" s="491"/>
      <c r="F154" s="491"/>
    </row>
    <row r="155" spans="2:6" x14ac:dyDescent="0.25">
      <c r="B155" s="8" t="s">
        <v>51</v>
      </c>
      <c r="C155" s="446">
        <v>-3.047969846987896</v>
      </c>
      <c r="D155" s="51"/>
      <c r="E155" s="491"/>
      <c r="F155" s="491"/>
    </row>
    <row r="156" spans="2:6" x14ac:dyDescent="0.25">
      <c r="B156" s="8" t="s">
        <v>52</v>
      </c>
      <c r="C156" s="446">
        <v>-2.4840229627364678</v>
      </c>
      <c r="D156" s="51"/>
      <c r="E156" s="491"/>
      <c r="F156" s="491"/>
    </row>
    <row r="157" spans="2:6" x14ac:dyDescent="0.25">
      <c r="B157" s="8" t="s">
        <v>53</v>
      </c>
      <c r="C157" s="446">
        <v>-2.3011277433658064</v>
      </c>
      <c r="D157" s="51"/>
      <c r="E157" s="491"/>
      <c r="F157" s="491"/>
    </row>
    <row r="158" spans="2:6" x14ac:dyDescent="0.25">
      <c r="B158" s="8" t="s">
        <v>54</v>
      </c>
      <c r="C158" s="446">
        <v>-2.3789051443735554</v>
      </c>
      <c r="D158" s="51"/>
      <c r="E158" s="491"/>
      <c r="F158" s="491"/>
    </row>
    <row r="159" spans="2:6" x14ac:dyDescent="0.25">
      <c r="B159" s="8" t="s">
        <v>55</v>
      </c>
      <c r="C159" s="446">
        <v>-2.3799792730254197</v>
      </c>
      <c r="D159" s="51"/>
      <c r="E159" s="491"/>
      <c r="F159" s="491"/>
    </row>
    <row r="160" spans="2:6" x14ac:dyDescent="0.25">
      <c r="B160" s="8" t="s">
        <v>56</v>
      </c>
      <c r="C160" s="446">
        <v>-2.6120856938772699</v>
      </c>
      <c r="D160" s="51"/>
      <c r="E160" s="491"/>
      <c r="F160" s="491"/>
    </row>
    <row r="161" spans="2:6" x14ac:dyDescent="0.25">
      <c r="B161" s="8" t="s">
        <v>57</v>
      </c>
      <c r="C161" s="446">
        <v>-2.528038535012846</v>
      </c>
      <c r="D161" s="51"/>
      <c r="E161" s="491"/>
      <c r="F161" s="491"/>
    </row>
    <row r="162" spans="2:6" x14ac:dyDescent="0.25">
      <c r="B162" s="8" t="s">
        <v>58</v>
      </c>
      <c r="C162" s="446">
        <v>-2.6429280852142742</v>
      </c>
      <c r="D162" s="51"/>
      <c r="E162" s="491"/>
      <c r="F162" s="491"/>
    </row>
    <row r="163" spans="2:6" x14ac:dyDescent="0.25">
      <c r="B163" s="8" t="s">
        <v>59</v>
      </c>
      <c r="C163" s="446">
        <v>-2.2176081789578572</v>
      </c>
      <c r="D163" s="51"/>
      <c r="E163" s="491"/>
      <c r="F163" s="491"/>
    </row>
    <row r="164" spans="2:6" x14ac:dyDescent="0.25">
      <c r="B164" s="8" t="s">
        <v>60</v>
      </c>
      <c r="C164" s="446">
        <v>-2.3136053631713684</v>
      </c>
      <c r="D164" s="51"/>
      <c r="E164" s="491"/>
      <c r="F164" s="491"/>
    </row>
    <row r="165" spans="2:6" x14ac:dyDescent="0.25">
      <c r="B165" s="8" t="s">
        <v>61</v>
      </c>
      <c r="C165" s="446">
        <v>-1.8528611663863184</v>
      </c>
      <c r="D165" s="51"/>
      <c r="E165" s="491"/>
      <c r="F165" s="491"/>
    </row>
    <row r="166" spans="2:6" x14ac:dyDescent="0.25">
      <c r="B166" s="8" t="s">
        <v>62</v>
      </c>
      <c r="C166" s="446">
        <v>-2.0755331543469362</v>
      </c>
      <c r="D166" s="51"/>
      <c r="E166" s="491"/>
      <c r="F166" s="491"/>
    </row>
    <row r="167" spans="2:6" x14ac:dyDescent="0.25">
      <c r="B167" s="8" t="s">
        <v>63</v>
      </c>
      <c r="C167" s="446">
        <v>-2.3825347716637264</v>
      </c>
      <c r="D167" s="51"/>
      <c r="E167" s="491"/>
      <c r="F167" s="491"/>
    </row>
    <row r="168" spans="2:6" x14ac:dyDescent="0.25">
      <c r="B168" s="8" t="s">
        <v>64</v>
      </c>
      <c r="C168" s="446">
        <v>-2.1702939631072407</v>
      </c>
      <c r="D168" s="51"/>
      <c r="E168" s="491"/>
      <c r="F168" s="491"/>
    </row>
    <row r="169" spans="2:6" x14ac:dyDescent="0.25">
      <c r="B169" s="8" t="s">
        <v>65</v>
      </c>
      <c r="C169" s="446">
        <v>-1.7615897399507596</v>
      </c>
      <c r="D169" s="51"/>
      <c r="E169" s="491"/>
      <c r="F169" s="491"/>
    </row>
    <row r="170" spans="2:6" x14ac:dyDescent="0.25">
      <c r="B170" s="8" t="s">
        <v>66</v>
      </c>
      <c r="C170" s="446">
        <v>-1.3011112748599594</v>
      </c>
      <c r="D170" s="51"/>
      <c r="E170" s="491"/>
      <c r="F170" s="491"/>
    </row>
    <row r="171" spans="2:6" x14ac:dyDescent="0.25">
      <c r="B171" s="8" t="s">
        <v>67</v>
      </c>
      <c r="C171" s="446">
        <v>-1.0450451788880366</v>
      </c>
      <c r="D171" s="51"/>
      <c r="E171" s="491"/>
      <c r="F171" s="491"/>
    </row>
    <row r="172" spans="2:6" x14ac:dyDescent="0.25">
      <c r="B172" s="8" t="s">
        <v>68</v>
      </c>
      <c r="C172" s="446">
        <v>-0.76563593542079422</v>
      </c>
      <c r="D172" s="51"/>
      <c r="E172" s="491"/>
      <c r="F172" s="491"/>
    </row>
    <row r="173" spans="2:6" x14ac:dyDescent="0.25">
      <c r="B173" s="8" t="s">
        <v>69</v>
      </c>
      <c r="C173" s="446">
        <v>-0.70259299842176204</v>
      </c>
      <c r="D173" s="51"/>
      <c r="E173" s="491"/>
      <c r="F173" s="491"/>
    </row>
    <row r="174" spans="2:6" x14ac:dyDescent="0.25">
      <c r="B174" s="8" t="s">
        <v>70</v>
      </c>
      <c r="C174" s="446">
        <v>-0.654391487296899</v>
      </c>
      <c r="D174" s="51"/>
      <c r="E174" s="491"/>
      <c r="F174" s="491"/>
    </row>
    <row r="175" spans="2:6" x14ac:dyDescent="0.25">
      <c r="B175" s="8" t="s">
        <v>71</v>
      </c>
      <c r="C175" s="446">
        <v>-0.45865882262618762</v>
      </c>
      <c r="D175" s="51"/>
      <c r="E175" s="491"/>
      <c r="F175" s="491"/>
    </row>
    <row r="176" spans="2:6" x14ac:dyDescent="0.25">
      <c r="B176" s="8" t="s">
        <v>72</v>
      </c>
      <c r="C176" s="446">
        <v>-0.23758689714865383</v>
      </c>
      <c r="D176" s="51"/>
      <c r="E176" s="491"/>
      <c r="F176" s="491"/>
    </row>
    <row r="177" spans="2:6" x14ac:dyDescent="0.25">
      <c r="B177" s="8" t="s">
        <v>73</v>
      </c>
      <c r="C177" s="446">
        <v>-5.1463702217936932E-2</v>
      </c>
      <c r="D177" s="51"/>
      <c r="E177" s="491"/>
      <c r="F177" s="491"/>
    </row>
    <row r="178" spans="2:6" x14ac:dyDescent="0.25">
      <c r="B178" s="8" t="s">
        <v>74</v>
      </c>
      <c r="C178" s="446">
        <v>7.5198945759998772E-3</v>
      </c>
      <c r="D178" s="51"/>
      <c r="E178" s="491"/>
      <c r="F178" s="491"/>
    </row>
    <row r="179" spans="2:6" x14ac:dyDescent="0.25">
      <c r="B179" s="8" t="s">
        <v>75</v>
      </c>
      <c r="C179" s="446">
        <v>-0.10200366413163892</v>
      </c>
      <c r="D179" s="51"/>
      <c r="E179" s="491"/>
      <c r="F179" s="491"/>
    </row>
    <row r="180" spans="2:6" x14ac:dyDescent="0.25">
      <c r="B180" s="8" t="s">
        <v>76</v>
      </c>
      <c r="C180" s="446">
        <v>-0.18327368499464836</v>
      </c>
      <c r="D180" s="51"/>
      <c r="E180" s="491"/>
      <c r="F180" s="491"/>
    </row>
    <row r="181" spans="2:6" x14ac:dyDescent="0.25">
      <c r="B181" s="8" t="s">
        <v>77</v>
      </c>
      <c r="C181" s="446">
        <v>-0.28731192472107675</v>
      </c>
      <c r="D181" s="51"/>
      <c r="E181" s="491"/>
      <c r="F181" s="491"/>
    </row>
    <row r="182" spans="2:6" x14ac:dyDescent="0.25">
      <c r="B182" s="8" t="s">
        <v>78</v>
      </c>
      <c r="C182" s="446">
        <v>-0.2466976267482886</v>
      </c>
      <c r="D182" s="51"/>
      <c r="E182" s="491"/>
      <c r="F182" s="491"/>
    </row>
    <row r="183" spans="2:6" x14ac:dyDescent="0.25">
      <c r="B183" s="8" t="s">
        <v>79</v>
      </c>
      <c r="C183" s="446">
        <v>0</v>
      </c>
      <c r="D183" s="51"/>
      <c r="E183" s="491"/>
      <c r="F183" s="491"/>
    </row>
    <row r="184" spans="2:6" x14ac:dyDescent="0.25">
      <c r="B184" s="46" t="s">
        <v>80</v>
      </c>
      <c r="C184" s="446">
        <v>1.7722767563124683E-2</v>
      </c>
      <c r="D184" s="51"/>
      <c r="E184" s="491"/>
      <c r="F184" s="491"/>
    </row>
    <row r="185" spans="2:6" x14ac:dyDescent="0.25">
      <c r="B185" s="46" t="s">
        <v>81</v>
      </c>
      <c r="C185" s="446">
        <v>6.4124994794741888E-2</v>
      </c>
      <c r="D185" s="51"/>
      <c r="E185" s="491"/>
      <c r="F185" s="491"/>
    </row>
    <row r="186" spans="2:6" x14ac:dyDescent="0.25">
      <c r="B186" s="46" t="s">
        <v>82</v>
      </c>
      <c r="C186" s="446">
        <v>0.15</v>
      </c>
      <c r="D186" s="51"/>
      <c r="E186" s="491"/>
      <c r="F186" s="491"/>
    </row>
    <row r="187" spans="2:6" x14ac:dyDescent="0.25">
      <c r="B187" s="46" t="s">
        <v>83</v>
      </c>
      <c r="C187" s="446">
        <v>7.4548545115394521E-2</v>
      </c>
      <c r="D187" s="51"/>
      <c r="E187" s="491"/>
      <c r="F187" s="491"/>
    </row>
    <row r="188" spans="2:6" x14ac:dyDescent="0.25">
      <c r="B188" s="46" t="s">
        <v>84</v>
      </c>
      <c r="C188" s="446">
        <v>0.12169501199453862</v>
      </c>
      <c r="D188" s="51"/>
      <c r="E188" s="491"/>
      <c r="F188" s="491"/>
    </row>
    <row r="189" spans="2:6" x14ac:dyDescent="0.25">
      <c r="B189" s="46" t="s">
        <v>85</v>
      </c>
      <c r="C189" s="446">
        <v>0.33942096796798527</v>
      </c>
      <c r="D189" s="51"/>
      <c r="E189" s="491"/>
      <c r="F189" s="491"/>
    </row>
    <row r="190" spans="2:6" x14ac:dyDescent="0.25">
      <c r="B190" s="46" t="s">
        <v>86</v>
      </c>
      <c r="C190" s="446">
        <v>0.33553248760886445</v>
      </c>
      <c r="D190" s="51"/>
      <c r="E190" s="491"/>
      <c r="F190" s="491"/>
    </row>
    <row r="191" spans="2:6" x14ac:dyDescent="0.25">
      <c r="B191" s="46" t="s">
        <v>87</v>
      </c>
      <c r="C191" s="446">
        <v>0.71935497130054493</v>
      </c>
      <c r="D191" s="51"/>
      <c r="E191" s="491"/>
      <c r="F191" s="491"/>
    </row>
    <row r="192" spans="2:6" x14ac:dyDescent="0.25">
      <c r="B192" s="46" t="s">
        <v>88</v>
      </c>
      <c r="C192" s="446">
        <v>0.77399813186292754</v>
      </c>
      <c r="D192" s="51"/>
      <c r="E192" s="491"/>
      <c r="F192" s="491"/>
    </row>
    <row r="193" spans="2:6" x14ac:dyDescent="0.25">
      <c r="B193" s="46" t="s">
        <v>89</v>
      </c>
      <c r="C193" s="446">
        <v>0.96012873923163489</v>
      </c>
      <c r="D193" s="51"/>
      <c r="E193" s="491"/>
      <c r="F193" s="491"/>
    </row>
    <row r="194" spans="2:6" x14ac:dyDescent="0.25">
      <c r="B194" s="46" t="s">
        <v>90</v>
      </c>
      <c r="C194" s="446">
        <v>0.4753327760175502</v>
      </c>
      <c r="D194" s="51"/>
      <c r="E194" s="491"/>
      <c r="F194" s="491"/>
    </row>
    <row r="195" spans="2:6" x14ac:dyDescent="0.25">
      <c r="B195" s="46" t="s">
        <v>91</v>
      </c>
      <c r="C195" s="446">
        <v>0</v>
      </c>
      <c r="D195" s="51"/>
      <c r="E195" s="491"/>
      <c r="F195" s="491"/>
    </row>
    <row r="196" spans="2:6" x14ac:dyDescent="0.25">
      <c r="B196" s="46" t="s">
        <v>92</v>
      </c>
      <c r="C196" s="446">
        <v>1.6743050540668492E-3</v>
      </c>
      <c r="D196" s="51"/>
      <c r="E196" s="491"/>
      <c r="F196" s="491"/>
    </row>
    <row r="197" spans="2:6" x14ac:dyDescent="0.25">
      <c r="B197" s="46" t="s">
        <v>550</v>
      </c>
      <c r="C197" s="446">
        <v>-0.82097063114581204</v>
      </c>
      <c r="D197" s="51"/>
      <c r="E197" s="491"/>
      <c r="F197" s="491"/>
    </row>
    <row r="198" spans="2:6" x14ac:dyDescent="0.25">
      <c r="B198" s="46" t="s">
        <v>94</v>
      </c>
      <c r="C198" s="446">
        <v>-0.79800790810449485</v>
      </c>
      <c r="D198" s="51"/>
      <c r="E198" s="491"/>
      <c r="F198" s="491"/>
    </row>
    <row r="199" spans="2:6" x14ac:dyDescent="0.25">
      <c r="B199" s="46" t="s">
        <v>95</v>
      </c>
      <c r="C199" s="446">
        <v>0.4674143587506876</v>
      </c>
      <c r="D199" s="51"/>
      <c r="E199" s="491"/>
      <c r="F199" s="491"/>
    </row>
    <row r="200" spans="2:6" x14ac:dyDescent="0.25">
      <c r="B200" s="46" t="s">
        <v>96</v>
      </c>
      <c r="C200" s="446">
        <v>1.4708274525588791</v>
      </c>
      <c r="D200" s="51"/>
      <c r="E200" s="491"/>
      <c r="F200" s="491"/>
    </row>
    <row r="201" spans="2:6" x14ac:dyDescent="0.25">
      <c r="B201" s="46" t="s">
        <v>97</v>
      </c>
      <c r="C201" s="446">
        <v>1.6914289464454555</v>
      </c>
      <c r="D201" s="51"/>
      <c r="E201" s="491"/>
      <c r="F201" s="491"/>
    </row>
    <row r="202" spans="2:6" x14ac:dyDescent="0.25">
      <c r="B202" s="46" t="s">
        <v>98</v>
      </c>
      <c r="C202" s="446">
        <v>1.9127022672217322</v>
      </c>
      <c r="D202" s="51"/>
      <c r="E202" s="491"/>
      <c r="F202" s="491"/>
    </row>
    <row r="203" spans="2:6" x14ac:dyDescent="0.25">
      <c r="B203" s="46" t="s">
        <v>99</v>
      </c>
      <c r="C203" s="446">
        <v>2.0506996946578</v>
      </c>
      <c r="D203" s="51"/>
      <c r="E203" s="491"/>
      <c r="F203" s="491"/>
    </row>
    <row r="204" spans="2:6" x14ac:dyDescent="0.25">
      <c r="B204" s="46" t="s">
        <v>100</v>
      </c>
      <c r="C204" s="446">
        <v>1.6519719024156601</v>
      </c>
      <c r="D204" s="51"/>
      <c r="E204" s="491"/>
      <c r="F204" s="491"/>
    </row>
    <row r="205" spans="2:6" x14ac:dyDescent="0.25">
      <c r="B205" s="46" t="s">
        <v>101</v>
      </c>
      <c r="C205" s="446">
        <v>1.0509462417517299</v>
      </c>
      <c r="D205" s="51"/>
      <c r="E205" s="491"/>
      <c r="F205" s="491"/>
    </row>
    <row r="206" spans="2:6" x14ac:dyDescent="0.25">
      <c r="B206" s="46" t="s">
        <v>102</v>
      </c>
      <c r="C206" s="446">
        <v>0.759200951859625</v>
      </c>
      <c r="D206" s="51"/>
      <c r="E206" s="491"/>
      <c r="F206" s="491"/>
    </row>
    <row r="207" spans="2:6" x14ac:dyDescent="0.25">
      <c r="B207" s="46" t="s">
        <v>103</v>
      </c>
      <c r="C207" s="446">
        <v>0.65139790832198496</v>
      </c>
      <c r="D207" s="51"/>
      <c r="E207" s="491"/>
      <c r="F207" s="491"/>
    </row>
    <row r="208" spans="2:6" x14ac:dyDescent="0.25">
      <c r="B208" s="46" t="s">
        <v>104</v>
      </c>
      <c r="C208" s="446">
        <v>0.36125748849035999</v>
      </c>
      <c r="D208" s="51"/>
      <c r="E208" s="491"/>
      <c r="F208" s="491"/>
    </row>
    <row r="209" spans="2:6" x14ac:dyDescent="0.25">
      <c r="B209" s="46" t="s">
        <v>105</v>
      </c>
      <c r="C209" s="446">
        <v>5.1568900000000001E-2</v>
      </c>
      <c r="D209" s="51"/>
      <c r="E209" s="491"/>
      <c r="F209" s="491"/>
    </row>
    <row r="210" spans="2:6" x14ac:dyDescent="0.25">
      <c r="B210" s="46" t="s">
        <v>106</v>
      </c>
      <c r="C210" s="446">
        <v>-0.16541980000000001</v>
      </c>
      <c r="D210" s="51"/>
      <c r="E210" s="491"/>
      <c r="F210" s="491"/>
    </row>
    <row r="211" spans="2:6" x14ac:dyDescent="0.25">
      <c r="B211" s="46" t="s">
        <v>107</v>
      </c>
      <c r="C211" s="446">
        <v>-0.18231510000000001</v>
      </c>
      <c r="D211" s="51"/>
      <c r="E211" s="491"/>
      <c r="F211" s="491"/>
    </row>
    <row r="212" spans="2:6" x14ac:dyDescent="0.25">
      <c r="B212" s="46" t="s">
        <v>108</v>
      </c>
      <c r="C212" s="446">
        <v>-0.19414568381635045</v>
      </c>
      <c r="D212" s="51"/>
      <c r="E212" s="491"/>
      <c r="F212" s="491"/>
    </row>
    <row r="213" spans="2:6" x14ac:dyDescent="0.25">
      <c r="B213" s="46" t="s">
        <v>109</v>
      </c>
      <c r="C213" s="446">
        <v>-0.30704398784824605</v>
      </c>
      <c r="D213" s="51"/>
      <c r="E213" s="491"/>
      <c r="F213" s="491"/>
    </row>
    <row r="214" spans="2:6" x14ac:dyDescent="0.25">
      <c r="B214" s="46" t="s">
        <v>110</v>
      </c>
      <c r="C214" s="446">
        <v>-0.47210824256282535</v>
      </c>
      <c r="D214" s="51"/>
      <c r="E214" s="491"/>
      <c r="F214" s="491"/>
    </row>
    <row r="215" spans="2:6" x14ac:dyDescent="0.25">
      <c r="B215" s="46" t="s">
        <v>111</v>
      </c>
      <c r="C215" s="446">
        <v>-0.54513228065948449</v>
      </c>
      <c r="D215" s="51"/>
      <c r="E215" s="491"/>
      <c r="F215" s="491"/>
    </row>
    <row r="216" spans="2:6" ht="15.75" thickBot="1" x14ac:dyDescent="0.3">
      <c r="B216" s="46" t="s">
        <v>112</v>
      </c>
      <c r="C216" s="446">
        <v>-0.53657251459981858</v>
      </c>
      <c r="D216" s="51"/>
      <c r="E216" s="491"/>
      <c r="F216" s="491"/>
    </row>
    <row r="217" spans="2:6" x14ac:dyDescent="0.25">
      <c r="B217" s="82">
        <v>1972</v>
      </c>
      <c r="C217" s="323">
        <v>0.96717730383613254</v>
      </c>
      <c r="D217" s="51"/>
      <c r="E217" s="491"/>
    </row>
    <row r="218" spans="2:6" x14ac:dyDescent="0.25">
      <c r="B218" s="8">
        <v>1973</v>
      </c>
      <c r="C218" s="69">
        <v>6.8810175267196989</v>
      </c>
      <c r="D218" s="51"/>
      <c r="E218" s="491"/>
    </row>
    <row r="219" spans="2:6" x14ac:dyDescent="0.25">
      <c r="B219" s="8">
        <v>1974</v>
      </c>
      <c r="C219" s="69">
        <v>4.1680838759655305</v>
      </c>
      <c r="D219" s="51"/>
      <c r="E219" s="491"/>
    </row>
    <row r="220" spans="2:6" x14ac:dyDescent="0.25">
      <c r="B220" s="8">
        <v>1975</v>
      </c>
      <c r="C220" s="69">
        <v>-1.1675652825782907</v>
      </c>
      <c r="D220" s="51"/>
      <c r="E220" s="491"/>
    </row>
    <row r="221" spans="2:6" x14ac:dyDescent="0.25">
      <c r="B221" s="8">
        <v>1976</v>
      </c>
      <c r="C221" s="69">
        <v>-1.024731470229896</v>
      </c>
      <c r="D221" s="51"/>
      <c r="E221" s="491"/>
    </row>
    <row r="222" spans="2:6" x14ac:dyDescent="0.25">
      <c r="B222" s="8">
        <v>1977</v>
      </c>
      <c r="C222" s="69">
        <v>-0.59622047115638122</v>
      </c>
      <c r="D222" s="51"/>
      <c r="E222" s="491"/>
    </row>
    <row r="223" spans="2:6" x14ac:dyDescent="0.25">
      <c r="B223" s="8">
        <v>1978</v>
      </c>
      <c r="C223" s="69">
        <v>1.1573002287107945</v>
      </c>
      <c r="D223" s="51"/>
      <c r="E223" s="491"/>
    </row>
    <row r="224" spans="2:6" x14ac:dyDescent="0.25">
      <c r="B224" s="8">
        <v>1979</v>
      </c>
      <c r="C224" s="69">
        <v>0.76529254806127311</v>
      </c>
      <c r="D224" s="51"/>
      <c r="E224" s="491"/>
    </row>
    <row r="225" spans="2:5" x14ac:dyDescent="0.25">
      <c r="B225" s="8">
        <v>1980</v>
      </c>
      <c r="C225" s="69">
        <v>-2.4583243918952054</v>
      </c>
      <c r="D225" s="51"/>
      <c r="E225" s="491"/>
    </row>
    <row r="226" spans="2:5" x14ac:dyDescent="0.25">
      <c r="B226" s="8">
        <v>1981</v>
      </c>
      <c r="C226" s="69">
        <v>-3.1739714679466333</v>
      </c>
      <c r="D226" s="51"/>
      <c r="E226" s="491"/>
    </row>
    <row r="227" spans="2:5" x14ac:dyDescent="0.25">
      <c r="B227" s="8">
        <v>1982</v>
      </c>
      <c r="C227" s="69">
        <v>-2.9254717371307617</v>
      </c>
      <c r="D227" s="51"/>
      <c r="E227" s="491"/>
    </row>
    <row r="228" spans="2:5" x14ac:dyDescent="0.25">
      <c r="B228" s="8">
        <v>1983</v>
      </c>
      <c r="C228" s="69">
        <v>-1.7607649210742493</v>
      </c>
      <c r="D228" s="51"/>
      <c r="E228" s="491"/>
    </row>
    <row r="229" spans="2:5" x14ac:dyDescent="0.25">
      <c r="B229" s="8">
        <v>1984</v>
      </c>
      <c r="C229" s="69">
        <v>-0.68030190716898464</v>
      </c>
      <c r="D229" s="51"/>
      <c r="E229" s="491"/>
    </row>
    <row r="230" spans="2:5" x14ac:dyDescent="0.25">
      <c r="B230" s="8">
        <v>1985</v>
      </c>
      <c r="C230" s="69">
        <v>0.16683680747099686</v>
      </c>
      <c r="D230" s="51"/>
      <c r="E230" s="491"/>
    </row>
    <row r="231" spans="2:5" x14ac:dyDescent="0.25">
      <c r="B231" s="8">
        <v>1986</v>
      </c>
      <c r="C231" s="69">
        <v>8.0198673425674188E-2</v>
      </c>
      <c r="D231" s="51"/>
      <c r="E231" s="491"/>
    </row>
    <row r="232" spans="2:5" x14ac:dyDescent="0.25">
      <c r="B232" s="8">
        <v>1987</v>
      </c>
      <c r="C232" s="69">
        <v>1.6509089081688455</v>
      </c>
      <c r="D232" s="51"/>
      <c r="E232" s="491"/>
    </row>
    <row r="233" spans="2:5" x14ac:dyDescent="0.25">
      <c r="B233" s="8">
        <v>1988</v>
      </c>
      <c r="C233" s="69">
        <v>3.2540744056179371</v>
      </c>
      <c r="D233" s="51"/>
      <c r="E233" s="491"/>
    </row>
    <row r="234" spans="2:5" x14ac:dyDescent="0.25">
      <c r="B234" s="8">
        <v>1989</v>
      </c>
      <c r="C234" s="69">
        <v>1.9972638435858845</v>
      </c>
      <c r="D234" s="51"/>
      <c r="E234" s="491"/>
    </row>
    <row r="235" spans="2:5" x14ac:dyDescent="0.25">
      <c r="B235" s="8">
        <v>1990</v>
      </c>
      <c r="C235" s="69">
        <v>-0.34179061666431054</v>
      </c>
      <c r="D235" s="51"/>
      <c r="E235" s="491"/>
    </row>
    <row r="236" spans="2:5" x14ac:dyDescent="0.25">
      <c r="B236" s="8">
        <v>1991</v>
      </c>
      <c r="C236" s="69">
        <v>-2.2812491009728215</v>
      </c>
      <c r="D236" s="51"/>
      <c r="E236" s="491"/>
    </row>
    <row r="237" spans="2:5" x14ac:dyDescent="0.25">
      <c r="B237" s="8">
        <v>1992</v>
      </c>
      <c r="C237" s="69">
        <v>-2.407738031217828</v>
      </c>
      <c r="D237" s="51"/>
      <c r="E237" s="491"/>
    </row>
    <row r="238" spans="2:5" x14ac:dyDescent="0.25">
      <c r="B238" s="8">
        <v>1993</v>
      </c>
      <c r="C238" s="69">
        <v>-1.8095878119206479</v>
      </c>
      <c r="D238" s="51"/>
      <c r="E238" s="491"/>
    </row>
    <row r="239" spans="2:5" x14ac:dyDescent="0.25">
      <c r="B239" s="8">
        <v>1994</v>
      </c>
      <c r="C239" s="69">
        <v>-0.73898012537121716</v>
      </c>
      <c r="D239" s="51"/>
      <c r="E239" s="491"/>
    </row>
    <row r="240" spans="2:5" x14ac:dyDescent="0.25">
      <c r="B240" s="8">
        <v>1995</v>
      </c>
      <c r="C240" s="69">
        <v>-0.64210268892967104</v>
      </c>
      <c r="D240" s="51"/>
      <c r="E240" s="491"/>
    </row>
    <row r="241" spans="2:5" x14ac:dyDescent="0.25">
      <c r="B241" s="8">
        <v>1996</v>
      </c>
      <c r="C241" s="69">
        <v>-0.48401053721164916</v>
      </c>
      <c r="D241" s="51"/>
      <c r="E241" s="491"/>
    </row>
    <row r="242" spans="2:5" x14ac:dyDescent="0.25">
      <c r="B242" s="8">
        <v>1997</v>
      </c>
      <c r="C242" s="69">
        <v>0.941980056653417</v>
      </c>
      <c r="D242" s="51"/>
      <c r="E242" s="491"/>
    </row>
    <row r="243" spans="2:5" x14ac:dyDescent="0.25">
      <c r="B243" s="8">
        <v>1998</v>
      </c>
      <c r="C243" s="69">
        <v>1.1599109511256347</v>
      </c>
      <c r="D243" s="51"/>
      <c r="E243" s="491"/>
    </row>
    <row r="244" spans="2:5" x14ac:dyDescent="0.25">
      <c r="B244" s="8">
        <v>1999</v>
      </c>
      <c r="C244" s="69">
        <v>0.70854097141130956</v>
      </c>
      <c r="D244" s="51"/>
      <c r="E244" s="491"/>
    </row>
    <row r="245" spans="2:5" x14ac:dyDescent="0.25">
      <c r="B245" s="8">
        <v>2000</v>
      </c>
      <c r="C245" s="69">
        <v>1.2425344714517608</v>
      </c>
      <c r="D245" s="51"/>
      <c r="E245" s="491"/>
    </row>
    <row r="246" spans="2:5" x14ac:dyDescent="0.25">
      <c r="B246" s="8">
        <v>2001</v>
      </c>
      <c r="C246" s="69">
        <v>0.98765816531814399</v>
      </c>
      <c r="D246" s="51"/>
      <c r="E246" s="491"/>
    </row>
    <row r="247" spans="2:5" x14ac:dyDescent="0.25">
      <c r="B247" s="8">
        <v>2002</v>
      </c>
      <c r="C247" s="69">
        <v>0.14222579607141983</v>
      </c>
      <c r="D247" s="51"/>
      <c r="E247" s="491"/>
    </row>
    <row r="248" spans="2:5" x14ac:dyDescent="0.25">
      <c r="B248" s="8">
        <v>2003</v>
      </c>
      <c r="C248" s="69">
        <v>0.1985100135878437</v>
      </c>
      <c r="D248" s="51"/>
      <c r="E248" s="491"/>
    </row>
    <row r="249" spans="2:5" x14ac:dyDescent="0.25">
      <c r="B249" s="8">
        <v>2004</v>
      </c>
      <c r="C249" s="69">
        <v>0.54617437304127159</v>
      </c>
      <c r="D249" s="51"/>
      <c r="E249" s="491"/>
    </row>
    <row r="250" spans="2:5" x14ac:dyDescent="0.25">
      <c r="B250" s="8">
        <v>2005</v>
      </c>
      <c r="C250" s="69">
        <v>0.39287097280624106</v>
      </c>
      <c r="D250" s="51"/>
      <c r="E250" s="491"/>
    </row>
    <row r="251" spans="2:5" x14ac:dyDescent="0.25">
      <c r="B251" s="8">
        <v>2006</v>
      </c>
      <c r="C251" s="69">
        <v>-1.7825623864943817E-2</v>
      </c>
      <c r="D251" s="51"/>
      <c r="E251" s="491"/>
    </row>
    <row r="252" spans="2:5" x14ac:dyDescent="0.25">
      <c r="B252" s="8">
        <v>2007</v>
      </c>
      <c r="C252" s="446">
        <v>0.51710558855521072</v>
      </c>
      <c r="D252" s="51"/>
      <c r="E252" s="491"/>
    </row>
    <row r="253" spans="2:5" x14ac:dyDescent="0.25">
      <c r="B253" s="8">
        <v>2008</v>
      </c>
      <c r="C253" s="446">
        <v>-9.3468769561866338E-3</v>
      </c>
      <c r="D253" s="51"/>
      <c r="E253" s="491"/>
    </row>
    <row r="254" spans="2:5" x14ac:dyDescent="0.25">
      <c r="B254" s="8">
        <v>2009</v>
      </c>
      <c r="C254" s="446">
        <v>-3.0775728745808095</v>
      </c>
      <c r="D254" s="51"/>
      <c r="E254" s="491"/>
    </row>
    <row r="255" spans="2:5" x14ac:dyDescent="0.25">
      <c r="B255" s="8">
        <v>2010</v>
      </c>
      <c r="C255" s="446">
        <v>-2.5518392161387737</v>
      </c>
      <c r="D255" s="51"/>
      <c r="E255" s="491"/>
    </row>
    <row r="256" spans="2:5" x14ac:dyDescent="0.25">
      <c r="B256" s="8">
        <v>2011</v>
      </c>
      <c r="C256" s="446">
        <v>-2.5409050705120109</v>
      </c>
      <c r="D256" s="51"/>
      <c r="E256" s="491"/>
    </row>
    <row r="257" spans="2:5" x14ac:dyDescent="0.25">
      <c r="B257" s="8">
        <v>2012</v>
      </c>
      <c r="C257" s="446">
        <v>-2.1144600097470629</v>
      </c>
      <c r="D257" s="51"/>
      <c r="E257" s="491"/>
    </row>
    <row r="258" spans="2:5" x14ac:dyDescent="0.25">
      <c r="B258" s="8">
        <v>2013</v>
      </c>
      <c r="C258" s="446">
        <v>-1.9024187136940753</v>
      </c>
      <c r="D258" s="51"/>
      <c r="E258" s="491"/>
    </row>
    <row r="259" spans="2:5" x14ac:dyDescent="0.25">
      <c r="B259" s="8">
        <v>2014</v>
      </c>
      <c r="C259" s="446">
        <v>-0.79087038353719663</v>
      </c>
      <c r="D259" s="51"/>
      <c r="E259" s="491"/>
    </row>
    <row r="260" spans="2:5" x14ac:dyDescent="0.25">
      <c r="B260" s="8">
        <v>2015</v>
      </c>
      <c r="C260" s="446">
        <v>-0.18446458659623488</v>
      </c>
      <c r="D260" s="51"/>
      <c r="E260" s="491"/>
    </row>
    <row r="261" spans="2:5" x14ac:dyDescent="0.25">
      <c r="B261" s="8">
        <v>2016</v>
      </c>
      <c r="C261" s="446">
        <v>-0.20525992232718693</v>
      </c>
      <c r="D261" s="51"/>
      <c r="E261" s="491"/>
    </row>
    <row r="262" spans="2:5" x14ac:dyDescent="0.25">
      <c r="B262" s="8">
        <v>2017</v>
      </c>
      <c r="C262" s="446">
        <v>5.8389259645537095E-2</v>
      </c>
      <c r="D262" s="51"/>
      <c r="E262" s="491"/>
    </row>
    <row r="263" spans="2:5" x14ac:dyDescent="0.25">
      <c r="B263" s="8">
        <v>2018</v>
      </c>
      <c r="C263" s="446">
        <v>0.21795894249001435</v>
      </c>
      <c r="D263" s="51"/>
      <c r="E263" s="491"/>
    </row>
    <row r="264" spans="2:5" x14ac:dyDescent="0.25">
      <c r="B264" s="8">
        <v>2019</v>
      </c>
      <c r="C264" s="446">
        <v>0.73186836247479903</v>
      </c>
      <c r="D264" s="51"/>
      <c r="E264" s="491"/>
    </row>
    <row r="265" spans="2:5" x14ac:dyDescent="0.25">
      <c r="B265" s="8">
        <v>2020</v>
      </c>
      <c r="C265" s="446">
        <v>-0.41537390415804509</v>
      </c>
      <c r="D265" s="51"/>
      <c r="E265" s="491"/>
    </row>
    <row r="266" spans="2:5" x14ac:dyDescent="0.25">
      <c r="B266" s="8">
        <v>2021</v>
      </c>
      <c r="C266" s="446">
        <v>1.4030973663632835</v>
      </c>
      <c r="D266" s="51"/>
      <c r="E266" s="491"/>
    </row>
    <row r="267" spans="2:5" x14ac:dyDescent="0.25">
      <c r="B267" s="8">
        <v>2022</v>
      </c>
      <c r="C267" s="446">
        <v>1.3741233177033649</v>
      </c>
      <c r="D267" s="51"/>
      <c r="E267" s="491"/>
    </row>
    <row r="268" spans="2:5" x14ac:dyDescent="0.25">
      <c r="B268" s="8">
        <v>2023</v>
      </c>
      <c r="C268" s="446">
        <v>0.22435424450148389</v>
      </c>
      <c r="D268" s="51"/>
      <c r="E268" s="491"/>
    </row>
    <row r="269" spans="2:5" ht="15.75" thickBot="1" x14ac:dyDescent="0.3">
      <c r="B269" s="339">
        <v>2024</v>
      </c>
      <c r="C269" s="446">
        <v>-0.28941716872145662</v>
      </c>
      <c r="D269" s="51"/>
      <c r="E269" s="491"/>
    </row>
    <row r="270" spans="2:5" x14ac:dyDescent="0.25">
      <c r="B270" s="8" t="s">
        <v>551</v>
      </c>
      <c r="C270" s="323">
        <v>2.5446863580414503</v>
      </c>
      <c r="D270" s="51"/>
      <c r="E270" s="491"/>
    </row>
    <row r="271" spans="2:5" x14ac:dyDescent="0.25">
      <c r="B271" s="8" t="s">
        <v>552</v>
      </c>
      <c r="C271" s="69">
        <v>6.5394315949810444</v>
      </c>
      <c r="D271" s="51"/>
      <c r="E271" s="491"/>
    </row>
    <row r="272" spans="2:5" x14ac:dyDescent="0.25">
      <c r="B272" s="8" t="s">
        <v>553</v>
      </c>
      <c r="C272" s="69">
        <v>3.1047807042479647</v>
      </c>
      <c r="D272" s="51"/>
      <c r="E272" s="491"/>
    </row>
    <row r="273" spans="2:5" x14ac:dyDescent="0.25">
      <c r="B273" s="8" t="s">
        <v>554</v>
      </c>
      <c r="C273" s="69">
        <v>-1.7370636518415679</v>
      </c>
      <c r="D273" s="51"/>
      <c r="E273" s="491"/>
    </row>
    <row r="274" spans="2:5" x14ac:dyDescent="0.25">
      <c r="B274" s="8" t="s">
        <v>555</v>
      </c>
      <c r="C274" s="69">
        <v>-0.63964204746912723</v>
      </c>
      <c r="D274" s="51"/>
      <c r="E274" s="491"/>
    </row>
    <row r="275" spans="2:5" x14ac:dyDescent="0.25">
      <c r="B275" s="8" t="s">
        <v>556</v>
      </c>
      <c r="C275" s="69">
        <v>-0.46907116695174766</v>
      </c>
      <c r="D275" s="51"/>
      <c r="E275" s="491"/>
    </row>
    <row r="276" spans="2:5" x14ac:dyDescent="0.25">
      <c r="B276" s="8" t="s">
        <v>557</v>
      </c>
      <c r="C276" s="69">
        <v>1.561327335508581</v>
      </c>
      <c r="D276" s="51"/>
      <c r="E276" s="491"/>
    </row>
    <row r="277" spans="2:5" x14ac:dyDescent="0.25">
      <c r="B277" s="8" t="s">
        <v>558</v>
      </c>
      <c r="C277" s="69">
        <v>-9.7964602465713146E-2</v>
      </c>
      <c r="D277" s="51"/>
      <c r="E277" s="491"/>
    </row>
    <row r="278" spans="2:5" x14ac:dyDescent="0.25">
      <c r="B278" s="8" t="s">
        <v>559</v>
      </c>
      <c r="C278" s="69">
        <v>-2.8166061756407594</v>
      </c>
      <c r="D278" s="51"/>
      <c r="E278" s="491"/>
    </row>
    <row r="279" spans="2:5" x14ac:dyDescent="0.25">
      <c r="B279" s="8" t="s">
        <v>560</v>
      </c>
      <c r="C279" s="69">
        <v>-3.1630101961365638</v>
      </c>
      <c r="D279" s="51"/>
      <c r="E279" s="491"/>
    </row>
    <row r="280" spans="2:5" x14ac:dyDescent="0.25">
      <c r="B280" s="8" t="s">
        <v>561</v>
      </c>
      <c r="C280" s="69">
        <v>-2.7122309426549811</v>
      </c>
      <c r="D280" s="51"/>
      <c r="E280" s="491"/>
    </row>
    <row r="281" spans="2:5" x14ac:dyDescent="0.25">
      <c r="B281" s="8" t="s">
        <v>562</v>
      </c>
      <c r="C281" s="69">
        <v>-1.4882458676803174</v>
      </c>
      <c r="D281" s="51"/>
      <c r="E281" s="491"/>
    </row>
    <row r="282" spans="2:5" x14ac:dyDescent="0.25">
      <c r="B282" s="8" t="s">
        <v>563</v>
      </c>
      <c r="C282" s="69">
        <v>-0.37254083932752319</v>
      </c>
      <c r="D282" s="51"/>
      <c r="E282" s="491"/>
    </row>
    <row r="283" spans="2:5" x14ac:dyDescent="0.25">
      <c r="B283" s="8" t="s">
        <v>564</v>
      </c>
      <c r="C283" s="69">
        <v>0.1168717758042289</v>
      </c>
      <c r="D283" s="51"/>
      <c r="E283" s="491"/>
    </row>
    <row r="284" spans="2:5" x14ac:dyDescent="0.25">
      <c r="B284" s="8" t="s">
        <v>565</v>
      </c>
      <c r="C284" s="69">
        <v>0.25966797750785497</v>
      </c>
      <c r="D284" s="51"/>
      <c r="E284" s="491"/>
    </row>
    <row r="285" spans="2:5" x14ac:dyDescent="0.25">
      <c r="B285" s="8" t="s">
        <v>566</v>
      </c>
      <c r="C285" s="69">
        <v>2.2138188660570233</v>
      </c>
      <c r="D285" s="51"/>
      <c r="E285" s="491"/>
    </row>
    <row r="286" spans="2:5" x14ac:dyDescent="0.25">
      <c r="B286" s="8" t="s">
        <v>567</v>
      </c>
      <c r="C286" s="69">
        <v>3.2709897786146414</v>
      </c>
      <c r="D286" s="51"/>
      <c r="E286" s="491"/>
    </row>
    <row r="287" spans="2:5" x14ac:dyDescent="0.25">
      <c r="B287" s="8" t="s">
        <v>568</v>
      </c>
      <c r="C287" s="69">
        <v>1.4231798008055865</v>
      </c>
      <c r="D287" s="51"/>
      <c r="E287" s="491"/>
    </row>
    <row r="288" spans="2:5" x14ac:dyDescent="0.25">
      <c r="B288" s="8" t="s">
        <v>569</v>
      </c>
      <c r="C288" s="69">
        <v>-1.019048409082679</v>
      </c>
      <c r="D288" s="51"/>
      <c r="E288" s="491"/>
    </row>
    <row r="289" spans="2:5" x14ac:dyDescent="0.25">
      <c r="B289" s="8" t="s">
        <v>570</v>
      </c>
      <c r="C289" s="69">
        <v>-2.3618978122783716</v>
      </c>
      <c r="D289" s="51"/>
      <c r="E289" s="491"/>
    </row>
    <row r="290" spans="2:5" x14ac:dyDescent="0.25">
      <c r="B290" s="8" t="s">
        <v>571</v>
      </c>
      <c r="C290" s="69">
        <v>-2.3447486042252104</v>
      </c>
      <c r="D290" s="51"/>
      <c r="E290" s="491"/>
    </row>
    <row r="291" spans="2:5" x14ac:dyDescent="0.25">
      <c r="B291" s="8" t="s">
        <v>572</v>
      </c>
      <c r="C291" s="69">
        <v>-1.6627320644633916</v>
      </c>
      <c r="D291" s="51"/>
      <c r="E291" s="491"/>
    </row>
    <row r="292" spans="2:5" x14ac:dyDescent="0.25">
      <c r="B292" s="8" t="s">
        <v>573</v>
      </c>
      <c r="C292" s="69">
        <v>-0.45338050996354412</v>
      </c>
      <c r="D292" s="51"/>
      <c r="E292" s="491"/>
    </row>
    <row r="293" spans="2:5" x14ac:dyDescent="0.25">
      <c r="B293" s="8" t="s">
        <v>574</v>
      </c>
      <c r="C293" s="69">
        <v>-0.72184351947045644</v>
      </c>
      <c r="D293" s="51"/>
      <c r="E293" s="491"/>
    </row>
    <row r="294" spans="2:5" x14ac:dyDescent="0.25">
      <c r="B294" s="8" t="s">
        <v>575</v>
      </c>
      <c r="C294" s="69">
        <v>-0.18763206018617951</v>
      </c>
      <c r="D294" s="51"/>
      <c r="E294" s="491"/>
    </row>
    <row r="295" spans="2:5" x14ac:dyDescent="0.25">
      <c r="B295" s="8" t="s">
        <v>576</v>
      </c>
      <c r="C295" s="69">
        <v>1.2108318349521903</v>
      </c>
      <c r="D295" s="51"/>
      <c r="E295" s="491"/>
    </row>
    <row r="296" spans="2:5" x14ac:dyDescent="0.25">
      <c r="B296" s="8" t="s">
        <v>577</v>
      </c>
      <c r="C296" s="69">
        <v>0.92235760542949352</v>
      </c>
      <c r="D296" s="51"/>
      <c r="E296" s="491"/>
    </row>
    <row r="297" spans="2:5" x14ac:dyDescent="0.25">
      <c r="B297" s="8" t="s">
        <v>578</v>
      </c>
      <c r="C297" s="69">
        <v>0.87449690546190983</v>
      </c>
      <c r="D297" s="51"/>
      <c r="E297" s="491"/>
    </row>
    <row r="298" spans="2:5" x14ac:dyDescent="0.25">
      <c r="B298" s="8" t="s">
        <v>579</v>
      </c>
      <c r="C298" s="69">
        <v>1.2703884276154733</v>
      </c>
      <c r="D298" s="51"/>
      <c r="E298" s="491"/>
    </row>
    <row r="299" spans="2:5" x14ac:dyDescent="0.25">
      <c r="B299" s="8" t="s">
        <v>580</v>
      </c>
      <c r="C299" s="69">
        <v>0.69906870587446535</v>
      </c>
      <c r="D299" s="51"/>
      <c r="E299" s="491"/>
    </row>
    <row r="300" spans="2:5" x14ac:dyDescent="0.25">
      <c r="B300" s="8" t="s">
        <v>581</v>
      </c>
      <c r="C300" s="69">
        <v>7.3560052775912529E-2</v>
      </c>
      <c r="D300" s="51"/>
      <c r="E300" s="491"/>
    </row>
    <row r="301" spans="2:5" x14ac:dyDescent="0.25">
      <c r="B301" s="8" t="s">
        <v>582</v>
      </c>
      <c r="C301" s="69">
        <v>0.38383864068281015</v>
      </c>
      <c r="D301" s="51"/>
      <c r="E301" s="491"/>
    </row>
    <row r="302" spans="2:5" x14ac:dyDescent="0.25">
      <c r="B302" s="8" t="s">
        <v>583</v>
      </c>
      <c r="C302" s="69">
        <v>0.48284128705937113</v>
      </c>
      <c r="D302" s="51"/>
      <c r="E302" s="491"/>
    </row>
    <row r="303" spans="2:5" x14ac:dyDescent="0.25">
      <c r="B303" s="8" t="s">
        <v>584</v>
      </c>
      <c r="C303" s="69">
        <v>0.31794262507422538</v>
      </c>
      <c r="D303" s="51"/>
      <c r="E303" s="491"/>
    </row>
    <row r="304" spans="2:5" x14ac:dyDescent="0.25">
      <c r="B304" s="8" t="s">
        <v>585</v>
      </c>
      <c r="C304" s="69">
        <v>7.8515864301000604E-3</v>
      </c>
      <c r="D304" s="51"/>
      <c r="E304" s="491"/>
    </row>
    <row r="305" spans="2:5" x14ac:dyDescent="0.25">
      <c r="B305" s="8" t="s">
        <v>586</v>
      </c>
      <c r="C305" s="69">
        <v>0.68391559551358327</v>
      </c>
      <c r="D305" s="51"/>
      <c r="E305" s="491"/>
    </row>
    <row r="306" spans="2:5" x14ac:dyDescent="0.25">
      <c r="B306" s="8" t="s">
        <v>136</v>
      </c>
      <c r="C306" s="69">
        <v>-0.95357533376139259</v>
      </c>
      <c r="D306" s="51"/>
      <c r="E306" s="491"/>
    </row>
    <row r="307" spans="2:5" x14ac:dyDescent="0.25">
      <c r="B307" s="8" t="s">
        <v>137</v>
      </c>
      <c r="C307" s="69">
        <v>-3.1122303270539504</v>
      </c>
      <c r="D307" s="51"/>
      <c r="E307" s="491"/>
    </row>
    <row r="308" spans="2:5" x14ac:dyDescent="0.25">
      <c r="B308" s="8" t="s">
        <v>138</v>
      </c>
      <c r="C308" s="69">
        <v>-2.3859044969053116</v>
      </c>
      <c r="D308" s="51"/>
      <c r="E308" s="491"/>
    </row>
    <row r="309" spans="2:5" ht="15" customHeight="1" x14ac:dyDescent="0.25">
      <c r="B309" s="8" t="s">
        <v>139</v>
      </c>
      <c r="C309" s="69">
        <v>-2.4997142891728146</v>
      </c>
      <c r="D309" s="51"/>
      <c r="E309" s="491"/>
    </row>
    <row r="310" spans="2:5" x14ac:dyDescent="0.25">
      <c r="B310" s="8" t="s">
        <v>140</v>
      </c>
      <c r="C310" s="69">
        <v>-2.1562726002074726</v>
      </c>
      <c r="D310" s="51"/>
      <c r="E310" s="491"/>
    </row>
    <row r="311" spans="2:5" x14ac:dyDescent="0.25">
      <c r="B311" s="8" t="s">
        <v>141</v>
      </c>
      <c r="C311" s="69">
        <v>-1.5679072282880924</v>
      </c>
      <c r="D311" s="51"/>
      <c r="E311" s="491"/>
    </row>
    <row r="312" spans="2:5" ht="15" customHeight="1" x14ac:dyDescent="0.25">
      <c r="B312" s="8" t="s">
        <v>142</v>
      </c>
      <c r="C312" s="69">
        <v>-0.64477542447897918</v>
      </c>
      <c r="D312" s="51"/>
      <c r="E312" s="491"/>
    </row>
    <row r="313" spans="2:5" ht="15" customHeight="1" x14ac:dyDescent="0.25">
      <c r="B313" s="8" t="s">
        <v>143</v>
      </c>
      <c r="C313" s="69">
        <v>-9.5691442433420093E-2</v>
      </c>
      <c r="D313" s="51"/>
      <c r="E313" s="491"/>
    </row>
    <row r="314" spans="2:5" ht="15" customHeight="1" x14ac:dyDescent="0.25">
      <c r="B314" s="8" t="s">
        <v>144</v>
      </c>
      <c r="C314" s="69">
        <v>-0.17883742628360721</v>
      </c>
      <c r="D314" s="51"/>
      <c r="E314" s="491"/>
    </row>
    <row r="315" spans="2:5" ht="15" customHeight="1" x14ac:dyDescent="0.25">
      <c r="B315" s="8" t="s">
        <v>145</v>
      </c>
      <c r="C315" s="69">
        <v>7.6808462110207643E-2</v>
      </c>
      <c r="D315" s="51"/>
      <c r="E315" s="491"/>
    </row>
    <row r="316" spans="2:5" ht="15" customHeight="1" x14ac:dyDescent="0.25">
      <c r="B316" s="8" t="s">
        <v>146</v>
      </c>
      <c r="C316" s="69">
        <v>0.37926667433470129</v>
      </c>
      <c r="D316" s="51"/>
      <c r="E316" s="491"/>
    </row>
    <row r="317" spans="2:5" x14ac:dyDescent="0.25">
      <c r="B317" s="8" t="s">
        <v>147</v>
      </c>
      <c r="C317" s="69">
        <v>0.55457139397954336</v>
      </c>
      <c r="D317" s="51"/>
      <c r="E317" s="491"/>
    </row>
    <row r="318" spans="2:5" x14ac:dyDescent="0.25">
      <c r="B318" s="8" t="s">
        <v>148</v>
      </c>
      <c r="C318" s="69">
        <v>-0.30264965858422954</v>
      </c>
      <c r="D318" s="51"/>
      <c r="E318" s="491"/>
    </row>
    <row r="319" spans="2:5" x14ac:dyDescent="0.25">
      <c r="B319" s="8" t="s">
        <v>149</v>
      </c>
      <c r="C319" s="69">
        <v>1.7842801681969007</v>
      </c>
      <c r="D319" s="51"/>
      <c r="E319" s="491"/>
    </row>
    <row r="320" spans="2:5" x14ac:dyDescent="0.25">
      <c r="B320" s="8" t="s">
        <v>150</v>
      </c>
      <c r="C320" s="69">
        <v>1.0262595508230845</v>
      </c>
      <c r="D320" s="51"/>
      <c r="E320" s="491"/>
    </row>
    <row r="321" spans="2:5" x14ac:dyDescent="0.25">
      <c r="B321" s="8" t="s">
        <v>151</v>
      </c>
      <c r="C321" s="69">
        <v>1.5888377411869214E-2</v>
      </c>
      <c r="D321" s="51"/>
      <c r="E321" s="491"/>
    </row>
    <row r="322" spans="2:5" x14ac:dyDescent="0.25">
      <c r="B322" s="78" t="s">
        <v>152</v>
      </c>
      <c r="C322" s="69">
        <v>-0.38031648351967817</v>
      </c>
      <c r="D322" s="51"/>
      <c r="E322" s="491"/>
    </row>
    <row r="323" spans="2:5" ht="157.5" customHeight="1" thickBot="1" x14ac:dyDescent="0.3">
      <c r="B323" s="613" t="s">
        <v>587</v>
      </c>
      <c r="C323" s="614"/>
    </row>
  </sheetData>
  <mergeCells count="2">
    <mergeCell ref="B2:C2"/>
    <mergeCell ref="B323:C323"/>
  </mergeCells>
  <phoneticPr fontId="90" type="noConversion"/>
  <hyperlinks>
    <hyperlink ref="A1" location="Contents!A1" display="Back to contents" xr:uid="{AE8F4B26-F450-489E-94CC-1138C2ECA69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2561-C10C-4EFB-865C-B22050BEE0D8}">
  <sheetPr codeName="Sheet17"/>
  <dimension ref="A1:AT159"/>
  <sheetViews>
    <sheetView showGridLines="0" zoomScaleNormal="100" zoomScaleSheetLayoutView="100" workbookViewId="0"/>
  </sheetViews>
  <sheetFormatPr defaultColWidth="8.77734375" defaultRowHeight="15.75" x14ac:dyDescent="0.25"/>
  <cols>
    <col min="1" max="1" width="7.33203125" style="2" customWidth="1"/>
    <col min="2" max="2" width="7.77734375" style="2" customWidth="1"/>
    <col min="3" max="3" width="1.77734375" style="27" customWidth="1"/>
    <col min="4" max="4" width="10.77734375" style="2" customWidth="1"/>
    <col min="5" max="5" width="1" style="27" customWidth="1"/>
    <col min="6" max="6" width="9.77734375" style="2" customWidth="1"/>
    <col min="7" max="7" width="13.21875" style="2" customWidth="1"/>
    <col min="8" max="8" width="14" style="2" customWidth="1"/>
    <col min="9" max="9" width="12.21875" style="2" customWidth="1"/>
    <col min="10" max="10" width="7.6640625" style="2" customWidth="1"/>
    <col min="11" max="11" width="10.21875" style="2" customWidth="1"/>
    <col min="12" max="12" width="1" style="27" customWidth="1"/>
    <col min="13" max="13" width="10.77734375" style="27" customWidth="1"/>
    <col min="14" max="14" width="1" style="27" customWidth="1"/>
    <col min="15" max="15" width="8.77734375" style="27" customWidth="1"/>
    <col min="16" max="16" width="13.21875" style="27" bestFit="1" customWidth="1"/>
    <col min="17" max="17" width="14" style="27" customWidth="1"/>
    <col min="18" max="18" width="12.21875" style="27" customWidth="1"/>
    <col min="19" max="19" width="7.77734375" style="27" customWidth="1"/>
    <col min="20" max="20" width="9.77734375" style="27" customWidth="1"/>
    <col min="21" max="46" width="8.77734375" style="27"/>
    <col min="47" max="16384" width="8.77734375" style="2"/>
  </cols>
  <sheetData>
    <row r="1" spans="1:26" ht="33.75" customHeight="1" thickBot="1" x14ac:dyDescent="0.3">
      <c r="A1" s="9" t="s">
        <v>22</v>
      </c>
      <c r="B1" s="490"/>
      <c r="C1" s="283"/>
      <c r="D1" s="20"/>
      <c r="E1" s="283"/>
      <c r="F1" s="20"/>
      <c r="G1" s="283"/>
      <c r="H1" s="283"/>
      <c r="I1" s="283"/>
      <c r="J1" s="283"/>
      <c r="K1" s="283"/>
      <c r="L1" s="283"/>
      <c r="M1" s="283"/>
      <c r="N1" s="283"/>
      <c r="O1" s="13"/>
      <c r="P1" s="13"/>
      <c r="Q1" s="13"/>
      <c r="R1" s="14"/>
      <c r="S1" s="14"/>
      <c r="T1" s="14"/>
      <c r="U1" s="4"/>
    </row>
    <row r="2" spans="1:26" ht="19.5" thickBot="1" x14ac:dyDescent="0.35">
      <c r="A2" s="7"/>
      <c r="B2" s="534" t="s">
        <v>588</v>
      </c>
      <c r="C2" s="535"/>
      <c r="D2" s="535"/>
      <c r="E2" s="535"/>
      <c r="F2" s="535"/>
      <c r="G2" s="535"/>
      <c r="H2" s="535"/>
      <c r="I2" s="535"/>
      <c r="J2" s="535"/>
      <c r="K2" s="535"/>
      <c r="L2" s="535"/>
      <c r="M2" s="535"/>
      <c r="N2" s="535"/>
      <c r="O2" s="535"/>
      <c r="P2" s="535"/>
      <c r="Q2" s="535"/>
      <c r="R2" s="535"/>
      <c r="S2" s="535"/>
      <c r="T2" s="536"/>
    </row>
    <row r="3" spans="1:26" x14ac:dyDescent="0.25">
      <c r="A3" s="7"/>
      <c r="B3" s="28"/>
      <c r="C3" s="615" t="s">
        <v>589</v>
      </c>
      <c r="D3" s="615"/>
      <c r="E3" s="615"/>
      <c r="F3" s="615"/>
      <c r="G3" s="615"/>
      <c r="H3" s="615"/>
      <c r="I3" s="615"/>
      <c r="J3" s="615"/>
      <c r="K3" s="616"/>
      <c r="L3" s="617" t="s">
        <v>590</v>
      </c>
      <c r="M3" s="618"/>
      <c r="N3" s="618"/>
      <c r="O3" s="618"/>
      <c r="P3" s="618"/>
      <c r="Q3" s="618"/>
      <c r="R3" s="618"/>
      <c r="S3" s="618"/>
      <c r="T3" s="619"/>
    </row>
    <row r="4" spans="1:26" ht="63" x14ac:dyDescent="0.25">
      <c r="A4" s="7"/>
      <c r="B4" s="28"/>
      <c r="C4" s="52"/>
      <c r="D4" s="29" t="s">
        <v>591</v>
      </c>
      <c r="E4" s="52"/>
      <c r="F4" s="29" t="s">
        <v>592</v>
      </c>
      <c r="G4" s="29" t="s">
        <v>593</v>
      </c>
      <c r="H4" s="53" t="s">
        <v>594</v>
      </c>
      <c r="I4" s="53" t="s">
        <v>595</v>
      </c>
      <c r="J4" s="30" t="s">
        <v>596</v>
      </c>
      <c r="K4" s="30" t="s">
        <v>597</v>
      </c>
      <c r="L4" s="52"/>
      <c r="M4" s="29" t="s">
        <v>598</v>
      </c>
      <c r="N4" s="52"/>
      <c r="O4" s="217" t="s">
        <v>592</v>
      </c>
      <c r="P4" s="30" t="s">
        <v>599</v>
      </c>
      <c r="Q4" s="53" t="s">
        <v>594</v>
      </c>
      <c r="R4" s="63" t="s">
        <v>595</v>
      </c>
      <c r="S4" s="217" t="s">
        <v>596</v>
      </c>
      <c r="T4" s="31" t="s">
        <v>597</v>
      </c>
      <c r="V4" s="98"/>
      <c r="W4"/>
      <c r="X4"/>
      <c r="Y4"/>
      <c r="Z4"/>
    </row>
    <row r="5" spans="1:26" s="80" customFormat="1" x14ac:dyDescent="0.25">
      <c r="A5" s="302"/>
      <c r="B5" s="8" t="s">
        <v>87</v>
      </c>
      <c r="C5" s="487"/>
      <c r="D5" s="92">
        <v>660703.19869464845</v>
      </c>
      <c r="E5" s="91"/>
      <c r="F5" s="92">
        <v>53301</v>
      </c>
      <c r="G5" s="95">
        <v>61.24324648104713</v>
      </c>
      <c r="H5" s="95">
        <v>63.774380794351842</v>
      </c>
      <c r="I5" s="95">
        <v>3.9688888888888938</v>
      </c>
      <c r="J5" s="95">
        <v>31.777531471225007</v>
      </c>
      <c r="K5" s="95">
        <v>636.93144510731565</v>
      </c>
      <c r="L5" s="91"/>
      <c r="M5" s="114">
        <v>0.52524372310776002</v>
      </c>
      <c r="N5" s="91"/>
      <c r="O5" s="114">
        <v>0.57361737456838036</v>
      </c>
      <c r="P5" s="114">
        <v>0.46377685806073821</v>
      </c>
      <c r="Q5" s="114">
        <v>9.1576860953868078E-2</v>
      </c>
      <c r="R5" s="114">
        <v>0.37185945988631453</v>
      </c>
      <c r="S5" s="114">
        <v>-0.71858087590032094</v>
      </c>
      <c r="T5" s="12">
        <v>0.21058246574352513</v>
      </c>
      <c r="V5" s="488"/>
      <c r="W5"/>
      <c r="X5"/>
      <c r="Y5"/>
      <c r="Z5"/>
    </row>
    <row r="6" spans="1:26" s="80" customFormat="1" x14ac:dyDescent="0.25">
      <c r="A6" s="302"/>
      <c r="B6" s="8" t="s">
        <v>88</v>
      </c>
      <c r="C6" s="487"/>
      <c r="D6" s="92">
        <v>661753.04380341561</v>
      </c>
      <c r="E6" s="91"/>
      <c r="F6" s="92">
        <v>53381</v>
      </c>
      <c r="G6" s="95">
        <v>61.240665417316215</v>
      </c>
      <c r="H6" s="95">
        <v>63.776858489932529</v>
      </c>
      <c r="I6" s="95">
        <v>3.976666666666671</v>
      </c>
      <c r="J6" s="95">
        <v>31.727531471225006</v>
      </c>
      <c r="K6" s="95">
        <v>638.01818571899128</v>
      </c>
      <c r="L6" s="91"/>
      <c r="M6" s="114">
        <v>0.5137299899641512</v>
      </c>
      <c r="N6" s="91"/>
      <c r="O6" s="114">
        <v>0.59549608970130841</v>
      </c>
      <c r="P6" s="114">
        <v>0.23416933530455708</v>
      </c>
      <c r="Q6" s="114">
        <v>6.9588635837081192E-2</v>
      </c>
      <c r="R6" s="114">
        <v>0.16446624964794321</v>
      </c>
      <c r="S6" s="114">
        <v>-0.62641861360391848</v>
      </c>
      <c r="T6" s="12">
        <v>0.31366905616232454</v>
      </c>
      <c r="V6" s="488"/>
      <c r="W6"/>
      <c r="X6"/>
      <c r="Y6"/>
      <c r="Z6"/>
    </row>
    <row r="7" spans="1:26" s="80" customFormat="1" x14ac:dyDescent="0.25">
      <c r="A7" s="302"/>
      <c r="B7" s="8" t="s">
        <v>89</v>
      </c>
      <c r="C7" s="487"/>
      <c r="D7" s="92">
        <v>664170.11187846796</v>
      </c>
      <c r="E7" s="91"/>
      <c r="F7" s="92">
        <v>53435</v>
      </c>
      <c r="G7" s="95">
        <v>61.230210130497376</v>
      </c>
      <c r="H7" s="95">
        <v>63.771135600073642</v>
      </c>
      <c r="I7" s="95">
        <v>3.9844444444444496</v>
      </c>
      <c r="J7" s="95">
        <v>31.677531471225009</v>
      </c>
      <c r="K7" s="95">
        <v>640.82055463475251</v>
      </c>
      <c r="L7" s="91"/>
      <c r="M7" s="114">
        <v>0.78069577582864369</v>
      </c>
      <c r="N7" s="91"/>
      <c r="O7" s="114">
        <v>0.55324514028716187</v>
      </c>
      <c r="P7" s="114">
        <v>5.0761411527378009E-2</v>
      </c>
      <c r="Q7" s="114">
        <v>3.4552109102303774E-2</v>
      </c>
      <c r="R7" s="114">
        <v>1.6203703703698835E-2</v>
      </c>
      <c r="S7" s="114">
        <v>-0.62740115300500277</v>
      </c>
      <c r="T7" s="12">
        <v>0.80781819207695893</v>
      </c>
      <c r="V7" s="488"/>
      <c r="W7"/>
      <c r="X7"/>
      <c r="Y7"/>
      <c r="Z7"/>
    </row>
    <row r="8" spans="1:26" s="80" customFormat="1" x14ac:dyDescent="0.25">
      <c r="A8" s="302"/>
      <c r="B8" s="8" t="s">
        <v>90</v>
      </c>
      <c r="C8" s="487"/>
      <c r="D8" s="92">
        <v>667414.55984514276</v>
      </c>
      <c r="E8" s="91"/>
      <c r="F8" s="92">
        <v>53475</v>
      </c>
      <c r="G8" s="95">
        <v>61.215991820866776</v>
      </c>
      <c r="H8" s="95">
        <v>63.761492285092757</v>
      </c>
      <c r="I8" s="95">
        <v>3.9922222222222281</v>
      </c>
      <c r="J8" s="95">
        <v>31.627531471225009</v>
      </c>
      <c r="K8" s="95">
        <v>644.63620978355755</v>
      </c>
      <c r="L8" s="91"/>
      <c r="M8" s="114">
        <v>1.1378530357722294</v>
      </c>
      <c r="N8" s="91"/>
      <c r="O8" s="114">
        <v>0.47725521880461752</v>
      </c>
      <c r="P8" s="114">
        <v>-3.8760341833088408E-2</v>
      </c>
      <c r="Q8" s="114">
        <v>-6.3681200173970609E-3</v>
      </c>
      <c r="R8" s="114">
        <v>-3.239428472262551E-2</v>
      </c>
      <c r="S8" s="114">
        <v>-0.62838677947995025</v>
      </c>
      <c r="T8" s="12">
        <v>1.3332551369196866</v>
      </c>
      <c r="V8" s="488"/>
      <c r="W8"/>
      <c r="X8"/>
      <c r="Y8"/>
      <c r="Z8"/>
    </row>
    <row r="9" spans="1:26" s="80" customFormat="1" x14ac:dyDescent="0.25">
      <c r="A9" s="302"/>
      <c r="B9" s="8" t="s">
        <v>91</v>
      </c>
      <c r="C9" s="487"/>
      <c r="D9" s="92">
        <v>652180</v>
      </c>
      <c r="E9" s="91"/>
      <c r="F9" s="92">
        <v>53515</v>
      </c>
      <c r="G9" s="95">
        <v>61.195265020092961</v>
      </c>
      <c r="H9" s="95">
        <v>63.745067729263504</v>
      </c>
      <c r="I9" s="95">
        <v>4.0000000000000062</v>
      </c>
      <c r="J9" s="95">
        <v>31.309119573126363</v>
      </c>
      <c r="K9" s="95">
        <v>636.06759626863436</v>
      </c>
      <c r="L9" s="91"/>
      <c r="M9" s="114">
        <v>-1.2900192872514871</v>
      </c>
      <c r="N9" s="91"/>
      <c r="O9" s="114">
        <v>0.40149340537700695</v>
      </c>
      <c r="P9" s="114">
        <v>-7.8345717627847922E-2</v>
      </c>
      <c r="Q9" s="114">
        <v>-4.5963700036322219E-2</v>
      </c>
      <c r="R9" s="114">
        <v>-3.2396908409304537E-2</v>
      </c>
      <c r="S9" s="114">
        <v>-1.4740348806602466</v>
      </c>
      <c r="T9" s="12">
        <v>-0.1356266589312094</v>
      </c>
      <c r="V9" s="488"/>
      <c r="W9"/>
      <c r="X9"/>
      <c r="Y9"/>
      <c r="Z9"/>
    </row>
    <row r="10" spans="1:26" s="80" customFormat="1" x14ac:dyDescent="0.25">
      <c r="A10" s="302"/>
      <c r="B10" s="8" t="s">
        <v>92</v>
      </c>
      <c r="C10" s="487"/>
      <c r="D10" s="92">
        <v>522347.25431352126</v>
      </c>
      <c r="E10" s="91"/>
      <c r="F10" s="92">
        <v>53555</v>
      </c>
      <c r="G10" s="95">
        <v>60.853309457737559</v>
      </c>
      <c r="H10" s="95">
        <v>63.720742887683315</v>
      </c>
      <c r="I10" s="95">
        <v>4.5</v>
      </c>
      <c r="J10" s="95">
        <v>26.205521953035401</v>
      </c>
      <c r="K10" s="95">
        <v>611.6208420512778</v>
      </c>
      <c r="L10" s="91"/>
      <c r="M10" s="114">
        <v>-21.066134987254713</v>
      </c>
      <c r="N10" s="91"/>
      <c r="O10" s="114">
        <v>0.32595867443472315</v>
      </c>
      <c r="P10" s="114">
        <v>-0.63251428922117547</v>
      </c>
      <c r="Q10" s="114">
        <v>-8.7987404174305617E-2</v>
      </c>
      <c r="R10" s="114">
        <v>-0.54500642205018712</v>
      </c>
      <c r="S10" s="114">
        <v>-17.404472589358999</v>
      </c>
      <c r="T10" s="12">
        <v>-4.1373967480199614</v>
      </c>
      <c r="V10" s="488"/>
      <c r="W10"/>
      <c r="X10"/>
      <c r="Y10"/>
      <c r="Z10"/>
    </row>
    <row r="11" spans="1:26" s="80" customFormat="1" x14ac:dyDescent="0.25">
      <c r="A11" s="302"/>
      <c r="B11" s="8" t="s">
        <v>93</v>
      </c>
      <c r="C11" s="487"/>
      <c r="D11" s="92">
        <v>616029.42062252865</v>
      </c>
      <c r="E11" s="91"/>
      <c r="F11" s="92">
        <v>53618</v>
      </c>
      <c r="G11" s="95">
        <v>60.831210017755559</v>
      </c>
      <c r="H11" s="95">
        <v>63.697602112833067</v>
      </c>
      <c r="I11" s="95">
        <v>4.5</v>
      </c>
      <c r="J11" s="95">
        <v>30.607669999999999</v>
      </c>
      <c r="K11" s="95">
        <v>617.06955249269504</v>
      </c>
      <c r="L11" s="91"/>
      <c r="M11" s="114">
        <v>-7.248247157611976</v>
      </c>
      <c r="N11" s="91"/>
      <c r="O11" s="114">
        <v>0.34247216244034373</v>
      </c>
      <c r="P11" s="114">
        <v>-0.6516393000962184</v>
      </c>
      <c r="Q11" s="114">
        <v>-0.11530841743468967</v>
      </c>
      <c r="R11" s="114">
        <v>-0.53695003124493157</v>
      </c>
      <c r="S11" s="114">
        <v>-3.3773511430233882</v>
      </c>
      <c r="T11" s="12">
        <v>-3.706342121874473</v>
      </c>
      <c r="V11" s="488"/>
      <c r="W11"/>
      <c r="X11"/>
      <c r="Y11"/>
      <c r="Z11"/>
    </row>
    <row r="12" spans="1:26" s="80" customFormat="1" x14ac:dyDescent="0.25">
      <c r="A12" s="302"/>
      <c r="B12" s="8" t="s">
        <v>94</v>
      </c>
      <c r="C12" s="487"/>
      <c r="D12" s="92">
        <v>624312.05960691324</v>
      </c>
      <c r="E12" s="91"/>
      <c r="F12" s="92">
        <v>53692</v>
      </c>
      <c r="G12" s="95">
        <v>60.80988459443509</v>
      </c>
      <c r="H12" s="95">
        <v>63.675271826633598</v>
      </c>
      <c r="I12" s="95">
        <v>4.5</v>
      </c>
      <c r="J12" s="95">
        <v>31.123035920587999</v>
      </c>
      <c r="K12" s="95">
        <v>614.3785002059202</v>
      </c>
      <c r="L12" s="91"/>
      <c r="M12" s="114">
        <v>-6.4581300486208137</v>
      </c>
      <c r="N12" s="91"/>
      <c r="O12" s="114">
        <v>0.40579710144927894</v>
      </c>
      <c r="P12" s="114">
        <v>-0.66340055000669862</v>
      </c>
      <c r="Q12" s="114">
        <v>-0.13522340109866082</v>
      </c>
      <c r="R12" s="114">
        <v>-0.52889233511174139</v>
      </c>
      <c r="S12" s="114">
        <v>-1.5951151644446382</v>
      </c>
      <c r="T12" s="12">
        <v>-4.6937651218501468</v>
      </c>
      <c r="V12" s="488"/>
      <c r="W12"/>
      <c r="X12"/>
      <c r="Y12"/>
      <c r="Z12"/>
    </row>
    <row r="13" spans="1:26" s="80" customFormat="1" x14ac:dyDescent="0.25">
      <c r="A13" s="302"/>
      <c r="B13" s="8" t="s">
        <v>95</v>
      </c>
      <c r="C13" s="487"/>
      <c r="D13" s="92">
        <v>609814.63881640846</v>
      </c>
      <c r="E13" s="91"/>
      <c r="F13" s="92">
        <v>53767</v>
      </c>
      <c r="G13" s="95">
        <v>60.789230003460617</v>
      </c>
      <c r="H13" s="95">
        <v>63.653643982681267</v>
      </c>
      <c r="I13" s="95">
        <v>4.5</v>
      </c>
      <c r="J13" s="95">
        <v>30.45</v>
      </c>
      <c r="K13" s="95">
        <v>612.72852799268014</v>
      </c>
      <c r="L13" s="91"/>
      <c r="M13" s="114">
        <v>-6.495961419177454</v>
      </c>
      <c r="N13" s="91"/>
      <c r="O13" s="114">
        <v>0.47089601046435003</v>
      </c>
      <c r="P13" s="114">
        <v>-0.66350724439060427</v>
      </c>
      <c r="Q13" s="114">
        <v>-0.14342089488480481</v>
      </c>
      <c r="R13" s="114">
        <v>-0.52083333333333703</v>
      </c>
      <c r="S13" s="114">
        <v>-2.7439914786482</v>
      </c>
      <c r="T13" s="12">
        <v>-3.6692748401063513</v>
      </c>
      <c r="V13" s="488"/>
      <c r="W13"/>
      <c r="X13"/>
      <c r="Y13"/>
      <c r="Z13"/>
    </row>
    <row r="14" spans="1:26" x14ac:dyDescent="0.25">
      <c r="A14" s="7"/>
      <c r="B14" s="8" t="s">
        <v>96</v>
      </c>
      <c r="C14" s="487"/>
      <c r="D14" s="92">
        <v>645942.30327572941</v>
      </c>
      <c r="E14" s="91"/>
      <c r="F14" s="92">
        <v>53842</v>
      </c>
      <c r="G14" s="95">
        <v>60.899000063552243</v>
      </c>
      <c r="H14" s="95">
        <v>63.635318770692002</v>
      </c>
      <c r="I14" s="95">
        <v>4.3</v>
      </c>
      <c r="J14" s="95">
        <v>31.3</v>
      </c>
      <c r="K14" s="95">
        <v>629.38740064624437</v>
      </c>
      <c r="L14" s="91"/>
      <c r="M14" s="114">
        <v>23.66147193108905</v>
      </c>
      <c r="N14" s="91"/>
      <c r="O14" s="114">
        <v>0.5358976752870781</v>
      </c>
      <c r="P14" s="114">
        <v>7.5083189758839985E-2</v>
      </c>
      <c r="Q14" s="114">
        <v>-0.13406013979134768</v>
      </c>
      <c r="R14" s="114">
        <v>0.20942408376962707</v>
      </c>
      <c r="S14" s="114">
        <v>19.440475393295898</v>
      </c>
      <c r="T14" s="12">
        <v>2.9048321073200212</v>
      </c>
      <c r="V14" s="98"/>
      <c r="W14"/>
      <c r="X14"/>
      <c r="Y14"/>
      <c r="Z14"/>
    </row>
    <row r="15" spans="1:26" x14ac:dyDescent="0.25">
      <c r="A15" s="21"/>
      <c r="B15" s="8" t="s">
        <v>97</v>
      </c>
      <c r="C15" s="54"/>
      <c r="D15" s="92">
        <v>655412.16885741963</v>
      </c>
      <c r="E15" s="91"/>
      <c r="F15" s="92">
        <v>53949</v>
      </c>
      <c r="G15" s="95">
        <v>61.010675143351691</v>
      </c>
      <c r="H15" s="95">
        <v>63.61905645813524</v>
      </c>
      <c r="I15" s="95">
        <v>4.0999999999999988</v>
      </c>
      <c r="J15" s="95">
        <v>31.39</v>
      </c>
      <c r="K15" s="95">
        <v>634.35731893675222</v>
      </c>
      <c r="L15" s="91"/>
      <c r="M15" s="114">
        <v>6.3929979505025436</v>
      </c>
      <c r="N15" s="91"/>
      <c r="O15" s="114">
        <v>0.61733000111903191</v>
      </c>
      <c r="P15" s="114">
        <v>0.29502146273885366</v>
      </c>
      <c r="Q15" s="114">
        <v>-0.12331022219438381</v>
      </c>
      <c r="R15" s="114">
        <v>0.41884816753927634</v>
      </c>
      <c r="S15" s="114">
        <v>2.5559933180147487</v>
      </c>
      <c r="T15" s="12">
        <v>2.8015912265030751</v>
      </c>
      <c r="V15" s="33"/>
      <c r="W15" s="33"/>
      <c r="X15" s="33"/>
      <c r="Y15" s="33"/>
    </row>
    <row r="16" spans="1:26" x14ac:dyDescent="0.25">
      <c r="A16" s="21"/>
      <c r="B16" s="8" t="s">
        <v>98</v>
      </c>
      <c r="C16" s="54"/>
      <c r="D16" s="92">
        <v>662998.80679085827</v>
      </c>
      <c r="E16" s="91"/>
      <c r="F16" s="92">
        <v>54073</v>
      </c>
      <c r="G16" s="89">
        <v>61.036931236602221</v>
      </c>
      <c r="H16" s="89">
        <v>63.601541069577024</v>
      </c>
      <c r="I16" s="89">
        <v>4.0323076923076986</v>
      </c>
      <c r="J16" s="89">
        <v>31.51</v>
      </c>
      <c r="K16" s="89">
        <v>637.51614557459868</v>
      </c>
      <c r="L16" s="91"/>
      <c r="M16" s="114">
        <v>6.1967002861202936</v>
      </c>
      <c r="N16" s="91"/>
      <c r="O16" s="114">
        <v>0.70960292036057471</v>
      </c>
      <c r="P16" s="114">
        <v>0.3733712762018726</v>
      </c>
      <c r="Q16" s="114">
        <v>-0.11579182144257905</v>
      </c>
      <c r="R16" s="114">
        <v>0.48973016512283696</v>
      </c>
      <c r="S16" s="114">
        <v>1.2433365446718136</v>
      </c>
      <c r="T16" s="12">
        <v>3.7660245859715946</v>
      </c>
      <c r="V16" s="33"/>
      <c r="W16" s="33"/>
      <c r="X16" s="33"/>
      <c r="Y16" s="33"/>
    </row>
    <row r="17" spans="1:42" x14ac:dyDescent="0.25">
      <c r="A17" s="21"/>
      <c r="B17" s="8" t="s">
        <v>99</v>
      </c>
      <c r="C17" s="54"/>
      <c r="D17" s="92">
        <v>668811.68090190866</v>
      </c>
      <c r="E17" s="91"/>
      <c r="F17" s="92">
        <v>54198</v>
      </c>
      <c r="G17" s="89">
        <v>61.014684895635959</v>
      </c>
      <c r="H17" s="89">
        <v>63.585495386011978</v>
      </c>
      <c r="I17" s="89">
        <v>4.0430769230769297</v>
      </c>
      <c r="J17" s="89">
        <v>31.618500000000001</v>
      </c>
      <c r="K17" s="89">
        <v>639.65375435467047</v>
      </c>
      <c r="L17" s="91"/>
      <c r="M17" s="114">
        <v>9.6745860676627604</v>
      </c>
      <c r="N17" s="91"/>
      <c r="O17" s="114">
        <v>0.80160693362099078</v>
      </c>
      <c r="P17" s="114">
        <v>0.37087966431308406</v>
      </c>
      <c r="Q17" s="114">
        <v>-0.10706157951904105</v>
      </c>
      <c r="R17" s="114">
        <v>0.47845348368908969</v>
      </c>
      <c r="S17" s="114">
        <v>3.8374384236453229</v>
      </c>
      <c r="T17" s="12">
        <v>4.3943157747523776</v>
      </c>
      <c r="V17" s="33"/>
      <c r="W17" s="33"/>
      <c r="X17" s="33"/>
      <c r="Y17" s="33"/>
    </row>
    <row r="18" spans="1:42" x14ac:dyDescent="0.25">
      <c r="A18" s="21"/>
      <c r="B18" s="8" t="s">
        <v>100</v>
      </c>
      <c r="C18" s="54"/>
      <c r="D18" s="92">
        <v>675181.19634597062</v>
      </c>
      <c r="E18" s="91"/>
      <c r="F18" s="92">
        <v>54322</v>
      </c>
      <c r="G18" s="89">
        <v>60.997324554394474</v>
      </c>
      <c r="H18" s="89">
        <v>63.574538539816267</v>
      </c>
      <c r="I18" s="89">
        <v>4.0538461538461599</v>
      </c>
      <c r="J18" s="89">
        <v>31.701609621082369</v>
      </c>
      <c r="K18" s="89">
        <v>642.76539504233551</v>
      </c>
      <c r="L18" s="91"/>
      <c r="M18" s="114">
        <v>4.5265487214513955</v>
      </c>
      <c r="N18" s="91"/>
      <c r="O18" s="114">
        <v>0.89149734408082715</v>
      </c>
      <c r="P18" s="114">
        <v>0.161455016896217</v>
      </c>
      <c r="Q18" s="114">
        <v>-9.5513359640353457E-2</v>
      </c>
      <c r="R18" s="114">
        <v>0.25721405031748912</v>
      </c>
      <c r="S18" s="114">
        <v>1.2830978309340768</v>
      </c>
      <c r="T18" s="12">
        <v>2.1255580239380123</v>
      </c>
      <c r="V18" s="33"/>
      <c r="W18" s="33"/>
      <c r="X18" s="33"/>
      <c r="Y18" s="33"/>
    </row>
    <row r="19" spans="1:42" x14ac:dyDescent="0.25">
      <c r="A19" s="21"/>
      <c r="B19" s="8" t="s">
        <v>101</v>
      </c>
      <c r="C19" s="54"/>
      <c r="D19" s="92">
        <v>679883.78689336486</v>
      </c>
      <c r="E19" s="91"/>
      <c r="F19" s="92">
        <v>54472</v>
      </c>
      <c r="G19" s="89">
        <v>60.980676816118027</v>
      </c>
      <c r="H19" s="89">
        <v>63.564322028411297</v>
      </c>
      <c r="I19" s="89">
        <v>4.064615384615391</v>
      </c>
      <c r="J19" s="89">
        <v>31.765218839217155</v>
      </c>
      <c r="K19" s="89">
        <v>644.34323274650546</v>
      </c>
      <c r="L19" s="91"/>
      <c r="M19" s="114">
        <v>3.7337753552251884</v>
      </c>
      <c r="N19" s="91"/>
      <c r="O19" s="114">
        <v>0.96943409516394574</v>
      </c>
      <c r="P19" s="114">
        <v>-4.9168980941738383E-2</v>
      </c>
      <c r="Q19" s="114">
        <v>-8.6034645546750887E-2</v>
      </c>
      <c r="R19" s="114">
        <v>3.689740916017481E-2</v>
      </c>
      <c r="S19" s="114">
        <v>1.1953451392709535</v>
      </c>
      <c r="T19" s="12">
        <v>1.5741780715150755</v>
      </c>
      <c r="V19" s="33"/>
      <c r="W19" s="33"/>
      <c r="X19" s="33"/>
      <c r="Y19" s="33"/>
    </row>
    <row r="20" spans="1:42" x14ac:dyDescent="0.25">
      <c r="A20" s="21"/>
      <c r="B20" s="8" t="s">
        <v>102</v>
      </c>
      <c r="C20" s="54"/>
      <c r="D20" s="92">
        <v>683626.89808258868</v>
      </c>
      <c r="E20" s="91"/>
      <c r="F20" s="92">
        <v>54636</v>
      </c>
      <c r="G20" s="89">
        <v>60.969701417312848</v>
      </c>
      <c r="H20" s="89">
        <v>63.560016553468841</v>
      </c>
      <c r="I20" s="89">
        <v>4.0753846153846212</v>
      </c>
      <c r="J20" s="89">
        <v>31.813872923115955</v>
      </c>
      <c r="K20" s="89">
        <v>645.07414533060205</v>
      </c>
      <c r="L20" s="91"/>
      <c r="M20" s="114">
        <v>3.1113315861875268</v>
      </c>
      <c r="N20" s="91"/>
      <c r="O20" s="114">
        <v>1.041185064634842</v>
      </c>
      <c r="P20" s="114">
        <v>-0.11014613272211093</v>
      </c>
      <c r="Q20" s="114">
        <v>-6.5288537683005909E-2</v>
      </c>
      <c r="R20" s="114">
        <v>-4.4886901040419591E-2</v>
      </c>
      <c r="S20" s="114">
        <v>0.96436979725786909</v>
      </c>
      <c r="T20" s="12">
        <v>1.1855385637631555</v>
      </c>
      <c r="V20" s="33"/>
      <c r="W20" s="33"/>
      <c r="X20" s="33"/>
      <c r="Y20" s="33"/>
    </row>
    <row r="21" spans="1:42" x14ac:dyDescent="0.25">
      <c r="A21" s="21"/>
      <c r="B21" s="8" t="s">
        <v>103</v>
      </c>
      <c r="C21" s="54"/>
      <c r="D21" s="92">
        <v>684745.58160410356</v>
      </c>
      <c r="E21" s="91"/>
      <c r="F21" s="92">
        <v>54799</v>
      </c>
      <c r="G21" s="89">
        <v>60.955292511958426</v>
      </c>
      <c r="H21" s="89">
        <v>63.552130329739782</v>
      </c>
      <c r="I21" s="89">
        <v>4.0861538461538531</v>
      </c>
      <c r="J21" s="89">
        <v>31.851070332493201</v>
      </c>
      <c r="K21" s="89">
        <v>643.60758622298272</v>
      </c>
      <c r="L21" s="91"/>
      <c r="M21" s="114">
        <v>2.3824196193325431</v>
      </c>
      <c r="N21" s="91"/>
      <c r="O21" s="114">
        <v>1.108897007269638</v>
      </c>
      <c r="P21" s="114">
        <v>-9.7341129892125622E-2</v>
      </c>
      <c r="Q21" s="114">
        <v>-5.247274723526596E-2</v>
      </c>
      <c r="R21" s="114">
        <v>-4.4891938690438948E-2</v>
      </c>
      <c r="S21" s="114">
        <v>0.73555144138146566</v>
      </c>
      <c r="T21" s="12">
        <v>0.61812063814135065</v>
      </c>
      <c r="V21" s="33"/>
      <c r="W21" s="33"/>
      <c r="X21" s="33"/>
      <c r="Y21" s="33"/>
    </row>
    <row r="22" spans="1:42" x14ac:dyDescent="0.25">
      <c r="A22" s="21"/>
      <c r="B22" s="8" t="s">
        <v>104</v>
      </c>
      <c r="C22" s="54"/>
      <c r="D22" s="92">
        <v>687009.12807820516</v>
      </c>
      <c r="E22" s="91"/>
      <c r="F22" s="92">
        <v>54963</v>
      </c>
      <c r="G22" s="89">
        <v>60.938049450626686</v>
      </c>
      <c r="H22" s="89">
        <v>63.541287105422711</v>
      </c>
      <c r="I22" s="89">
        <v>4.0969230769230833</v>
      </c>
      <c r="J22" s="89">
        <v>31.879498501442736</v>
      </c>
      <c r="K22" s="89">
        <v>643.41628418982532</v>
      </c>
      <c r="L22" s="91"/>
      <c r="M22" s="114">
        <v>1.7518159267832623</v>
      </c>
      <c r="N22" s="91"/>
      <c r="O22" s="114">
        <v>1.1800007363499176</v>
      </c>
      <c r="P22" s="114">
        <v>-9.7176563399814508E-2</v>
      </c>
      <c r="Q22" s="114">
        <v>-5.2303068425307853E-2</v>
      </c>
      <c r="R22" s="114">
        <v>-4.4896977471320376E-2</v>
      </c>
      <c r="S22" s="114">
        <v>0.5611351678561638</v>
      </c>
      <c r="T22" s="12">
        <v>0.10126387520394964</v>
      </c>
      <c r="V22" s="33"/>
      <c r="W22" s="33"/>
      <c r="X22" s="33"/>
      <c r="Y22" s="33"/>
    </row>
    <row r="23" spans="1:42" x14ac:dyDescent="0.25">
      <c r="A23" s="21"/>
      <c r="B23" s="8" t="s">
        <v>105</v>
      </c>
      <c r="C23" s="54"/>
      <c r="D23" s="92">
        <v>687484.4718202115</v>
      </c>
      <c r="E23" s="91"/>
      <c r="F23" s="92">
        <v>55126</v>
      </c>
      <c r="G23" s="89">
        <v>60.928696074458387</v>
      </c>
      <c r="H23" s="89">
        <v>63.538669097381614</v>
      </c>
      <c r="I23" s="89">
        <v>4.1076923076923135</v>
      </c>
      <c r="J23" s="89">
        <v>31.901218762558777</v>
      </c>
      <c r="K23" s="89">
        <v>641.61905492995083</v>
      </c>
      <c r="L23" s="91"/>
      <c r="M23" s="114">
        <v>1.1179388409270574</v>
      </c>
      <c r="N23" s="91"/>
      <c r="O23" s="114">
        <v>1.200616830665302</v>
      </c>
      <c r="P23" s="114">
        <v>-8.5241332785435109E-2</v>
      </c>
      <c r="Q23" s="114">
        <v>-4.0357436705162897E-2</v>
      </c>
      <c r="R23" s="114">
        <v>-4.4902017383496862E-2</v>
      </c>
      <c r="S23" s="114">
        <v>0.42814099292058927</v>
      </c>
      <c r="T23" s="12">
        <v>-0.4227836466820456</v>
      </c>
      <c r="V23" s="33"/>
      <c r="W23" s="33"/>
      <c r="X23" s="33"/>
      <c r="Y23" s="33"/>
    </row>
    <row r="24" spans="1:42" x14ac:dyDescent="0.25">
      <c r="A24" s="21"/>
      <c r="B24" s="8" t="s">
        <v>106</v>
      </c>
      <c r="C24" s="54"/>
      <c r="D24" s="92">
        <v>686764.04370757297</v>
      </c>
      <c r="E24" s="91"/>
      <c r="F24" s="92">
        <v>55290</v>
      </c>
      <c r="G24" s="89">
        <v>60.919343262168738</v>
      </c>
      <c r="H24" s="89">
        <v>63.536051089340496</v>
      </c>
      <c r="I24" s="89">
        <v>4.1184615384615437</v>
      </c>
      <c r="J24" s="89">
        <v>31.917810411144213</v>
      </c>
      <c r="K24" s="89">
        <v>638.8113968315098</v>
      </c>
      <c r="L24" s="91"/>
      <c r="M24" s="114">
        <v>0.45889733621997664</v>
      </c>
      <c r="N24" s="91"/>
      <c r="O24" s="114">
        <v>1.1970129584889078</v>
      </c>
      <c r="P24" s="114">
        <v>-8.2595377660499292E-2</v>
      </c>
      <c r="Q24" s="114">
        <v>-3.7705251552577757E-2</v>
      </c>
      <c r="R24" s="114">
        <v>-4.4907058427290369E-2</v>
      </c>
      <c r="S24" s="114">
        <v>0.32670491982991212</v>
      </c>
      <c r="T24" s="12">
        <v>-0.97085715563480779</v>
      </c>
      <c r="V24" s="33"/>
      <c r="W24" s="33"/>
      <c r="X24" s="33"/>
      <c r="Y24" s="33"/>
    </row>
    <row r="25" spans="1:42" x14ac:dyDescent="0.25">
      <c r="A25" s="21"/>
      <c r="B25" s="8" t="s">
        <v>107</v>
      </c>
      <c r="C25" s="54"/>
      <c r="D25" s="92">
        <v>692649.80518497294</v>
      </c>
      <c r="E25" s="91"/>
      <c r="F25" s="92">
        <v>55454</v>
      </c>
      <c r="G25" s="89">
        <v>60.909991013757733</v>
      </c>
      <c r="H25" s="89">
        <v>63.5334330812994</v>
      </c>
      <c r="I25" s="89">
        <v>4.1292307692307757</v>
      </c>
      <c r="J25" s="89">
        <v>31.930482378938624</v>
      </c>
      <c r="K25" s="89">
        <v>642.22443205574734</v>
      </c>
      <c r="L25" s="91"/>
      <c r="M25" s="114">
        <v>1.1543299866722423</v>
      </c>
      <c r="N25" s="91"/>
      <c r="O25" s="114">
        <v>1.1952772860818639</v>
      </c>
      <c r="P25" s="114">
        <v>-7.4319220421759091E-2</v>
      </c>
      <c r="Q25" s="114">
        <v>-2.9420333108221008E-2</v>
      </c>
      <c r="R25" s="114">
        <v>-4.4912100603111682E-2</v>
      </c>
      <c r="S25" s="114">
        <v>0.24932300741056235</v>
      </c>
      <c r="T25" s="12">
        <v>-0.21490644250363733</v>
      </c>
      <c r="V25" s="33"/>
      <c r="W25" s="33"/>
      <c r="X25" s="33"/>
      <c r="Y25" s="33"/>
      <c r="AK25" s="80"/>
      <c r="AL25" s="80"/>
      <c r="AM25" s="80"/>
      <c r="AN25" s="80"/>
      <c r="AO25" s="80"/>
      <c r="AP25" s="80"/>
    </row>
    <row r="26" spans="1:42" x14ac:dyDescent="0.25">
      <c r="A26" s="21"/>
      <c r="B26" s="8" t="s">
        <v>108</v>
      </c>
      <c r="C26" s="54"/>
      <c r="D26" s="92">
        <v>697146.4798004101</v>
      </c>
      <c r="E26" s="91"/>
      <c r="F26" s="92">
        <v>55617</v>
      </c>
      <c r="G26" s="89">
        <v>60.900639329225399</v>
      </c>
      <c r="H26" s="89">
        <v>63.530815073258303</v>
      </c>
      <c r="I26" s="89">
        <v>4.1400000000000059</v>
      </c>
      <c r="J26" s="89">
        <v>31.940159477261279</v>
      </c>
      <c r="K26" s="89">
        <v>644.40299097917364</v>
      </c>
      <c r="L26" s="91"/>
      <c r="M26" s="114">
        <v>1.4755774425534218</v>
      </c>
      <c r="N26" s="91"/>
      <c r="O26" s="114">
        <v>1.1898913814748058</v>
      </c>
      <c r="P26" s="114">
        <v>-6.1390414919004765E-2</v>
      </c>
      <c r="Q26" s="114">
        <v>-1.6480673655594469E-2</v>
      </c>
      <c r="R26" s="114">
        <v>-4.4917143911327173E-2</v>
      </c>
      <c r="S26" s="114">
        <v>0.19028208933649093</v>
      </c>
      <c r="T26" s="12">
        <v>0.15335433895502515</v>
      </c>
      <c r="V26" s="33"/>
      <c r="W26" s="33"/>
      <c r="X26" s="33"/>
      <c r="Y26" s="33"/>
      <c r="AK26" s="80"/>
      <c r="AL26" s="80"/>
      <c r="AM26" s="80"/>
      <c r="AN26" s="80"/>
      <c r="AO26" s="80"/>
      <c r="AP26" s="80"/>
    </row>
    <row r="27" spans="1:42" x14ac:dyDescent="0.25">
      <c r="A27" s="21"/>
      <c r="B27" s="8" t="s">
        <v>109</v>
      </c>
      <c r="C27" s="54"/>
      <c r="D27" s="92">
        <v>699300.15909551596</v>
      </c>
      <c r="E27" s="91"/>
      <c r="F27" s="92">
        <v>55771</v>
      </c>
      <c r="G27" s="89">
        <v>60.898129706717185</v>
      </c>
      <c r="H27" s="89">
        <v>63.528197065217185</v>
      </c>
      <c r="I27" s="89">
        <v>4.1400000000000059</v>
      </c>
      <c r="J27" s="89">
        <v>31.947548814008407</v>
      </c>
      <c r="K27" s="89">
        <v>644.48631224320638</v>
      </c>
      <c r="L27" s="91"/>
      <c r="M27" s="114">
        <v>1.7186842408266623</v>
      </c>
      <c r="N27" s="91"/>
      <c r="O27" s="114">
        <v>1.1700468018720711</v>
      </c>
      <c r="P27" s="114">
        <v>-5.0167441141113489E-2</v>
      </c>
      <c r="Q27" s="114">
        <v>-1.6481352715114195E-2</v>
      </c>
      <c r="R27" s="114">
        <v>-3.3691641264232963E-2</v>
      </c>
      <c r="S27" s="114">
        <v>0.14522972239545684</v>
      </c>
      <c r="T27" s="12">
        <v>0.44687845400237514</v>
      </c>
      <c r="V27" s="33"/>
      <c r="W27" s="33"/>
      <c r="X27" s="33"/>
      <c r="Y27" s="33"/>
      <c r="AK27" s="80"/>
      <c r="AL27" s="80"/>
      <c r="AM27" s="80"/>
      <c r="AN27" s="80"/>
      <c r="AO27" s="80"/>
      <c r="AP27" s="80"/>
    </row>
    <row r="28" spans="1:42" x14ac:dyDescent="0.25">
      <c r="A28" s="21"/>
      <c r="B28" s="8" t="s">
        <v>110</v>
      </c>
      <c r="C28" s="54"/>
      <c r="D28" s="92">
        <v>702146.89335844421</v>
      </c>
      <c r="E28" s="91"/>
      <c r="F28" s="92">
        <v>55918</v>
      </c>
      <c r="G28" s="89">
        <v>60.895620084208986</v>
      </c>
      <c r="H28" s="89">
        <v>63.525579057176088</v>
      </c>
      <c r="I28" s="89">
        <v>4.1400000000000059</v>
      </c>
      <c r="J28" s="89">
        <v>31.953190834058592</v>
      </c>
      <c r="K28" s="89">
        <v>645.32138706677995</v>
      </c>
      <c r="L28" s="91"/>
      <c r="M28" s="114">
        <v>2.2399031795294899</v>
      </c>
      <c r="N28" s="91"/>
      <c r="O28" s="114">
        <v>1.1358292638813605</v>
      </c>
      <c r="P28" s="114">
        <v>-3.8941946333304056E-2</v>
      </c>
      <c r="Q28" s="114">
        <v>-1.648203183053365E-2</v>
      </c>
      <c r="R28" s="114">
        <v>-2.2463616963230848E-2</v>
      </c>
      <c r="S28" s="114">
        <v>0.11084852769858156</v>
      </c>
      <c r="T28" s="12">
        <v>1.0190785993424045</v>
      </c>
      <c r="V28" s="33"/>
      <c r="W28" s="33"/>
      <c r="X28" s="33"/>
      <c r="Y28" s="33"/>
      <c r="AK28" s="80"/>
      <c r="AL28" s="94"/>
      <c r="AM28" s="93"/>
      <c r="AN28" s="93"/>
      <c r="AO28" s="93"/>
      <c r="AP28" s="80"/>
    </row>
    <row r="29" spans="1:42" x14ac:dyDescent="0.25">
      <c r="A29" s="21"/>
      <c r="B29" s="8" t="s">
        <v>111</v>
      </c>
      <c r="C29" s="54"/>
      <c r="D29" s="92">
        <v>707313.79582660866</v>
      </c>
      <c r="E29" s="91"/>
      <c r="F29" s="92">
        <v>56065</v>
      </c>
      <c r="G29" s="89">
        <v>60.893110461700786</v>
      </c>
      <c r="H29" s="89">
        <v>63.522961049134985</v>
      </c>
      <c r="I29" s="89">
        <v>4.1400000000000059</v>
      </c>
      <c r="J29" s="89">
        <v>31.957498480200247</v>
      </c>
      <c r="K29" s="89">
        <v>648.30499357055714</v>
      </c>
      <c r="L29" s="91"/>
      <c r="M29" s="114">
        <v>2.1170857960062017</v>
      </c>
      <c r="N29" s="91"/>
      <c r="O29" s="114">
        <v>1.1018141162044248</v>
      </c>
      <c r="P29" s="114">
        <v>-2.7713929646011604E-2</v>
      </c>
      <c r="Q29" s="114">
        <v>-1.6482711001963857E-2</v>
      </c>
      <c r="R29" s="114">
        <v>-1.1233070158545022E-2</v>
      </c>
      <c r="S29" s="114">
        <v>8.4609123473322612E-2</v>
      </c>
      <c r="T29" s="12">
        <v>0.94679697801998142</v>
      </c>
      <c r="V29" s="33"/>
      <c r="W29" s="33"/>
      <c r="X29" s="33"/>
      <c r="Y29" s="33"/>
      <c r="AK29" s="80"/>
      <c r="AL29" s="94"/>
      <c r="AM29" s="93"/>
      <c r="AN29" s="93"/>
      <c r="AO29" s="93"/>
      <c r="AP29" s="80"/>
    </row>
    <row r="30" spans="1:42" x14ac:dyDescent="0.25">
      <c r="A30" s="21"/>
      <c r="B30" s="8" t="s">
        <v>112</v>
      </c>
      <c r="C30" s="54"/>
      <c r="D30" s="92">
        <v>709208.41743920709</v>
      </c>
      <c r="E30" s="91"/>
      <c r="F30" s="92">
        <v>56213</v>
      </c>
      <c r="G30" s="89">
        <v>60.890600839192615</v>
      </c>
      <c r="H30" s="89">
        <v>63.520343041093902</v>
      </c>
      <c r="I30" s="89">
        <v>4.1400000000000059</v>
      </c>
      <c r="J30" s="89">
        <v>31.96078720299441</v>
      </c>
      <c r="K30" s="89">
        <v>648.29010202491418</v>
      </c>
      <c r="L30" s="91"/>
      <c r="M30" s="114">
        <v>1.7301869819740467</v>
      </c>
      <c r="N30" s="91"/>
      <c r="O30" s="114">
        <v>1.0716147940377896</v>
      </c>
      <c r="P30" s="114">
        <v>-1.6483390229315997E-2</v>
      </c>
      <c r="Q30" s="114">
        <v>-1.6483390229338202E-2</v>
      </c>
      <c r="R30" s="114">
        <v>0</v>
      </c>
      <c r="S30" s="114">
        <v>6.4582413083491552E-2</v>
      </c>
      <c r="T30" s="12">
        <v>0.60321120481363621</v>
      </c>
      <c r="V30" s="33"/>
      <c r="W30" s="33"/>
      <c r="X30" s="33"/>
      <c r="Y30" s="33"/>
      <c r="AK30" s="80"/>
      <c r="AL30" s="94"/>
      <c r="AM30" s="93"/>
      <c r="AN30" s="93"/>
      <c r="AO30" s="93"/>
      <c r="AP30" s="80"/>
    </row>
    <row r="31" spans="1:42" x14ac:dyDescent="0.25">
      <c r="A31" s="21"/>
      <c r="B31" s="8" t="s">
        <v>113</v>
      </c>
      <c r="C31" s="54"/>
      <c r="D31" s="92">
        <v>711049.50479386235</v>
      </c>
      <c r="E31" s="91"/>
      <c r="F31" s="92">
        <v>56311.016199999998</v>
      </c>
      <c r="G31" s="89">
        <v>60.884581498075953</v>
      </c>
      <c r="H31" s="89">
        <v>63.514063736778581</v>
      </c>
      <c r="I31" s="89">
        <v>4.1400000000000059</v>
      </c>
      <c r="J31" s="89">
        <v>31.960223475679065</v>
      </c>
      <c r="K31" s="89">
        <v>648.91728316399292</v>
      </c>
      <c r="L31" s="91"/>
      <c r="M31" s="114">
        <v>1.6801577327743233</v>
      </c>
      <c r="N31" s="91"/>
      <c r="O31" s="114">
        <v>0.96827419268077364</v>
      </c>
      <c r="P31" s="114">
        <v>-2.2247331250535574E-2</v>
      </c>
      <c r="Q31" s="114">
        <v>-2.2247331250557778E-2</v>
      </c>
      <c r="R31" s="114">
        <v>0</v>
      </c>
      <c r="S31" s="114">
        <v>3.9673346285340472E-2</v>
      </c>
      <c r="T31" s="12">
        <v>0.68751978693915028</v>
      </c>
      <c r="V31" s="33"/>
      <c r="W31" s="33"/>
      <c r="X31" s="33"/>
      <c r="Y31" s="33"/>
      <c r="AK31" s="80"/>
      <c r="AL31" s="94"/>
      <c r="AM31" s="93"/>
      <c r="AN31" s="93"/>
      <c r="AO31" s="93"/>
      <c r="AP31" s="80"/>
    </row>
    <row r="32" spans="1:42" x14ac:dyDescent="0.25">
      <c r="A32" s="21"/>
      <c r="B32" s="8" t="s">
        <v>114</v>
      </c>
      <c r="C32" s="54"/>
      <c r="D32" s="92">
        <v>713114.95337696932</v>
      </c>
      <c r="E32" s="91"/>
      <c r="F32" s="92">
        <v>56409.032299999999</v>
      </c>
      <c r="G32" s="89">
        <v>60.874619531592529</v>
      </c>
      <c r="H32" s="89">
        <v>63.503671533061265</v>
      </c>
      <c r="I32" s="89">
        <v>4.1400000000000059</v>
      </c>
      <c r="J32" s="89">
        <v>31.958341255835325</v>
      </c>
      <c r="K32" s="89">
        <v>649.81600504855066</v>
      </c>
      <c r="L32" s="91"/>
      <c r="M32" s="114">
        <v>1.5620748481936175</v>
      </c>
      <c r="N32" s="91"/>
      <c r="O32" s="114">
        <v>0.87812922493650802</v>
      </c>
      <c r="P32" s="114">
        <v>-3.4486146273604579E-2</v>
      </c>
      <c r="Q32" s="114">
        <v>-3.4486146273626783E-2</v>
      </c>
      <c r="R32" s="114">
        <v>0</v>
      </c>
      <c r="S32" s="114">
        <v>1.6118646189289265E-2</v>
      </c>
      <c r="T32" s="12">
        <v>0.69649295248068732</v>
      </c>
      <c r="V32" s="33"/>
      <c r="W32" s="33"/>
      <c r="X32" s="33"/>
      <c r="Y32" s="33"/>
      <c r="AK32" s="80"/>
      <c r="AL32" s="94"/>
      <c r="AM32" s="93"/>
      <c r="AN32" s="93"/>
      <c r="AO32" s="93"/>
      <c r="AP32" s="80"/>
    </row>
    <row r="33" spans="1:42" x14ac:dyDescent="0.25">
      <c r="A33" s="21"/>
      <c r="B33" s="8" t="s">
        <v>115</v>
      </c>
      <c r="C33" s="54"/>
      <c r="D33" s="92">
        <v>715623.93579546816</v>
      </c>
      <c r="E33" s="91"/>
      <c r="F33" s="92">
        <v>56507.048499999997</v>
      </c>
      <c r="G33" s="89">
        <v>60.860714939742273</v>
      </c>
      <c r="H33" s="89">
        <v>63.489166429941889</v>
      </c>
      <c r="I33" s="89">
        <v>4.1400000000000059</v>
      </c>
      <c r="J33" s="89">
        <v>31.955140543462988</v>
      </c>
      <c r="K33" s="89">
        <v>651.1850971484198</v>
      </c>
      <c r="L33" s="91"/>
      <c r="M33" s="114">
        <v>1.1748873014908234</v>
      </c>
      <c r="N33" s="91"/>
      <c r="O33" s="114">
        <v>0.78845714795325872</v>
      </c>
      <c r="P33" s="114">
        <v>-5.3200635856642808E-2</v>
      </c>
      <c r="Q33" s="114">
        <v>-5.3200635856620604E-2</v>
      </c>
      <c r="R33" s="114">
        <v>0</v>
      </c>
      <c r="S33" s="114">
        <v>-7.3783520281422987E-3</v>
      </c>
      <c r="T33" s="12">
        <v>0.44425133331156275</v>
      </c>
      <c r="V33" s="33"/>
      <c r="W33" s="33"/>
      <c r="X33" s="33"/>
      <c r="Y33" s="33"/>
      <c r="AK33" s="80"/>
      <c r="AL33" s="94"/>
      <c r="AM33" s="93"/>
      <c r="AN33" s="93"/>
      <c r="AO33" s="93"/>
      <c r="AP33" s="80"/>
    </row>
    <row r="34" spans="1:42" x14ac:dyDescent="0.25">
      <c r="A34" s="21"/>
      <c r="B34" s="8" t="s">
        <v>116</v>
      </c>
      <c r="C34" s="54"/>
      <c r="D34" s="92">
        <v>718009.81851289107</v>
      </c>
      <c r="E34" s="91"/>
      <c r="F34" s="92">
        <v>56605.064700000003</v>
      </c>
      <c r="G34" s="89">
        <v>60.842867722525177</v>
      </c>
      <c r="H34" s="89">
        <v>63.470548427420376</v>
      </c>
      <c r="I34" s="89">
        <v>4.1400000000000006</v>
      </c>
      <c r="J34" s="89">
        <v>31.950621338562151</v>
      </c>
      <c r="K34" s="89">
        <v>652.50840239312652</v>
      </c>
      <c r="L34" s="91"/>
      <c r="M34" s="114">
        <v>1.2410175707535887</v>
      </c>
      <c r="N34" s="91"/>
      <c r="O34" s="114">
        <v>0.69746268656716293</v>
      </c>
      <c r="P34" s="114">
        <v>-7.8391600689731167E-2</v>
      </c>
      <c r="Q34" s="114">
        <v>-7.8391600689742269E-2</v>
      </c>
      <c r="R34" s="114">
        <v>0</v>
      </c>
      <c r="S34" s="114">
        <v>-3.1807303016950783E-2</v>
      </c>
      <c r="T34" s="12">
        <v>0.65068097677822845</v>
      </c>
      <c r="V34" s="33"/>
      <c r="W34" s="33"/>
      <c r="X34" s="33"/>
      <c r="Y34" s="33"/>
      <c r="AK34" s="80"/>
      <c r="AL34" s="94"/>
      <c r="AM34" s="93"/>
      <c r="AN34" s="93"/>
      <c r="AO34" s="93"/>
      <c r="AP34" s="80"/>
    </row>
    <row r="35" spans="1:42" x14ac:dyDescent="0.25">
      <c r="A35" s="21"/>
      <c r="B35" s="8" t="s">
        <v>117</v>
      </c>
      <c r="C35" s="54"/>
      <c r="D35" s="92">
        <v>720315.37557110307</v>
      </c>
      <c r="E35" s="91"/>
      <c r="F35" s="92">
        <v>56704.2736</v>
      </c>
      <c r="G35" s="89">
        <v>60.826760052036953</v>
      </c>
      <c r="H35" s="89">
        <v>63.453745099141415</v>
      </c>
      <c r="I35" s="89">
        <v>4.1400000000000006</v>
      </c>
      <c r="J35" s="89">
        <v>31.944178587111033</v>
      </c>
      <c r="K35" s="89">
        <v>653.76322064150906</v>
      </c>
      <c r="L35" s="91"/>
      <c r="M35" s="114">
        <v>1.3031259729133771</v>
      </c>
      <c r="N35" s="91"/>
      <c r="O35" s="114">
        <v>0.69836672562126889</v>
      </c>
      <c r="P35" s="114">
        <v>-9.4968947172324736E-2</v>
      </c>
      <c r="Q35" s="114">
        <v>-9.4968947172302531E-2</v>
      </c>
      <c r="R35" s="114">
        <v>0</v>
      </c>
      <c r="S35" s="114">
        <v>-5.0202679528332794E-2</v>
      </c>
      <c r="T35" s="12">
        <v>0.74677275567207602</v>
      </c>
      <c r="V35" s="33"/>
      <c r="W35" s="33"/>
      <c r="X35" s="33"/>
      <c r="Y35" s="33"/>
      <c r="AK35" s="80"/>
      <c r="AL35" s="94"/>
      <c r="AM35" s="93"/>
      <c r="AN35" s="93"/>
      <c r="AO35" s="93"/>
      <c r="AP35" s="80"/>
    </row>
    <row r="36" spans="1:42" x14ac:dyDescent="0.25">
      <c r="A36" s="21"/>
      <c r="B36" s="8" t="s">
        <v>118</v>
      </c>
      <c r="C36" s="54"/>
      <c r="D36" s="216">
        <v>722635.89479287842</v>
      </c>
      <c r="E36" s="91"/>
      <c r="F36" s="92">
        <v>56803.482499999998</v>
      </c>
      <c r="G36" s="89">
        <v>60.812391928277648</v>
      </c>
      <c r="H36" s="89">
        <v>63.438756445104985</v>
      </c>
      <c r="I36" s="89">
        <v>4.1400000000000006</v>
      </c>
      <c r="J36" s="89">
        <v>31.935812289109723</v>
      </c>
      <c r="K36" s="89">
        <v>655.05009654160324</v>
      </c>
      <c r="L36" s="91"/>
      <c r="M36" s="114">
        <v>1.335120147294977</v>
      </c>
      <c r="N36" s="91"/>
      <c r="O36" s="114">
        <v>0.69926780147937517</v>
      </c>
      <c r="P36" s="114">
        <v>-0.10222257452070505</v>
      </c>
      <c r="Q36" s="114">
        <v>-0.10222257452072725</v>
      </c>
      <c r="R36" s="114">
        <v>0</v>
      </c>
      <c r="S36" s="114">
        <v>-7.0494793660447197E-2</v>
      </c>
      <c r="T36" s="12">
        <v>0.80547284960479359</v>
      </c>
      <c r="V36" s="33"/>
      <c r="W36" s="33"/>
      <c r="X36" s="33"/>
      <c r="Y36" s="33"/>
      <c r="AK36" s="80"/>
      <c r="AL36" s="94"/>
      <c r="AM36" s="93"/>
      <c r="AN36" s="93"/>
      <c r="AO36" s="93"/>
      <c r="AP36" s="80"/>
    </row>
    <row r="37" spans="1:42" x14ac:dyDescent="0.25">
      <c r="A37" s="21"/>
      <c r="B37" s="8" t="s">
        <v>119</v>
      </c>
      <c r="C37" s="54"/>
      <c r="D37" s="216">
        <v>724897.94830957556</v>
      </c>
      <c r="E37" s="91"/>
      <c r="F37" s="92">
        <v>56902.691400000003</v>
      </c>
      <c r="G37" s="89">
        <v>60.799763351247023</v>
      </c>
      <c r="H37" s="89">
        <v>63.425582465310896</v>
      </c>
      <c r="I37" s="89">
        <v>4.1400000000000006</v>
      </c>
      <c r="J37" s="89">
        <v>31.925522444558037</v>
      </c>
      <c r="K37" s="89">
        <v>656.30265334537819</v>
      </c>
      <c r="L37" s="91"/>
      <c r="M37" s="114">
        <v>1.2959338068812221</v>
      </c>
      <c r="N37" s="91"/>
      <c r="O37" s="114">
        <v>0.70016557314971362</v>
      </c>
      <c r="P37" s="114">
        <v>-0.10014931397962501</v>
      </c>
      <c r="Q37" s="114">
        <v>-0.10014931397965832</v>
      </c>
      <c r="R37" s="114">
        <v>0</v>
      </c>
      <c r="S37" s="114">
        <v>-9.2686492380367191E-2</v>
      </c>
      <c r="T37" s="12">
        <v>0.78588349447314965</v>
      </c>
      <c r="V37" s="33"/>
      <c r="W37" s="33"/>
      <c r="X37" s="33"/>
      <c r="Y37" s="33"/>
      <c r="AK37" s="80"/>
      <c r="AL37" s="94"/>
      <c r="AM37" s="93"/>
      <c r="AN37" s="93"/>
      <c r="AO37" s="93"/>
      <c r="AP37" s="80"/>
    </row>
    <row r="38" spans="1:42" x14ac:dyDescent="0.25">
      <c r="A38" s="21"/>
      <c r="B38" s="8" t="s">
        <v>120</v>
      </c>
      <c r="C38" s="54"/>
      <c r="D38" s="216">
        <v>727156.79439997231</v>
      </c>
      <c r="E38" s="91"/>
      <c r="F38" s="92">
        <v>57001.900399999999</v>
      </c>
      <c r="G38" s="89">
        <v>60.78887432094524</v>
      </c>
      <c r="H38" s="89">
        <v>63.414223159759267</v>
      </c>
      <c r="I38" s="89">
        <v>4.1400000000000006</v>
      </c>
      <c r="J38" s="89">
        <v>31.913309053456164</v>
      </c>
      <c r="K38" s="89">
        <v>657.57121280409251</v>
      </c>
      <c r="L38" s="91"/>
      <c r="M38" s="114">
        <v>1.2739346525965312</v>
      </c>
      <c r="N38" s="91"/>
      <c r="O38" s="114">
        <v>0.70106041235564742</v>
      </c>
      <c r="P38" s="114">
        <v>-8.8742368006344829E-2</v>
      </c>
      <c r="Q38" s="114">
        <v>-8.8742368006344829E-2</v>
      </c>
      <c r="R38" s="114">
        <v>0</v>
      </c>
      <c r="S38" s="114">
        <v>-0.11678109389676727</v>
      </c>
      <c r="T38" s="12">
        <v>0.77589965008844075</v>
      </c>
      <c r="V38" s="33"/>
      <c r="W38" s="33"/>
      <c r="X38" s="33"/>
      <c r="Y38" s="33"/>
      <c r="AK38" s="80"/>
      <c r="AL38" s="94"/>
      <c r="AM38" s="93"/>
      <c r="AN38" s="93"/>
      <c r="AO38" s="93"/>
      <c r="AP38" s="80"/>
    </row>
    <row r="39" spans="1:42" x14ac:dyDescent="0.25">
      <c r="A39" s="21"/>
      <c r="B39" s="8" t="s">
        <v>121</v>
      </c>
      <c r="C39" s="54"/>
      <c r="D39" s="216">
        <v>729517.20190272178</v>
      </c>
      <c r="E39" s="91"/>
      <c r="F39" s="92">
        <v>57106.683599999997</v>
      </c>
      <c r="G39" s="89">
        <v>60.778309970072002</v>
      </c>
      <c r="H39" s="89">
        <v>63.403202555885663</v>
      </c>
      <c r="I39" s="89">
        <v>4.1400000000000006</v>
      </c>
      <c r="J39" s="89">
        <v>31.900393657318212</v>
      </c>
      <c r="K39" s="89">
        <v>658.87637417962287</v>
      </c>
      <c r="L39" s="91"/>
      <c r="M39" s="114">
        <v>1.2774718746386693</v>
      </c>
      <c r="N39" s="91"/>
      <c r="O39" s="114">
        <v>0.70966432413657188</v>
      </c>
      <c r="P39" s="114">
        <v>-7.9652577128064284E-2</v>
      </c>
      <c r="Q39" s="114">
        <v>-7.9652577128086488E-2</v>
      </c>
      <c r="R39" s="114">
        <v>0</v>
      </c>
      <c r="S39" s="114">
        <v>-0.13706700791639159</v>
      </c>
      <c r="T39" s="12">
        <v>0.78211091977558045</v>
      </c>
      <c r="V39" s="33"/>
      <c r="W39" s="33"/>
      <c r="X39" s="33"/>
      <c r="Y39" s="33"/>
      <c r="AK39" s="80"/>
      <c r="AL39" s="94"/>
      <c r="AM39" s="93"/>
      <c r="AN39" s="93"/>
      <c r="AO39" s="93"/>
      <c r="AP39" s="80"/>
    </row>
    <row r="40" spans="1:42" x14ac:dyDescent="0.25">
      <c r="A40" s="21"/>
      <c r="B40" s="8" t="s">
        <v>122</v>
      </c>
      <c r="C40" s="54"/>
      <c r="D40" s="216">
        <v>731904.60657178925</v>
      </c>
      <c r="E40" s="91"/>
      <c r="F40" s="92">
        <v>57211.466800000002</v>
      </c>
      <c r="G40" s="89">
        <v>60.768070298627414</v>
      </c>
      <c r="H40" s="89">
        <v>63.392520653690184</v>
      </c>
      <c r="I40" s="89">
        <v>4.1400000000000006</v>
      </c>
      <c r="J40" s="89">
        <v>31.886776256144401</v>
      </c>
      <c r="K40" s="89">
        <v>660.21492510651979</v>
      </c>
      <c r="L40" s="91"/>
      <c r="M40" s="114">
        <v>1.2826254335964515</v>
      </c>
      <c r="N40" s="91"/>
      <c r="O40" s="114">
        <v>0.71823818196359301</v>
      </c>
      <c r="P40" s="114">
        <v>-7.2882562656817473E-2</v>
      </c>
      <c r="Q40" s="114">
        <v>-7.2882562656806371E-2</v>
      </c>
      <c r="R40" s="114">
        <v>0</v>
      </c>
      <c r="S40" s="114">
        <v>-0.15354559489956232</v>
      </c>
      <c r="T40" s="12">
        <v>0.78846314078644397</v>
      </c>
      <c r="V40" s="33"/>
      <c r="W40" s="33"/>
      <c r="X40" s="33"/>
      <c r="Y40" s="33"/>
      <c r="AK40" s="80"/>
      <c r="AL40" s="94"/>
      <c r="AM40" s="93"/>
      <c r="AN40" s="93"/>
      <c r="AO40" s="93"/>
      <c r="AP40" s="80"/>
    </row>
    <row r="41" spans="1:42" x14ac:dyDescent="0.25">
      <c r="A41" s="21"/>
      <c r="B41" s="8" t="s">
        <v>123</v>
      </c>
      <c r="C41" s="54"/>
      <c r="D41" s="216">
        <v>734319.01508018724</v>
      </c>
      <c r="E41" s="91"/>
      <c r="F41" s="92">
        <v>57316.250099999997</v>
      </c>
      <c r="G41" s="89">
        <v>60.758155306611485</v>
      </c>
      <c r="H41" s="89">
        <v>63.382177453172851</v>
      </c>
      <c r="I41" s="89">
        <v>4.1400000000000006</v>
      </c>
      <c r="J41" s="89">
        <v>31.872456849934707</v>
      </c>
      <c r="K41" s="89">
        <v>661.58687984008179</v>
      </c>
      <c r="L41" s="91"/>
      <c r="M41" s="114">
        <v>1.2996404242253901</v>
      </c>
      <c r="N41" s="91"/>
      <c r="O41" s="114">
        <v>0.72678231877094657</v>
      </c>
      <c r="P41" s="114">
        <v>-6.8434550304352637E-2</v>
      </c>
      <c r="Q41" s="114">
        <v>-6.8434550304341535E-2</v>
      </c>
      <c r="R41" s="114">
        <v>0</v>
      </c>
      <c r="S41" s="114">
        <v>-0.16621684019575422</v>
      </c>
      <c r="T41" s="12">
        <v>0.80515086565142724</v>
      </c>
      <c r="V41" s="33"/>
      <c r="W41" s="33"/>
      <c r="X41" s="33"/>
      <c r="Y41" s="33"/>
      <c r="AK41" s="80"/>
      <c r="AL41" s="94"/>
      <c r="AM41" s="93"/>
      <c r="AN41" s="93"/>
      <c r="AO41" s="93"/>
      <c r="AP41" s="80"/>
    </row>
    <row r="42" spans="1:42" x14ac:dyDescent="0.25">
      <c r="A42" s="21"/>
      <c r="B42" s="8" t="s">
        <v>124</v>
      </c>
      <c r="C42" s="54"/>
      <c r="D42" s="216">
        <v>736782.93613920314</v>
      </c>
      <c r="E42" s="91"/>
      <c r="F42" s="92">
        <v>57421.033300000003</v>
      </c>
      <c r="G42" s="89">
        <v>60.748564994024022</v>
      </c>
      <c r="H42" s="89">
        <v>63.372172954333422</v>
      </c>
      <c r="I42" s="89">
        <v>4.1400000000000006</v>
      </c>
      <c r="J42" s="89">
        <v>31.857435438688952</v>
      </c>
      <c r="K42" s="89">
        <v>663.01250624881902</v>
      </c>
      <c r="L42" s="91"/>
      <c r="M42" s="114">
        <v>1.3238055139365157</v>
      </c>
      <c r="N42" s="91"/>
      <c r="O42" s="114">
        <v>0.73529636215428074</v>
      </c>
      <c r="P42" s="114">
        <v>-6.6310369079047859E-2</v>
      </c>
      <c r="Q42" s="114">
        <v>-6.6310369079047859E-2</v>
      </c>
      <c r="R42" s="114">
        <v>0</v>
      </c>
      <c r="S42" s="114">
        <v>-0.17507935223395332</v>
      </c>
      <c r="T42" s="12">
        <v>0.82748352403128056</v>
      </c>
      <c r="V42" s="33"/>
      <c r="W42" s="33"/>
      <c r="X42" s="33"/>
      <c r="Y42" s="33"/>
      <c r="AK42" s="80"/>
      <c r="AL42" s="94"/>
      <c r="AM42" s="93"/>
      <c r="AN42" s="93"/>
      <c r="AO42" s="93"/>
      <c r="AP42" s="80"/>
    </row>
    <row r="43" spans="1:42" x14ac:dyDescent="0.25">
      <c r="A43" s="21"/>
      <c r="B43" s="8" t="s">
        <v>125</v>
      </c>
      <c r="C43" s="54"/>
      <c r="D43" s="216">
        <v>739350.22698983259</v>
      </c>
      <c r="E43" s="91"/>
      <c r="F43" s="92">
        <v>57527.127800000002</v>
      </c>
      <c r="G43" s="89">
        <v>60.740759858130936</v>
      </c>
      <c r="H43" s="89">
        <v>63.364030730368185</v>
      </c>
      <c r="I43" s="89">
        <v>4.1400000000000006</v>
      </c>
      <c r="J43" s="89">
        <v>31.843080538530121</v>
      </c>
      <c r="K43" s="89">
        <v>664.48047389607666</v>
      </c>
      <c r="L43" s="91"/>
      <c r="M43" s="114">
        <v>1.3478811824401582</v>
      </c>
      <c r="N43" s="91"/>
      <c r="O43" s="114">
        <v>0.73624341932545523</v>
      </c>
      <c r="P43" s="114">
        <v>-6.1782092920248388E-2</v>
      </c>
      <c r="Q43" s="114">
        <v>-6.1782092920226184E-2</v>
      </c>
      <c r="R43" s="114">
        <v>0</v>
      </c>
      <c r="S43" s="114">
        <v>-0.1796627320771127</v>
      </c>
      <c r="T43" s="12">
        <v>0.85055405476202051</v>
      </c>
      <c r="V43" s="33"/>
      <c r="W43" s="33"/>
      <c r="X43" s="33"/>
      <c r="Y43" s="33"/>
      <c r="AK43" s="80"/>
      <c r="AL43" s="94"/>
      <c r="AM43" s="93"/>
      <c r="AN43" s="93"/>
      <c r="AO43" s="93"/>
      <c r="AP43" s="80"/>
    </row>
    <row r="44" spans="1:42" x14ac:dyDescent="0.25">
      <c r="A44" s="21"/>
      <c r="B44" s="8" t="s">
        <v>126</v>
      </c>
      <c r="C44" s="54"/>
      <c r="D44" s="216">
        <v>741994.85996244603</v>
      </c>
      <c r="E44" s="91"/>
      <c r="F44" s="92">
        <v>57633.222300000001</v>
      </c>
      <c r="G44" s="89">
        <v>60.734739898932155</v>
      </c>
      <c r="H44" s="89">
        <v>63.357750781277026</v>
      </c>
      <c r="I44" s="89">
        <v>4.1400000000000006</v>
      </c>
      <c r="J44" s="89">
        <v>31.829392149457998</v>
      </c>
      <c r="K44" s="89">
        <v>665.98197372195091</v>
      </c>
      <c r="L44" s="91"/>
      <c r="M44" s="114">
        <v>1.378629578234114</v>
      </c>
      <c r="N44" s="91"/>
      <c r="O44" s="114">
        <v>0.73718700741298715</v>
      </c>
      <c r="P44" s="114">
        <v>-5.4848540576435401E-2</v>
      </c>
      <c r="Q44" s="114">
        <v>-5.4848540576424298E-2</v>
      </c>
      <c r="R44" s="114">
        <v>0</v>
      </c>
      <c r="S44" s="114">
        <v>-0.17996208279394965</v>
      </c>
      <c r="T44" s="12">
        <v>0.87351079112618635</v>
      </c>
      <c r="V44" s="33"/>
      <c r="W44" s="33"/>
      <c r="X44" s="33"/>
      <c r="Y44" s="33"/>
      <c r="AK44" s="80"/>
      <c r="AL44" s="94"/>
      <c r="AM44" s="93"/>
      <c r="AN44" s="93"/>
      <c r="AO44" s="93"/>
      <c r="AP44" s="80"/>
    </row>
    <row r="45" spans="1:42" x14ac:dyDescent="0.25">
      <c r="A45" s="21"/>
      <c r="B45" s="8" t="s">
        <v>127</v>
      </c>
      <c r="C45" s="54"/>
      <c r="D45" s="216">
        <v>744703.58346851787</v>
      </c>
      <c r="E45" s="91"/>
      <c r="F45" s="92">
        <v>57739.316800000001</v>
      </c>
      <c r="G45" s="89">
        <v>60.730505116427665</v>
      </c>
      <c r="H45" s="89">
        <v>63.353333107059953</v>
      </c>
      <c r="I45" s="89">
        <v>4.1400000000000006</v>
      </c>
      <c r="J45" s="89">
        <v>31.816370271472611</v>
      </c>
      <c r="K45" s="89">
        <v>667.50462241333173</v>
      </c>
      <c r="L45" s="91"/>
      <c r="M45" s="114">
        <v>1.4141766963772007</v>
      </c>
      <c r="N45" s="91"/>
      <c r="O45" s="114">
        <v>0.7381269696846493</v>
      </c>
      <c r="P45" s="114">
        <v>-4.5508607106792276E-2</v>
      </c>
      <c r="Q45" s="114">
        <v>-4.5508607106792276E-2</v>
      </c>
      <c r="R45" s="114">
        <v>0</v>
      </c>
      <c r="S45" s="114">
        <v>-0.17597193315271875</v>
      </c>
      <c r="T45" s="12">
        <v>0.89447701482234798</v>
      </c>
      <c r="V45" s="33"/>
      <c r="W45" s="33"/>
      <c r="X45" s="33"/>
      <c r="Y45" s="33"/>
      <c r="AK45" s="80"/>
      <c r="AL45" s="94"/>
      <c r="AM45" s="93"/>
      <c r="AN45" s="93"/>
      <c r="AO45" s="93"/>
      <c r="AP45" s="80"/>
    </row>
    <row r="46" spans="1:42" x14ac:dyDescent="0.25">
      <c r="A46" s="21"/>
      <c r="B46" s="8" t="s">
        <v>128</v>
      </c>
      <c r="C46" s="54"/>
      <c r="D46" s="216">
        <v>747515.75177120965</v>
      </c>
      <c r="E46" s="91"/>
      <c r="F46" s="92">
        <v>57845.4113</v>
      </c>
      <c r="G46" s="89">
        <v>60.728055510617551</v>
      </c>
      <c r="H46" s="89">
        <v>63.350777707717043</v>
      </c>
      <c r="I46" s="89">
        <v>4.1400000000000006</v>
      </c>
      <c r="J46" s="89">
        <v>31.804014904574142</v>
      </c>
      <c r="K46" s="89">
        <v>669.08317910625999</v>
      </c>
      <c r="L46" s="91"/>
      <c r="M46" s="114">
        <v>1.4567133826751233</v>
      </c>
      <c r="N46" s="91"/>
      <c r="O46" s="114">
        <v>0.73906367686349395</v>
      </c>
      <c r="P46" s="114">
        <v>-3.3761264004328329E-2</v>
      </c>
      <c r="Q46" s="114">
        <v>-3.3761264004306124E-2</v>
      </c>
      <c r="R46" s="114">
        <v>0</v>
      </c>
      <c r="S46" s="114">
        <v>-0.16768623518870207</v>
      </c>
      <c r="T46" s="12">
        <v>0.91561966029682917</v>
      </c>
      <c r="V46" s="33"/>
      <c r="W46" s="33"/>
      <c r="X46" s="33"/>
      <c r="Y46" s="33"/>
      <c r="AK46" s="80"/>
      <c r="AL46" s="94"/>
      <c r="AM46" s="93"/>
      <c r="AN46" s="93"/>
      <c r="AO46" s="93"/>
      <c r="AP46" s="80"/>
    </row>
    <row r="47" spans="1:42" x14ac:dyDescent="0.25">
      <c r="A47" s="21"/>
      <c r="B47" s="8" t="s">
        <v>129</v>
      </c>
      <c r="C47" s="54"/>
      <c r="D47" s="216">
        <v>750299.23104970122</v>
      </c>
      <c r="E47" s="91"/>
      <c r="F47" s="92">
        <v>57948.054900000003</v>
      </c>
      <c r="G47" s="89">
        <v>60.726093530211251</v>
      </c>
      <c r="H47" s="89">
        <v>63.348730993335337</v>
      </c>
      <c r="I47" s="89">
        <v>4.1400000000000006</v>
      </c>
      <c r="J47" s="89">
        <v>31.790249055133611</v>
      </c>
      <c r="K47" s="89">
        <v>670.69700085189356</v>
      </c>
      <c r="L47" s="91"/>
      <c r="M47" s="114">
        <v>1.4808954755374915</v>
      </c>
      <c r="N47" s="91"/>
      <c r="O47" s="114">
        <v>0.73170192237548282</v>
      </c>
      <c r="P47" s="114">
        <v>-2.414577617062541E-2</v>
      </c>
      <c r="Q47" s="114">
        <v>-2.4145776170636513E-2</v>
      </c>
      <c r="R47" s="114">
        <v>0</v>
      </c>
      <c r="S47" s="114">
        <v>-0.1659119736628023</v>
      </c>
      <c r="T47" s="12">
        <v>0.93554697241400309</v>
      </c>
      <c r="V47" s="33"/>
      <c r="W47" s="33"/>
      <c r="X47" s="33"/>
      <c r="Y47" s="33"/>
      <c r="AK47" s="80"/>
      <c r="AL47" s="94"/>
      <c r="AM47" s="93"/>
      <c r="AN47" s="93"/>
      <c r="AO47" s="93"/>
      <c r="AP47" s="80"/>
    </row>
    <row r="48" spans="1:42" x14ac:dyDescent="0.25">
      <c r="A48" s="21"/>
      <c r="B48" s="8" t="s">
        <v>130</v>
      </c>
      <c r="C48" s="54"/>
      <c r="D48" s="216">
        <v>753076.18042197917</v>
      </c>
      <c r="E48" s="91"/>
      <c r="F48" s="92">
        <v>58050.698400000001</v>
      </c>
      <c r="G48" s="89">
        <v>60.724619175208773</v>
      </c>
      <c r="H48" s="89">
        <v>63.34719296391485</v>
      </c>
      <c r="I48" s="89">
        <v>4.1400000000000006</v>
      </c>
      <c r="J48" s="89">
        <v>31.775072723150924</v>
      </c>
      <c r="K48" s="89">
        <v>672.3263131165055</v>
      </c>
      <c r="L48" s="91"/>
      <c r="M48" s="114">
        <v>1.4934497605676222</v>
      </c>
      <c r="N48" s="91"/>
      <c r="O48" s="114">
        <v>0.724367098245704</v>
      </c>
      <c r="P48" s="114">
        <v>-1.6663813396133875E-2</v>
      </c>
      <c r="Q48" s="114">
        <v>-1.6663813396133875E-2</v>
      </c>
      <c r="R48" s="114">
        <v>0</v>
      </c>
      <c r="S48" s="114">
        <v>-0.17065806991227728</v>
      </c>
      <c r="T48" s="12">
        <v>0.95262929702109034</v>
      </c>
      <c r="V48" s="33"/>
      <c r="W48" s="33"/>
      <c r="X48" s="33"/>
      <c r="Y48" s="33"/>
      <c r="AK48" s="80"/>
      <c r="AL48" s="94"/>
      <c r="AM48" s="93"/>
      <c r="AN48" s="93"/>
      <c r="AO48" s="93"/>
      <c r="AP48" s="80"/>
    </row>
    <row r="49" spans="1:42" x14ac:dyDescent="0.25">
      <c r="A49" s="21"/>
      <c r="B49" s="46" t="s">
        <v>131</v>
      </c>
      <c r="C49" s="54"/>
      <c r="D49" s="216">
        <v>755968.90786727809</v>
      </c>
      <c r="E49" s="91"/>
      <c r="F49" s="92">
        <v>58153.341999999997</v>
      </c>
      <c r="G49" s="89">
        <v>60.726516791409274</v>
      </c>
      <c r="H49" s="89">
        <v>63.349172534330563</v>
      </c>
      <c r="I49" s="89">
        <v>4.1400000000000006</v>
      </c>
      <c r="J49" s="89">
        <v>31.762305020480007</v>
      </c>
      <c r="K49" s="89">
        <v>673.96737221859621</v>
      </c>
      <c r="L49" s="91"/>
      <c r="M49" s="114">
        <v>1.5127259555125283</v>
      </c>
      <c r="N49" s="91"/>
      <c r="O49" s="114">
        <v>0.7170594024070498</v>
      </c>
      <c r="P49" s="114">
        <v>-6.5672515167536361E-3</v>
      </c>
      <c r="Q49" s="114">
        <v>-6.5672515167536361E-3</v>
      </c>
      <c r="R49" s="114">
        <v>0</v>
      </c>
      <c r="S49" s="114">
        <v>-0.16992903505740342</v>
      </c>
      <c r="T49" s="12">
        <v>0.96819551329827558</v>
      </c>
      <c r="V49" s="33"/>
      <c r="W49" s="33"/>
      <c r="X49" s="33"/>
      <c r="Y49" s="33"/>
      <c r="AK49" s="80"/>
      <c r="AL49" s="94"/>
      <c r="AM49" s="93"/>
      <c r="AN49" s="93"/>
      <c r="AO49" s="93"/>
      <c r="AP49" s="80"/>
    </row>
    <row r="50" spans="1:42" x14ac:dyDescent="0.25">
      <c r="A50" s="21"/>
      <c r="B50" s="46" t="s">
        <v>132</v>
      </c>
      <c r="C50" s="54"/>
      <c r="D50" s="216">
        <v>758876.19732307829</v>
      </c>
      <c r="E50" s="91"/>
      <c r="F50" s="92">
        <v>58255.9856</v>
      </c>
      <c r="G50" s="89">
        <v>60.722734874746386</v>
      </c>
      <c r="H50" s="89">
        <v>63.345227284317112</v>
      </c>
      <c r="I50" s="89">
        <v>4.1400000000000006</v>
      </c>
      <c r="J50" s="89">
        <v>31.750248130412423</v>
      </c>
      <c r="K50" s="89">
        <v>675.66578857862714</v>
      </c>
      <c r="L50" s="91"/>
      <c r="M50" s="114">
        <v>1.5197600217721874</v>
      </c>
      <c r="N50" s="91"/>
      <c r="O50" s="114">
        <v>0.70977851271669667</v>
      </c>
      <c r="P50" s="114">
        <v>-8.7614131992652666E-3</v>
      </c>
      <c r="Q50" s="114">
        <v>-8.7614131992763689E-3</v>
      </c>
      <c r="R50" s="114">
        <v>0</v>
      </c>
      <c r="S50" s="114">
        <v>-0.16905656195622676</v>
      </c>
      <c r="T50" s="12">
        <v>0.98382528180727125</v>
      </c>
      <c r="V50" s="33"/>
      <c r="W50" s="33"/>
      <c r="X50" s="33"/>
      <c r="Y50" s="33"/>
      <c r="AK50" s="80"/>
      <c r="AL50" s="94"/>
      <c r="AM50" s="93"/>
      <c r="AN50" s="93"/>
      <c r="AO50" s="93"/>
      <c r="AP50" s="80"/>
    </row>
    <row r="51" spans="1:42" x14ac:dyDescent="0.25">
      <c r="A51" s="21"/>
      <c r="B51" s="46" t="s">
        <v>133</v>
      </c>
      <c r="C51" s="54"/>
      <c r="D51" s="216">
        <v>761806.25958020671</v>
      </c>
      <c r="E51" s="91"/>
      <c r="F51" s="92">
        <v>58356.072200000002</v>
      </c>
      <c r="G51" s="89">
        <v>60.717581537696603</v>
      </c>
      <c r="H51" s="89">
        <v>63.339851385037136</v>
      </c>
      <c r="I51" s="89">
        <v>4.1400000000000006</v>
      </c>
      <c r="J51" s="89">
        <v>31.738901231582535</v>
      </c>
      <c r="K51" s="89">
        <v>677.41082319082761</v>
      </c>
      <c r="L51" s="91"/>
      <c r="M51" s="114">
        <v>1.5336585797118163</v>
      </c>
      <c r="N51" s="91"/>
      <c r="O51" s="114">
        <v>0.70410870684807225</v>
      </c>
      <c r="P51" s="114">
        <v>-1.4017026322321602E-2</v>
      </c>
      <c r="Q51" s="114">
        <v>-1.4017026322332704E-2</v>
      </c>
      <c r="R51" s="114">
        <v>0</v>
      </c>
      <c r="S51" s="114">
        <v>-0.16152067088881505</v>
      </c>
      <c r="T51" s="12">
        <v>1.0010216730366173</v>
      </c>
      <c r="V51" s="33"/>
      <c r="W51" s="33"/>
      <c r="X51" s="33"/>
      <c r="Y51" s="33"/>
      <c r="AK51" s="80"/>
      <c r="AL51" s="94"/>
      <c r="AM51" s="93"/>
      <c r="AN51" s="93"/>
      <c r="AO51" s="93"/>
      <c r="AP51" s="80"/>
    </row>
    <row r="52" spans="1:42" x14ac:dyDescent="0.25">
      <c r="A52" s="21"/>
      <c r="B52" s="46" t="s">
        <v>134</v>
      </c>
      <c r="C52" s="54"/>
      <c r="D52" s="216">
        <v>764781.774564152</v>
      </c>
      <c r="E52" s="91"/>
      <c r="F52" s="92">
        <v>58456.158799999997</v>
      </c>
      <c r="G52" s="89">
        <v>60.711056780259803</v>
      </c>
      <c r="H52" s="89">
        <v>63.333044836490515</v>
      </c>
      <c r="I52" s="89">
        <v>4.1400000000000006</v>
      </c>
      <c r="J52" s="89">
        <v>31.728263550277656</v>
      </c>
      <c r="K52" s="89">
        <v>679.19293336599844</v>
      </c>
      <c r="L52" s="91"/>
      <c r="M52" s="114">
        <v>1.5543705200732338</v>
      </c>
      <c r="N52" s="91"/>
      <c r="O52" s="114">
        <v>0.6984591248259564</v>
      </c>
      <c r="P52" s="114">
        <v>-2.2334261018319701E-2</v>
      </c>
      <c r="Q52" s="114">
        <v>-2.2334261018308599E-2</v>
      </c>
      <c r="R52" s="114">
        <v>0</v>
      </c>
      <c r="S52" s="114">
        <v>-0.14731413294032381</v>
      </c>
      <c r="T52" s="12">
        <v>1.0213225506024548</v>
      </c>
      <c r="V52" s="33"/>
      <c r="W52" s="33"/>
      <c r="X52" s="33"/>
      <c r="Y52" s="33"/>
      <c r="AK52" s="80"/>
      <c r="AL52" s="94"/>
      <c r="AM52" s="93"/>
      <c r="AN52" s="93"/>
      <c r="AO52" s="93"/>
      <c r="AP52" s="80"/>
    </row>
    <row r="53" spans="1:42" x14ac:dyDescent="0.25">
      <c r="A53" s="21"/>
      <c r="B53" s="46" t="s">
        <v>135</v>
      </c>
      <c r="C53" s="54"/>
      <c r="D53" s="216">
        <v>767764.31477731932</v>
      </c>
      <c r="E53" s="91"/>
      <c r="F53" s="92">
        <v>58556.2454</v>
      </c>
      <c r="G53" s="89">
        <v>60.703160602436185</v>
      </c>
      <c r="H53" s="89">
        <v>63.324807638677441</v>
      </c>
      <c r="I53" s="89">
        <v>4.1400000000000006</v>
      </c>
      <c r="J53" s="89">
        <v>31.718334360350124</v>
      </c>
      <c r="K53" s="89">
        <v>680.97790893421472</v>
      </c>
      <c r="L53" s="91"/>
      <c r="M53" s="114">
        <v>1.5603031801027623</v>
      </c>
      <c r="N53" s="91"/>
      <c r="O53" s="114">
        <v>0.69282931323191299</v>
      </c>
      <c r="P53" s="114">
        <v>-3.8461268992784348E-2</v>
      </c>
      <c r="Q53" s="114">
        <v>-3.8461268992773245E-2</v>
      </c>
      <c r="R53" s="114">
        <v>0</v>
      </c>
      <c r="S53" s="114">
        <v>-0.13843661567235488</v>
      </c>
      <c r="T53" s="12">
        <v>1.0401893332819601</v>
      </c>
      <c r="V53" s="33"/>
      <c r="W53" s="33"/>
      <c r="X53" s="33"/>
      <c r="Y53" s="33"/>
      <c r="AK53" s="80"/>
      <c r="AL53" s="94"/>
      <c r="AM53" s="93"/>
      <c r="AN53" s="93"/>
      <c r="AO53" s="93"/>
      <c r="AP53" s="80"/>
    </row>
    <row r="54" spans="1:42" x14ac:dyDescent="0.25">
      <c r="A54" s="21"/>
      <c r="B54" s="389">
        <v>2019</v>
      </c>
      <c r="C54" s="448"/>
      <c r="D54" s="449">
        <v>2654040.9142216747</v>
      </c>
      <c r="E54" s="448"/>
      <c r="F54" s="449">
        <v>53398</v>
      </c>
      <c r="G54" s="394">
        <v>61.232528462431873</v>
      </c>
      <c r="H54" s="394">
        <v>63.770966792362699</v>
      </c>
      <c r="I54" s="394">
        <v>3.9805555555555605</v>
      </c>
      <c r="J54" s="394">
        <v>31.702531471225008</v>
      </c>
      <c r="K54" s="394">
        <v>640.1015988111543</v>
      </c>
      <c r="L54" s="448"/>
      <c r="M54" s="394">
        <v>0.73971407481228102</v>
      </c>
      <c r="N54" s="448"/>
      <c r="O54" s="492">
        <v>0.54984370880879485</v>
      </c>
      <c r="P54" s="394">
        <v>0.17714797089400935</v>
      </c>
      <c r="Q54" s="394">
        <v>4.732671953964207E-2</v>
      </c>
      <c r="R54" s="450">
        <v>0.12980057174820647</v>
      </c>
      <c r="S54" s="394">
        <v>-0.65026573285306144</v>
      </c>
      <c r="T54" s="451">
        <v>0.66642397540384035</v>
      </c>
      <c r="V54" s="33"/>
      <c r="W54" s="33"/>
      <c r="X54" s="33"/>
      <c r="Y54" s="33"/>
      <c r="AK54" s="80"/>
      <c r="AL54" s="94"/>
      <c r="AM54" s="93"/>
      <c r="AN54" s="93"/>
      <c r="AO54" s="93"/>
      <c r="AP54" s="80"/>
    </row>
    <row r="55" spans="1:42" x14ac:dyDescent="0.25">
      <c r="A55" s="21"/>
      <c r="B55" s="46">
        <v>2020</v>
      </c>
      <c r="C55" s="91"/>
      <c r="D55" s="92">
        <v>2414868.7345429631</v>
      </c>
      <c r="E55" s="91"/>
      <c r="F55" s="92">
        <v>53595</v>
      </c>
      <c r="G55" s="89">
        <v>60.922417272505292</v>
      </c>
      <c r="H55" s="89">
        <v>63.709671139103371</v>
      </c>
      <c r="I55" s="89">
        <v>4.3750000000000018</v>
      </c>
      <c r="J55" s="89">
        <v>29.81133686168744</v>
      </c>
      <c r="K55" s="89">
        <v>619.78412275463188</v>
      </c>
      <c r="L55" s="91"/>
      <c r="M55" s="89">
        <v>-9.0116236866247146</v>
      </c>
      <c r="N55" s="91"/>
      <c r="O55" s="95">
        <v>0.36892767519383085</v>
      </c>
      <c r="P55" s="89">
        <v>-0.50644844776717157</v>
      </c>
      <c r="Q55" s="89">
        <v>-9.6118431854586017E-2</v>
      </c>
      <c r="R55" s="90">
        <v>-0.4107964243353468</v>
      </c>
      <c r="S55" s="89">
        <v>-5.9654372120223957</v>
      </c>
      <c r="T55" s="88">
        <v>-3.1741017510747649</v>
      </c>
      <c r="V55" s="33"/>
      <c r="W55" s="33"/>
      <c r="X55" s="33"/>
      <c r="Y55" s="33"/>
      <c r="AK55" s="80"/>
      <c r="AL55" s="94"/>
      <c r="AM55" s="93"/>
      <c r="AN55" s="93"/>
      <c r="AO55" s="93"/>
      <c r="AP55" s="80"/>
    </row>
    <row r="56" spans="1:42" x14ac:dyDescent="0.25">
      <c r="A56" s="21"/>
      <c r="B56" s="46">
        <v>2021</v>
      </c>
      <c r="C56" s="91"/>
      <c r="D56" s="92">
        <v>2574167.9177404158</v>
      </c>
      <c r="E56" s="91"/>
      <c r="F56" s="92">
        <v>53907.75</v>
      </c>
      <c r="G56" s="89">
        <v>60.933959111741693</v>
      </c>
      <c r="H56" s="89">
        <v>63.627390070271382</v>
      </c>
      <c r="I56" s="89">
        <v>4.2330769230769238</v>
      </c>
      <c r="J56" s="89">
        <v>31.162500000000001</v>
      </c>
      <c r="K56" s="89">
        <v>628.49734828756891</v>
      </c>
      <c r="L56" s="91"/>
      <c r="M56" s="89">
        <v>6.596598022856992</v>
      </c>
      <c r="N56" s="91"/>
      <c r="O56" s="95">
        <v>0.58354324097396049</v>
      </c>
      <c r="P56" s="89">
        <v>1.8945143270943099E-2</v>
      </c>
      <c r="Q56" s="89">
        <v>-0.12915004482182413</v>
      </c>
      <c r="R56" s="90">
        <v>0.14841628959276765</v>
      </c>
      <c r="S56" s="89">
        <v>4.5323802303177896</v>
      </c>
      <c r="T56" s="88">
        <v>1.4058484580423025</v>
      </c>
      <c r="V56" s="33"/>
      <c r="W56" s="33"/>
      <c r="X56" s="33"/>
      <c r="Y56" s="33"/>
      <c r="AK56" s="80"/>
      <c r="AL56" s="94"/>
      <c r="AM56" s="93"/>
      <c r="AN56" s="93"/>
      <c r="AO56" s="93"/>
      <c r="AP56" s="80"/>
    </row>
    <row r="57" spans="1:42" x14ac:dyDescent="0.25">
      <c r="A57" s="21"/>
      <c r="B57" s="46">
        <v>2022</v>
      </c>
      <c r="C57" s="91"/>
      <c r="D57" s="92">
        <v>2707503.5622238331</v>
      </c>
      <c r="E57" s="91"/>
      <c r="F57" s="92">
        <v>54407</v>
      </c>
      <c r="G57" s="89">
        <v>60.990596920865329</v>
      </c>
      <c r="H57" s="89">
        <v>63.571093126927096</v>
      </c>
      <c r="I57" s="89">
        <v>4.0592307692307754</v>
      </c>
      <c r="J57" s="89">
        <v>31.724800345853868</v>
      </c>
      <c r="K57" s="89">
        <v>642.9591318685284</v>
      </c>
      <c r="L57" s="91"/>
      <c r="M57" s="89">
        <v>5.1797570610878418</v>
      </c>
      <c r="N57" s="91"/>
      <c r="O57" s="95">
        <v>0.92611915726403815</v>
      </c>
      <c r="P57" s="89">
        <v>9.2949498029115674E-2</v>
      </c>
      <c r="Q57" s="89">
        <v>-8.8479101974969776E-2</v>
      </c>
      <c r="R57" s="90">
        <v>0.18153047864606364</v>
      </c>
      <c r="S57" s="89">
        <v>1.8044134644327858</v>
      </c>
      <c r="T57" s="88">
        <v>2.301009482436589</v>
      </c>
      <c r="V57" s="33"/>
      <c r="W57" s="33"/>
      <c r="X57" s="33"/>
      <c r="Y57" s="33"/>
      <c r="AK57" s="80"/>
      <c r="AL57" s="94"/>
      <c r="AM57" s="93"/>
      <c r="AN57" s="93"/>
      <c r="AO57" s="93"/>
      <c r="AP57" s="80"/>
    </row>
    <row r="58" spans="1:42" x14ac:dyDescent="0.25">
      <c r="A58" s="21"/>
      <c r="B58" s="46">
        <v>2023</v>
      </c>
      <c r="C58" s="91"/>
      <c r="D58" s="92">
        <v>2746003.225210093</v>
      </c>
      <c r="E58" s="91"/>
      <c r="F58" s="92">
        <v>55044.5</v>
      </c>
      <c r="G58" s="89">
        <v>60.935345324803066</v>
      </c>
      <c r="H58" s="89">
        <v>63.542034405471156</v>
      </c>
      <c r="I58" s="89">
        <v>4.1023076923076989</v>
      </c>
      <c r="J58" s="89">
        <v>31.887399501909734</v>
      </c>
      <c r="K58" s="89">
        <v>641.8635805435672</v>
      </c>
      <c r="L58" s="91"/>
      <c r="M58" s="89">
        <v>1.4219616743417207</v>
      </c>
      <c r="N58" s="91"/>
      <c r="O58" s="95">
        <v>1.1717242266620076</v>
      </c>
      <c r="P58" s="89">
        <v>-9.0590351384745027E-2</v>
      </c>
      <c r="Q58" s="89">
        <v>-4.5710589556668957E-2</v>
      </c>
      <c r="R58" s="90">
        <v>-4.489949728598841E-2</v>
      </c>
      <c r="S58" s="89">
        <v>0.51253011613394683</v>
      </c>
      <c r="T58" s="88">
        <v>-0.17039206236598714</v>
      </c>
      <c r="V58" s="33"/>
      <c r="W58" s="33"/>
      <c r="X58" s="33"/>
      <c r="Y58" s="33"/>
      <c r="AK58" s="80"/>
      <c r="AL58" s="94"/>
      <c r="AM58" s="93"/>
      <c r="AN58" s="93"/>
      <c r="AO58" s="93"/>
      <c r="AP58" s="80"/>
    </row>
    <row r="59" spans="1:42" x14ac:dyDescent="0.25">
      <c r="A59" s="21"/>
      <c r="B59" s="46">
        <v>2024</v>
      </c>
      <c r="C59" s="91"/>
      <c r="D59" s="92">
        <v>2791243.3374393433</v>
      </c>
      <c r="E59" s="91"/>
      <c r="F59" s="92">
        <v>55690</v>
      </c>
      <c r="G59" s="89">
        <v>60.901095033477326</v>
      </c>
      <c r="H59" s="89">
        <v>63.529506069237748</v>
      </c>
      <c r="I59" s="89">
        <v>4.1373076923076981</v>
      </c>
      <c r="J59" s="89">
        <v>31.942845376066725</v>
      </c>
      <c r="K59" s="89">
        <v>644.10878058622677</v>
      </c>
      <c r="L59" s="91"/>
      <c r="M59" s="89">
        <v>1.6474894062001422</v>
      </c>
      <c r="N59" s="91"/>
      <c r="O59" s="95">
        <v>1.1726875527981795</v>
      </c>
      <c r="P59" s="89">
        <v>-5.6207593709656223E-2</v>
      </c>
      <c r="Q59" s="89">
        <v>-1.9716611768305636E-2</v>
      </c>
      <c r="R59" s="90">
        <v>-3.6497228617027311E-2</v>
      </c>
      <c r="S59" s="89">
        <v>0.17388020040225438</v>
      </c>
      <c r="T59" s="88">
        <v>0.34979396100931481</v>
      </c>
      <c r="V59" s="33"/>
      <c r="W59" s="33"/>
      <c r="X59" s="33"/>
      <c r="Y59" s="33"/>
      <c r="AK59" s="80"/>
      <c r="AL59" s="94"/>
      <c r="AM59" s="93"/>
      <c r="AN59" s="93"/>
      <c r="AO59" s="93"/>
      <c r="AP59" s="80"/>
    </row>
    <row r="60" spans="1:42" x14ac:dyDescent="0.25">
      <c r="A60" s="21"/>
      <c r="B60" s="46">
        <v>2025</v>
      </c>
      <c r="C60" s="91"/>
      <c r="D60" s="92">
        <v>2840686.6714366474</v>
      </c>
      <c r="E60" s="91"/>
      <c r="F60" s="216">
        <v>56249.512125000001</v>
      </c>
      <c r="G60" s="89">
        <v>60.885728082640469</v>
      </c>
      <c r="H60" s="89">
        <v>63.51525984001718</v>
      </c>
      <c r="I60" s="89">
        <v>4.1400000000000059</v>
      </c>
      <c r="J60" s="89">
        <v>31.959212603677262</v>
      </c>
      <c r="K60" s="89">
        <v>648.83209595200378</v>
      </c>
      <c r="L60" s="91"/>
      <c r="M60" s="89">
        <v>1.7713731129820776</v>
      </c>
      <c r="N60" s="91"/>
      <c r="O60" s="95">
        <v>1.0046904740528051</v>
      </c>
      <c r="P60" s="89">
        <v>-2.5232634697958112E-2</v>
      </c>
      <c r="Q60" s="89">
        <v>-2.24245867818329E-2</v>
      </c>
      <c r="R60" s="90">
        <v>-2.8085041505643282E-3</v>
      </c>
      <c r="S60" s="89">
        <v>5.1239103523315066E-2</v>
      </c>
      <c r="T60" s="88">
        <v>0.73331019668418929</v>
      </c>
      <c r="V60" s="97"/>
      <c r="W60" s="33"/>
      <c r="X60" s="33"/>
      <c r="Y60" s="33"/>
      <c r="AK60" s="80"/>
      <c r="AL60" s="94"/>
      <c r="AM60" s="93"/>
      <c r="AN60" s="93"/>
      <c r="AO60" s="93"/>
      <c r="AP60" s="80"/>
    </row>
    <row r="61" spans="1:42" x14ac:dyDescent="0.25">
      <c r="A61" s="21"/>
      <c r="B61" s="46">
        <v>2026</v>
      </c>
      <c r="C61" s="91"/>
      <c r="D61" s="92">
        <v>2876585.0246723411</v>
      </c>
      <c r="E61" s="91"/>
      <c r="F61" s="216">
        <v>56654.967324999991</v>
      </c>
      <c r="G61" s="89">
        <v>60.835683660645515</v>
      </c>
      <c r="H61" s="89">
        <v>63.463054100402168</v>
      </c>
      <c r="I61" s="89">
        <v>4.1400000000000023</v>
      </c>
      <c r="J61" s="89">
        <v>31.946438189561473</v>
      </c>
      <c r="K61" s="89">
        <v>653.12670418116465</v>
      </c>
      <c r="L61" s="91"/>
      <c r="M61" s="89">
        <v>1.2637209727019538</v>
      </c>
      <c r="N61" s="91"/>
      <c r="O61" s="95">
        <v>0.72081549631750619</v>
      </c>
      <c r="P61" s="89">
        <v>-8.2194010929836914E-2</v>
      </c>
      <c r="Q61" s="89">
        <v>-8.2194010929825811E-2</v>
      </c>
      <c r="R61" s="90">
        <v>0</v>
      </c>
      <c r="S61" s="89">
        <v>-3.9970991382687338E-2</v>
      </c>
      <c r="T61" s="88">
        <v>0.66189824084759152</v>
      </c>
      <c r="V61" s="97"/>
      <c r="W61" s="33"/>
      <c r="X61" s="33"/>
      <c r="Y61" s="33"/>
      <c r="AK61" s="80"/>
      <c r="AL61" s="94"/>
      <c r="AM61" s="93"/>
      <c r="AN61" s="93"/>
      <c r="AO61" s="93"/>
      <c r="AP61" s="80"/>
    </row>
    <row r="62" spans="1:42" x14ac:dyDescent="0.25">
      <c r="A62" s="21"/>
      <c r="B62" s="326">
        <v>2027</v>
      </c>
      <c r="C62" s="91"/>
      <c r="D62" s="216">
        <v>2913476.5511840587</v>
      </c>
      <c r="E62" s="91"/>
      <c r="F62" s="216">
        <v>57055.685549999995</v>
      </c>
      <c r="G62" s="89">
        <v>60.783754485222921</v>
      </c>
      <c r="H62" s="89">
        <v>63.408882208661502</v>
      </c>
      <c r="I62" s="89">
        <v>4.1400000000000006</v>
      </c>
      <c r="J62" s="89">
        <v>31.906500352869202</v>
      </c>
      <c r="K62" s="89">
        <v>658.24129135890337</v>
      </c>
      <c r="L62" s="91"/>
      <c r="M62" s="89">
        <v>1.282476484974393</v>
      </c>
      <c r="N62" s="91"/>
      <c r="O62" s="95">
        <v>0.70729583639381755</v>
      </c>
      <c r="P62" s="89">
        <v>-8.5359730174583426E-2</v>
      </c>
      <c r="Q62" s="89">
        <v>-8.535973017460563E-2</v>
      </c>
      <c r="R62" s="90">
        <v>0</v>
      </c>
      <c r="S62" s="89">
        <v>-0.12501499057669951</v>
      </c>
      <c r="T62" s="88">
        <v>0.78309264419849089</v>
      </c>
      <c r="V62" s="33"/>
      <c r="W62" s="33"/>
      <c r="X62" s="33"/>
      <c r="Y62" s="33"/>
      <c r="AK62" s="80"/>
      <c r="AL62" s="94"/>
      <c r="AM62" s="93"/>
      <c r="AN62" s="93"/>
      <c r="AO62" s="93"/>
      <c r="AP62" s="80"/>
    </row>
    <row r="63" spans="1:42" x14ac:dyDescent="0.25">
      <c r="A63" s="21"/>
      <c r="B63" s="326">
        <v>2028</v>
      </c>
      <c r="C63" s="91"/>
      <c r="D63" s="216">
        <v>2952447.038171669</v>
      </c>
      <c r="E63" s="91"/>
      <c r="F63" s="216">
        <v>57474.408374999999</v>
      </c>
      <c r="G63" s="89">
        <v>60.745555014424653</v>
      </c>
      <c r="H63" s="89">
        <v>63.369032979787868</v>
      </c>
      <c r="I63" s="89">
        <v>4.1400000000000006</v>
      </c>
      <c r="J63" s="89">
        <v>31.850591244152945</v>
      </c>
      <c r="K63" s="89">
        <v>663.76545842673204</v>
      </c>
      <c r="L63" s="91"/>
      <c r="M63" s="89">
        <v>1.3375939810386539</v>
      </c>
      <c r="N63" s="91"/>
      <c r="O63" s="95">
        <v>0.7338844866443095</v>
      </c>
      <c r="P63" s="89">
        <v>-6.2844868866329673E-2</v>
      </c>
      <c r="Q63" s="89">
        <v>-6.2844868866318571E-2</v>
      </c>
      <c r="R63" s="90">
        <v>0</v>
      </c>
      <c r="S63" s="89">
        <v>-0.17522795699287386</v>
      </c>
      <c r="T63" s="88">
        <v>0.83923131841583398</v>
      </c>
      <c r="V63" s="33"/>
      <c r="W63" s="33"/>
      <c r="X63" s="33"/>
      <c r="Y63" s="33"/>
      <c r="AK63" s="80"/>
      <c r="AL63" s="94"/>
      <c r="AM63" s="93"/>
      <c r="AN63" s="93"/>
      <c r="AO63" s="93"/>
      <c r="AP63" s="80"/>
    </row>
    <row r="64" spans="1:42" x14ac:dyDescent="0.25">
      <c r="A64" s="21"/>
      <c r="B64" s="326">
        <v>2029</v>
      </c>
      <c r="C64" s="91"/>
      <c r="D64" s="216">
        <v>2995594.7467114078</v>
      </c>
      <c r="E64" s="91"/>
      <c r="F64" s="216">
        <v>57895.870349999997</v>
      </c>
      <c r="G64" s="89">
        <v>60.727318333116308</v>
      </c>
      <c r="H64" s="89">
        <v>63.350008693006799</v>
      </c>
      <c r="I64" s="89">
        <v>4.1400000000000006</v>
      </c>
      <c r="J64" s="89">
        <v>31.796426738582824</v>
      </c>
      <c r="K64" s="89">
        <v>669.90277887199773</v>
      </c>
      <c r="L64" s="91"/>
      <c r="M64" s="89">
        <v>1.461421931770146</v>
      </c>
      <c r="N64" s="91"/>
      <c r="O64" s="95">
        <v>0.73330372058830751</v>
      </c>
      <c r="P64" s="89">
        <v>-3.0021425113346822E-2</v>
      </c>
      <c r="Q64" s="89">
        <v>-3.0021425113324618E-2</v>
      </c>
      <c r="R64" s="90">
        <v>0</v>
      </c>
      <c r="S64" s="89">
        <v>-0.17005808512288167</v>
      </c>
      <c r="T64" s="88">
        <v>0.92462184757435839</v>
      </c>
      <c r="V64" s="33"/>
      <c r="W64" s="33"/>
      <c r="X64" s="33"/>
      <c r="Y64" s="33"/>
      <c r="AK64" s="80"/>
      <c r="AL64" s="94"/>
      <c r="AM64" s="93"/>
      <c r="AN64" s="93"/>
      <c r="AO64" s="93"/>
      <c r="AP64" s="80"/>
    </row>
    <row r="65" spans="1:46" x14ac:dyDescent="0.25">
      <c r="A65" s="21"/>
      <c r="B65" s="326">
        <v>2030</v>
      </c>
      <c r="C65" s="91"/>
      <c r="D65" s="216">
        <v>3041433.139334715</v>
      </c>
      <c r="E65" s="91"/>
      <c r="F65" s="216">
        <v>58305.389649999997</v>
      </c>
      <c r="G65" s="89">
        <v>60.719472496028018</v>
      </c>
      <c r="H65" s="89">
        <v>63.341824010043823</v>
      </c>
      <c r="I65" s="89">
        <v>4.1400000000000006</v>
      </c>
      <c r="J65" s="89">
        <v>31.744929483188155</v>
      </c>
      <c r="K65" s="89">
        <v>676.5592293385123</v>
      </c>
      <c r="L65" s="91"/>
      <c r="M65" s="89">
        <v>1.5301933839224846</v>
      </c>
      <c r="N65" s="91"/>
      <c r="O65" s="95">
        <v>0.70733766937833842</v>
      </c>
      <c r="P65" s="89">
        <v>-1.2919781909770389E-2</v>
      </c>
      <c r="Q65" s="89">
        <v>-1.2919781909803696E-2</v>
      </c>
      <c r="R65" s="90">
        <v>0</v>
      </c>
      <c r="S65" s="89">
        <v>-0.16195925352888718</v>
      </c>
      <c r="T65" s="88">
        <v>0.99364425353225538</v>
      </c>
      <c r="V65" s="33"/>
      <c r="W65" s="33"/>
      <c r="X65" s="33"/>
      <c r="Y65" s="33"/>
      <c r="AK65" s="80"/>
      <c r="AL65" s="94"/>
      <c r="AM65" s="93"/>
      <c r="AN65" s="93"/>
      <c r="AO65" s="93"/>
      <c r="AP65" s="80"/>
    </row>
    <row r="66" spans="1:46" x14ac:dyDescent="0.25">
      <c r="A66" s="7"/>
      <c r="B66" s="389" t="s">
        <v>147</v>
      </c>
      <c r="C66" s="448"/>
      <c r="D66" s="449">
        <v>2645517.715527026</v>
      </c>
      <c r="E66" s="448"/>
      <c r="F66" s="449">
        <v>53451.5</v>
      </c>
      <c r="G66" s="394">
        <v>61.220533097193332</v>
      </c>
      <c r="H66" s="394">
        <v>63.763638526090602</v>
      </c>
      <c r="I66" s="394">
        <v>3.9883333333333386</v>
      </c>
      <c r="J66" s="394">
        <v>31.585428496700349</v>
      </c>
      <c r="K66" s="394">
        <v>639.88563660148384</v>
      </c>
      <c r="L66" s="448"/>
      <c r="M66" s="394">
        <v>0.28479056293748695</v>
      </c>
      <c r="N66" s="448"/>
      <c r="O66" s="394">
        <v>0.50675040427212714</v>
      </c>
      <c r="P66" s="394">
        <v>4.1841371578210662E-2</v>
      </c>
      <c r="Q66" s="394">
        <v>1.2941460203164112E-2</v>
      </c>
      <c r="R66" s="450">
        <v>2.8911093612027372E-2</v>
      </c>
      <c r="S66" s="394">
        <v>-0.83856121377968718</v>
      </c>
      <c r="T66" s="451">
        <v>0.57953224967011163</v>
      </c>
      <c r="V66" s="34"/>
      <c r="W66" s="33"/>
      <c r="X66" s="33"/>
      <c r="Y66" s="33"/>
      <c r="Z66" s="33"/>
      <c r="AA66" s="33"/>
      <c r="AB66" s="33"/>
      <c r="AC66" s="33"/>
      <c r="AD66" s="33"/>
      <c r="AE66" s="33"/>
      <c r="AF66" s="33"/>
      <c r="AG66" s="33"/>
      <c r="AH66" s="33"/>
      <c r="AK66" s="80"/>
      <c r="AL66" s="94"/>
      <c r="AM66" s="93"/>
      <c r="AN66" s="93"/>
      <c r="AO66" s="93"/>
      <c r="AP66" s="80"/>
      <c r="AT66" s="2"/>
    </row>
    <row r="67" spans="1:46" x14ac:dyDescent="0.25">
      <c r="A67" s="7"/>
      <c r="B67" s="46" t="s">
        <v>148</v>
      </c>
      <c r="C67" s="91"/>
      <c r="D67" s="92">
        <v>2372503.3733593714</v>
      </c>
      <c r="E67" s="91"/>
      <c r="F67" s="92">
        <v>53658</v>
      </c>
      <c r="G67" s="89">
        <v>60.82090851834721</v>
      </c>
      <c r="H67" s="89">
        <v>63.686815202457815</v>
      </c>
      <c r="I67" s="89">
        <v>4.5</v>
      </c>
      <c r="J67" s="89">
        <v>29.596556968405849</v>
      </c>
      <c r="K67" s="89">
        <v>613.94935568564324</v>
      </c>
      <c r="L67" s="91"/>
      <c r="M67" s="89">
        <v>-10.31988334703955</v>
      </c>
      <c r="N67" s="91"/>
      <c r="O67" s="89">
        <v>0.38633153419453947</v>
      </c>
      <c r="P67" s="89">
        <v>-0.65276233091874358</v>
      </c>
      <c r="Q67" s="89">
        <v>-0.12048139881690734</v>
      </c>
      <c r="R67" s="90">
        <v>-0.53292134636414579</v>
      </c>
      <c r="S67" s="89">
        <v>-6.2968008444218899</v>
      </c>
      <c r="T67" s="88">
        <v>-4.0532681829821282</v>
      </c>
      <c r="V67" s="34"/>
      <c r="W67" s="33"/>
      <c r="X67" s="33"/>
      <c r="Y67" s="33"/>
      <c r="Z67" s="33"/>
      <c r="AA67" s="33"/>
      <c r="AB67" s="33"/>
      <c r="AC67" s="33"/>
      <c r="AD67" s="33"/>
      <c r="AE67" s="33"/>
      <c r="AF67" s="33"/>
      <c r="AG67" s="33"/>
      <c r="AH67" s="33"/>
      <c r="AK67" s="80"/>
      <c r="AL67" s="94"/>
      <c r="AM67" s="93"/>
      <c r="AN67" s="93"/>
      <c r="AO67" s="93"/>
      <c r="AP67" s="80"/>
      <c r="AT67" s="2"/>
    </row>
    <row r="68" spans="1:46" x14ac:dyDescent="0.25">
      <c r="A68" s="7"/>
      <c r="B68" s="46" t="s">
        <v>149</v>
      </c>
      <c r="C68" s="91"/>
      <c r="D68" s="92">
        <v>2633164.9598259158</v>
      </c>
      <c r="E68" s="91"/>
      <c r="F68" s="92">
        <v>54015.5</v>
      </c>
      <c r="G68" s="89">
        <v>60.990322834785523</v>
      </c>
      <c r="H68" s="89">
        <v>63.610352921104067</v>
      </c>
      <c r="I68" s="89">
        <v>4.1188461538461567</v>
      </c>
      <c r="J68" s="89">
        <v>31.454625</v>
      </c>
      <c r="K68" s="89">
        <v>635.22865487806644</v>
      </c>
      <c r="L68" s="91"/>
      <c r="M68" s="89">
        <v>10.986774113516118</v>
      </c>
      <c r="N68" s="91"/>
      <c r="O68" s="89">
        <v>0.6662566625666333</v>
      </c>
      <c r="P68" s="89">
        <v>0.2785461785517418</v>
      </c>
      <c r="Q68" s="89">
        <v>-0.12005982888401157</v>
      </c>
      <c r="R68" s="90">
        <v>0.39911397503018531</v>
      </c>
      <c r="S68" s="89">
        <v>6.2779871103845863</v>
      </c>
      <c r="T68" s="88">
        <v>3.4659697897490238</v>
      </c>
      <c r="V68" s="34"/>
      <c r="W68" s="33"/>
      <c r="X68" s="33"/>
      <c r="Y68" s="33"/>
      <c r="Z68" s="33"/>
      <c r="AA68" s="33"/>
      <c r="AB68" s="33"/>
      <c r="AC68" s="33"/>
      <c r="AD68" s="33"/>
      <c r="AE68" s="33"/>
      <c r="AF68" s="33"/>
      <c r="AG68" s="33"/>
      <c r="AH68" s="33"/>
      <c r="AK68" s="80"/>
      <c r="AL68" s="94"/>
      <c r="AM68" s="93"/>
      <c r="AN68" s="93"/>
      <c r="AO68" s="93"/>
      <c r="AP68" s="80"/>
      <c r="AT68" s="2"/>
    </row>
    <row r="69" spans="1:46" x14ac:dyDescent="0.25">
      <c r="A69" s="7"/>
      <c r="B69" s="46" t="s">
        <v>150</v>
      </c>
      <c r="C69" s="91"/>
      <c r="D69" s="92">
        <v>2723437.4629260278</v>
      </c>
      <c r="E69" s="91"/>
      <c r="F69" s="92">
        <v>54557.25</v>
      </c>
      <c r="G69" s="89">
        <v>60.975748824945939</v>
      </c>
      <c r="H69" s="89">
        <v>63.562751862859045</v>
      </c>
      <c r="I69" s="89">
        <v>4.0700000000000065</v>
      </c>
      <c r="J69" s="89">
        <v>31.782942928977171</v>
      </c>
      <c r="K69" s="89">
        <v>643.94758983560644</v>
      </c>
      <c r="L69" s="91"/>
      <c r="M69" s="89">
        <v>3.4282889403966621</v>
      </c>
      <c r="N69" s="91"/>
      <c r="O69" s="89">
        <v>1.0029528561246392</v>
      </c>
      <c r="P69" s="89">
        <v>-2.3895610257818056E-2</v>
      </c>
      <c r="Q69" s="89">
        <v>-7.4832249876144452E-2</v>
      </c>
      <c r="R69" s="90">
        <v>5.0944478541148364E-2</v>
      </c>
      <c r="S69" s="89">
        <v>1.0437826837139896</v>
      </c>
      <c r="T69" s="88">
        <v>1.3725663807174548</v>
      </c>
      <c r="V69" s="32"/>
      <c r="W69" s="33"/>
      <c r="X69" s="33"/>
      <c r="Y69" s="33"/>
      <c r="Z69" s="33"/>
      <c r="AA69" s="33"/>
      <c r="AB69" s="33"/>
      <c r="AC69" s="33"/>
      <c r="AD69" s="33"/>
      <c r="AE69" s="33"/>
      <c r="AF69" s="33"/>
      <c r="AG69" s="33"/>
      <c r="AH69" s="33"/>
      <c r="AK69" s="80"/>
      <c r="AL69" s="94"/>
      <c r="AM69" s="93"/>
      <c r="AN69" s="93"/>
      <c r="AO69" s="93"/>
      <c r="AP69" s="80"/>
      <c r="AT69" s="2"/>
    </row>
    <row r="70" spans="1:46" x14ac:dyDescent="0.25">
      <c r="A70" s="7"/>
      <c r="B70" s="46" t="s">
        <v>151</v>
      </c>
      <c r="C70" s="91"/>
      <c r="D70" s="92">
        <v>2753907.4487909623</v>
      </c>
      <c r="E70" s="91"/>
      <c r="F70" s="92">
        <v>55208.25</v>
      </c>
      <c r="G70" s="89">
        <v>60.924019950252884</v>
      </c>
      <c r="H70" s="89">
        <v>63.537360093361052</v>
      </c>
      <c r="I70" s="89">
        <v>4.1130769230769291</v>
      </c>
      <c r="J70" s="89">
        <v>31.907252513521087</v>
      </c>
      <c r="K70" s="89">
        <v>641.51779200175838</v>
      </c>
      <c r="L70" s="91"/>
      <c r="M70" s="89">
        <v>1.1188061514068259</v>
      </c>
      <c r="N70" s="91"/>
      <c r="O70" s="89">
        <v>1.1932419614258505</v>
      </c>
      <c r="P70" s="89">
        <v>-8.4835161010587967E-2</v>
      </c>
      <c r="Q70" s="89">
        <v>-3.994756166753044E-2</v>
      </c>
      <c r="R70" s="90">
        <v>-4.4904537763912344E-2</v>
      </c>
      <c r="S70" s="89">
        <v>0.39112043469888835</v>
      </c>
      <c r="T70" s="88">
        <v>-0.37732850812725038</v>
      </c>
      <c r="V70" s="32"/>
      <c r="W70" s="33"/>
      <c r="X70" s="33"/>
      <c r="Y70" s="33"/>
      <c r="Z70" s="33"/>
      <c r="AA70" s="33"/>
      <c r="AB70" s="33"/>
      <c r="AC70" s="33"/>
      <c r="AD70" s="33"/>
      <c r="AE70" s="33"/>
      <c r="AF70" s="33"/>
      <c r="AG70" s="33"/>
      <c r="AH70" s="33"/>
      <c r="AK70" s="80"/>
      <c r="AL70" s="94"/>
      <c r="AM70" s="93"/>
      <c r="AN70" s="93"/>
      <c r="AO70" s="93"/>
      <c r="AP70" s="80"/>
      <c r="AT70" s="2"/>
    </row>
    <row r="71" spans="1:46" x14ac:dyDescent="0.25">
      <c r="A71" s="7"/>
      <c r="B71" s="46" t="s">
        <v>152</v>
      </c>
      <c r="C71" s="91"/>
      <c r="D71" s="92">
        <v>2805907.3280809792</v>
      </c>
      <c r="E71" s="91"/>
      <c r="F71" s="92">
        <v>55842.75</v>
      </c>
      <c r="G71" s="89">
        <v>60.896874895463093</v>
      </c>
      <c r="H71" s="89">
        <v>63.526888061196637</v>
      </c>
      <c r="I71" s="89">
        <v>4.1400000000000059</v>
      </c>
      <c r="J71" s="89">
        <v>31.94959940138213</v>
      </c>
      <c r="K71" s="89">
        <v>645.62892096492931</v>
      </c>
      <c r="L71" s="91"/>
      <c r="M71" s="89">
        <v>1.8882217451732464</v>
      </c>
      <c r="N71" s="91"/>
      <c r="O71" s="89">
        <v>1.1492847536373585</v>
      </c>
      <c r="P71" s="89">
        <v>-4.455558712631591E-2</v>
      </c>
      <c r="Q71" s="89">
        <v>-1.6481692265823966E-2</v>
      </c>
      <c r="R71" s="90">
        <v>-2.8077944373572361E-2</v>
      </c>
      <c r="S71" s="89">
        <v>0.13271869097188915</v>
      </c>
      <c r="T71" s="88">
        <v>0.64084410665257163</v>
      </c>
      <c r="V71" s="32"/>
      <c r="W71" s="33"/>
      <c r="X71" s="33"/>
      <c r="Y71" s="33"/>
      <c r="Z71" s="33"/>
      <c r="AA71" s="33"/>
      <c r="AB71" s="33"/>
      <c r="AC71" s="33"/>
      <c r="AD71" s="33"/>
      <c r="AE71" s="33"/>
      <c r="AF71" s="33"/>
      <c r="AG71" s="33"/>
      <c r="AH71" s="33"/>
      <c r="AK71" s="80"/>
      <c r="AL71" s="94"/>
      <c r="AM71" s="93"/>
      <c r="AN71" s="93"/>
      <c r="AO71" s="93"/>
      <c r="AP71" s="80"/>
      <c r="AT71" s="2"/>
    </row>
    <row r="72" spans="1:46" x14ac:dyDescent="0.25">
      <c r="A72" s="7"/>
      <c r="B72" s="46" t="s">
        <v>153</v>
      </c>
      <c r="C72" s="91"/>
      <c r="D72" s="92">
        <v>2848996.8114055069</v>
      </c>
      <c r="E72" s="91"/>
      <c r="F72" s="92">
        <v>56360.024250000002</v>
      </c>
      <c r="G72" s="89">
        <v>60.87762920215085</v>
      </c>
      <c r="H72" s="89">
        <v>63.506811185218908</v>
      </c>
      <c r="I72" s="89">
        <v>4.1400000000000059</v>
      </c>
      <c r="J72" s="89">
        <v>31.958623119492948</v>
      </c>
      <c r="K72" s="89">
        <v>649.55212184646939</v>
      </c>
      <c r="L72" s="91"/>
      <c r="M72" s="89">
        <v>1.5356702230788777</v>
      </c>
      <c r="N72" s="91"/>
      <c r="O72" s="89">
        <v>0.92630511570437335</v>
      </c>
      <c r="P72" s="89">
        <v>-3.1603745422537077E-2</v>
      </c>
      <c r="Q72" s="89">
        <v>-3.160374542254818E-2</v>
      </c>
      <c r="R72" s="90">
        <v>0</v>
      </c>
      <c r="S72" s="89">
        <v>2.8243603299848985E-2</v>
      </c>
      <c r="T72" s="88">
        <v>0.60765569108593986</v>
      </c>
      <c r="V72" s="32"/>
      <c r="W72" s="33"/>
      <c r="X72" s="33"/>
      <c r="Y72" s="33"/>
      <c r="Z72" s="33"/>
      <c r="AA72" s="33"/>
      <c r="AB72" s="33"/>
      <c r="AC72" s="33"/>
      <c r="AD72" s="33"/>
      <c r="AE72" s="33"/>
      <c r="AF72" s="33"/>
      <c r="AG72" s="33"/>
      <c r="AH72" s="33"/>
      <c r="AK72" s="80"/>
      <c r="AL72" s="94"/>
      <c r="AM72" s="93"/>
      <c r="AN72" s="93"/>
      <c r="AO72" s="93"/>
      <c r="AP72" s="80"/>
      <c r="AT72" s="2"/>
    </row>
    <row r="73" spans="1:46" x14ac:dyDescent="0.25">
      <c r="A73" s="7"/>
      <c r="B73" s="46" t="s">
        <v>154</v>
      </c>
      <c r="C73" s="91"/>
      <c r="D73" s="92">
        <v>2885859.0371864485</v>
      </c>
      <c r="E73" s="91"/>
      <c r="F73" s="92">
        <v>56753.878049999999</v>
      </c>
      <c r="G73" s="89">
        <v>60.820445763521704</v>
      </c>
      <c r="H73" s="89">
        <v>63.44715810924442</v>
      </c>
      <c r="I73" s="89">
        <v>4.1400000000000006</v>
      </c>
      <c r="J73" s="89">
        <v>31.939033664835236</v>
      </c>
      <c r="K73" s="89">
        <v>654.40609323040417</v>
      </c>
      <c r="L73" s="91"/>
      <c r="M73" s="89">
        <v>1.2938668668694087</v>
      </c>
      <c r="N73" s="91"/>
      <c r="O73" s="89">
        <v>0.69881765531709661</v>
      </c>
      <c r="P73" s="89">
        <v>-9.3931776546785084E-2</v>
      </c>
      <c r="Q73" s="89">
        <v>-9.3931776546785084E-2</v>
      </c>
      <c r="R73" s="90">
        <v>0</v>
      </c>
      <c r="S73" s="89">
        <v>-6.1296303612545788E-2</v>
      </c>
      <c r="T73" s="88">
        <v>0.74727973640305034</v>
      </c>
      <c r="V73" s="32"/>
      <c r="W73" s="33"/>
      <c r="X73" s="33"/>
      <c r="Y73" s="33"/>
      <c r="Z73" s="33"/>
      <c r="AA73" s="33"/>
      <c r="AB73" s="33"/>
      <c r="AC73" s="33"/>
      <c r="AD73" s="33"/>
      <c r="AE73" s="33"/>
      <c r="AF73" s="33"/>
      <c r="AG73" s="33"/>
      <c r="AH73" s="33"/>
      <c r="AK73" s="80"/>
      <c r="AL73" s="94"/>
      <c r="AM73" s="93"/>
      <c r="AN73" s="93"/>
      <c r="AO73" s="93"/>
      <c r="AP73" s="80"/>
      <c r="AT73" s="2"/>
    </row>
    <row r="74" spans="1:46" x14ac:dyDescent="0.25">
      <c r="A74" s="7"/>
      <c r="B74" s="324" t="s">
        <v>155</v>
      </c>
      <c r="C74" s="91"/>
      <c r="D74" s="92">
        <v>2922897.6179546705</v>
      </c>
      <c r="E74" s="91"/>
      <c r="F74" s="92">
        <v>57159.075225000001</v>
      </c>
      <c r="G74" s="89">
        <v>60.773352474064033</v>
      </c>
      <c r="H74" s="89">
        <v>63.398030955626993</v>
      </c>
      <c r="I74" s="89">
        <v>4.1400000000000006</v>
      </c>
      <c r="J74" s="89">
        <v>31.893233954213372</v>
      </c>
      <c r="K74" s="89">
        <v>659.56234798257924</v>
      </c>
      <c r="L74" s="91"/>
      <c r="M74" s="89">
        <v>1.2834507954460728</v>
      </c>
      <c r="N74" s="91"/>
      <c r="O74" s="89">
        <v>0.71395504399369702</v>
      </c>
      <c r="P74" s="89">
        <v>-7.743003009346161E-2</v>
      </c>
      <c r="Q74" s="89">
        <v>-7.7430030093450508E-2</v>
      </c>
      <c r="R74" s="90">
        <v>0</v>
      </c>
      <c r="S74" s="89">
        <v>-0.14339729593099149</v>
      </c>
      <c r="T74" s="88">
        <v>0.78792890309467012</v>
      </c>
      <c r="V74" s="32"/>
      <c r="W74" s="33"/>
      <c r="X74" s="33"/>
      <c r="Y74" s="33"/>
      <c r="Z74" s="33"/>
      <c r="AA74" s="33"/>
      <c r="AB74" s="33"/>
      <c r="AC74" s="33"/>
      <c r="AD74" s="33"/>
      <c r="AE74" s="33"/>
      <c r="AF74" s="33"/>
      <c r="AG74" s="33"/>
      <c r="AH74" s="33"/>
      <c r="AK74" s="80"/>
      <c r="AL74" s="94"/>
      <c r="AM74" s="93"/>
      <c r="AN74" s="93"/>
      <c r="AO74" s="93"/>
      <c r="AP74" s="80"/>
      <c r="AT74" s="2"/>
    </row>
    <row r="75" spans="1:46" x14ac:dyDescent="0.25">
      <c r="A75" s="7"/>
      <c r="B75" s="324" t="s">
        <v>156</v>
      </c>
      <c r="C75" s="325"/>
      <c r="D75" s="216">
        <v>2962831.6065599998</v>
      </c>
      <c r="E75" s="325"/>
      <c r="F75" s="92">
        <v>57580.175049999998</v>
      </c>
      <c r="G75" s="89">
        <v>60.738642466878701</v>
      </c>
      <c r="H75" s="89">
        <v>63.361821893259645</v>
      </c>
      <c r="I75" s="89">
        <v>4.1400000000000006</v>
      </c>
      <c r="J75" s="89">
        <v>31.83656959953742</v>
      </c>
      <c r="K75" s="89">
        <v>665.24489407004455</v>
      </c>
      <c r="L75" s="91"/>
      <c r="M75" s="89">
        <v>1.3662465753170538</v>
      </c>
      <c r="N75" s="91"/>
      <c r="O75" s="89">
        <v>0.73671560175245787</v>
      </c>
      <c r="P75" s="89">
        <v>-5.7113859565582903E-2</v>
      </c>
      <c r="Q75" s="89">
        <v>-5.7113859565594005E-2</v>
      </c>
      <c r="R75" s="90">
        <v>0</v>
      </c>
      <c r="S75" s="89">
        <v>-0.1776688897629497</v>
      </c>
      <c r="T75" s="88">
        <v>0.86156314180860782</v>
      </c>
      <c r="V75" s="32"/>
      <c r="W75" s="33"/>
      <c r="X75" s="33"/>
      <c r="Y75" s="33"/>
      <c r="Z75" s="33"/>
      <c r="AA75" s="33"/>
      <c r="AB75" s="33"/>
      <c r="AC75" s="33"/>
      <c r="AD75" s="33"/>
      <c r="AE75" s="33"/>
      <c r="AF75" s="33"/>
      <c r="AG75" s="33"/>
      <c r="AH75" s="33"/>
      <c r="AK75" s="80"/>
      <c r="AL75" s="94"/>
      <c r="AM75" s="93"/>
      <c r="AN75" s="93"/>
      <c r="AO75" s="93"/>
      <c r="AP75" s="80"/>
      <c r="AT75" s="2"/>
    </row>
    <row r="76" spans="1:46" x14ac:dyDescent="0.25">
      <c r="A76" s="7"/>
      <c r="B76" s="324" t="s">
        <v>157</v>
      </c>
      <c r="C76" s="447"/>
      <c r="D76" s="216">
        <v>3006860.071110168</v>
      </c>
      <c r="E76" s="325"/>
      <c r="F76" s="92">
        <v>57999.376649999998</v>
      </c>
      <c r="G76" s="89">
        <v>60.726321251861712</v>
      </c>
      <c r="H76" s="89">
        <v>63.348968549824448</v>
      </c>
      <c r="I76" s="89">
        <v>4.1400000000000006</v>
      </c>
      <c r="J76" s="89">
        <v>31.782910425834672</v>
      </c>
      <c r="K76" s="89">
        <v>671.51846632331376</v>
      </c>
      <c r="L76" s="91"/>
      <c r="M76" s="89">
        <v>1.4860265582655741</v>
      </c>
      <c r="N76" s="91"/>
      <c r="O76" s="89">
        <v>0.72803113161081789</v>
      </c>
      <c r="P76" s="89">
        <v>-2.0285627924110372E-2</v>
      </c>
      <c r="Q76" s="89">
        <v>-2.028562792409927E-2</v>
      </c>
      <c r="R76" s="90">
        <v>0</v>
      </c>
      <c r="S76" s="89">
        <v>-0.16854571449660405</v>
      </c>
      <c r="T76" s="88">
        <v>0.94304703563927728</v>
      </c>
      <c r="V76" s="32"/>
      <c r="W76" s="33"/>
      <c r="X76" s="33"/>
      <c r="Y76" s="33"/>
      <c r="Z76" s="33"/>
      <c r="AA76" s="33"/>
      <c r="AB76" s="33"/>
      <c r="AC76" s="33"/>
      <c r="AD76" s="33"/>
      <c r="AE76" s="33"/>
      <c r="AF76" s="33"/>
      <c r="AG76" s="33"/>
      <c r="AH76" s="33"/>
      <c r="AK76" s="80"/>
      <c r="AL76" s="94"/>
      <c r="AM76" s="93"/>
      <c r="AN76" s="93"/>
      <c r="AO76" s="93"/>
      <c r="AP76" s="80"/>
      <c r="AT76" s="2"/>
    </row>
    <row r="77" spans="1:46" ht="16.5" thickBot="1" x14ac:dyDescent="0.3">
      <c r="A77" s="7"/>
      <c r="B77" s="324" t="s">
        <v>158</v>
      </c>
      <c r="C77" s="452"/>
      <c r="D77" s="216">
        <v>3053228.5462447563</v>
      </c>
      <c r="E77" s="325"/>
      <c r="F77" s="92">
        <v>58406.1155</v>
      </c>
      <c r="G77" s="89">
        <v>60.713633448784748</v>
      </c>
      <c r="H77" s="89">
        <v>63.335732786130549</v>
      </c>
      <c r="I77" s="89">
        <v>4.1400000000000006</v>
      </c>
      <c r="J77" s="89">
        <v>31.733936818155687</v>
      </c>
      <c r="K77" s="89">
        <v>678.31186351741701</v>
      </c>
      <c r="L77" s="91"/>
      <c r="M77" s="89">
        <v>1.5420895564810522</v>
      </c>
      <c r="N77" s="91"/>
      <c r="O77" s="89">
        <v>0.70128141627190388</v>
      </c>
      <c r="P77" s="89">
        <v>-2.089341625741703E-2</v>
      </c>
      <c r="Q77" s="89">
        <v>-2.0893416257428132E-2</v>
      </c>
      <c r="R77" s="90">
        <v>0</v>
      </c>
      <c r="S77" s="89">
        <v>-0.15408786364378146</v>
      </c>
      <c r="T77" s="88">
        <v>1.0116471154245854</v>
      </c>
      <c r="V77" s="32"/>
      <c r="W77" s="33"/>
      <c r="X77" s="33"/>
      <c r="Y77" s="33"/>
      <c r="Z77" s="33"/>
      <c r="AA77" s="33"/>
      <c r="AB77" s="33"/>
      <c r="AC77" s="33"/>
      <c r="AD77" s="33"/>
      <c r="AE77" s="33"/>
      <c r="AF77" s="33"/>
      <c r="AG77" s="33"/>
      <c r="AH77" s="33"/>
      <c r="AK77" s="80"/>
      <c r="AL77" s="94"/>
      <c r="AM77" s="93"/>
      <c r="AN77" s="93"/>
      <c r="AO77" s="93"/>
      <c r="AP77" s="80"/>
      <c r="AT77" s="2"/>
    </row>
    <row r="78" spans="1:46" x14ac:dyDescent="0.25">
      <c r="A78" s="7"/>
      <c r="B78" s="397" t="s">
        <v>159</v>
      </c>
      <c r="C78" s="398"/>
      <c r="D78" s="398"/>
      <c r="E78" s="398"/>
      <c r="F78" s="398"/>
      <c r="G78" s="398"/>
      <c r="H78" s="398"/>
      <c r="I78" s="398"/>
      <c r="J78" s="398"/>
      <c r="K78" s="398"/>
      <c r="L78" s="398"/>
      <c r="M78" s="398"/>
      <c r="N78" s="398"/>
      <c r="O78" s="398"/>
      <c r="P78" s="398"/>
      <c r="Q78" s="398"/>
      <c r="R78" s="453"/>
      <c r="S78" s="398"/>
      <c r="T78" s="399"/>
      <c r="V78" s="32"/>
      <c r="W78" s="33"/>
      <c r="X78" s="33"/>
      <c r="Y78" s="33"/>
      <c r="Z78" s="33"/>
      <c r="AA78" s="33"/>
      <c r="AB78" s="33"/>
      <c r="AC78" s="33"/>
      <c r="AD78" s="33"/>
      <c r="AE78" s="33"/>
      <c r="AF78" s="33"/>
      <c r="AG78" s="33"/>
      <c r="AH78" s="33"/>
      <c r="AK78" s="80"/>
      <c r="AL78" s="94"/>
      <c r="AM78" s="93"/>
      <c r="AN78" s="93"/>
      <c r="AO78" s="93"/>
      <c r="AP78" s="80"/>
      <c r="AT78" s="2"/>
    </row>
    <row r="79" spans="1:46" x14ac:dyDescent="0.25">
      <c r="A79" s="7"/>
      <c r="B79" s="374" t="s">
        <v>600</v>
      </c>
      <c r="C79" s="164"/>
      <c r="D79" s="164"/>
      <c r="E79" s="164"/>
      <c r="F79" s="164"/>
      <c r="G79" s="164"/>
      <c r="H79" s="164"/>
      <c r="I79" s="164"/>
      <c r="J79" s="164"/>
      <c r="K79" s="164"/>
      <c r="L79" s="164"/>
      <c r="M79" s="164"/>
      <c r="N79" s="164"/>
      <c r="O79" s="164"/>
      <c r="P79" s="164"/>
      <c r="Q79" s="164"/>
      <c r="R79" s="454"/>
      <c r="S79" s="164"/>
      <c r="T79" s="284"/>
      <c r="V79" s="32"/>
      <c r="W79" s="33"/>
      <c r="X79" s="33"/>
      <c r="Y79" s="33"/>
      <c r="Z79" s="33"/>
      <c r="AA79" s="33"/>
      <c r="AB79" s="33"/>
      <c r="AC79" s="33"/>
      <c r="AD79" s="33"/>
      <c r="AE79" s="33"/>
      <c r="AF79" s="33"/>
      <c r="AG79" s="33"/>
      <c r="AH79" s="33"/>
      <c r="AK79" s="80"/>
      <c r="AL79" s="94"/>
      <c r="AM79" s="93"/>
      <c r="AN79" s="93"/>
      <c r="AO79" s="93"/>
      <c r="AP79" s="80"/>
      <c r="AT79" s="2"/>
    </row>
    <row r="80" spans="1:46" x14ac:dyDescent="0.25">
      <c r="A80" s="7"/>
      <c r="B80" s="61" t="s">
        <v>601</v>
      </c>
      <c r="C80" s="2"/>
      <c r="E80" s="2"/>
      <c r="L80" s="2"/>
      <c r="M80" s="2"/>
      <c r="N80" s="2"/>
      <c r="O80" s="2"/>
      <c r="P80" s="2"/>
      <c r="Q80" s="2"/>
      <c r="R80" s="455"/>
      <c r="S80" s="2"/>
      <c r="T80" s="55"/>
      <c r="V80" s="32"/>
      <c r="W80" s="33"/>
      <c r="X80" s="33"/>
      <c r="Y80" s="33"/>
      <c r="Z80" s="33"/>
      <c r="AA80" s="33"/>
      <c r="AB80" s="33"/>
      <c r="AC80" s="33"/>
      <c r="AD80" s="33"/>
      <c r="AE80" s="33"/>
      <c r="AF80" s="33"/>
      <c r="AG80" s="33"/>
      <c r="AH80" s="33"/>
      <c r="AK80" s="80"/>
      <c r="AL80" s="80"/>
      <c r="AM80" s="80"/>
      <c r="AN80" s="80"/>
      <c r="AO80" s="80"/>
      <c r="AP80" s="80"/>
      <c r="AT80" s="2"/>
    </row>
    <row r="81" spans="1:46" x14ac:dyDescent="0.25">
      <c r="A81" s="7"/>
      <c r="B81" s="61" t="s">
        <v>602</v>
      </c>
      <c r="C81" s="2"/>
      <c r="E81" s="2"/>
      <c r="L81" s="2"/>
      <c r="M81" s="2"/>
      <c r="N81" s="2"/>
      <c r="O81" s="2"/>
      <c r="P81" s="2"/>
      <c r="Q81" s="2"/>
      <c r="R81" s="455"/>
      <c r="S81" s="2"/>
      <c r="T81" s="55"/>
      <c r="V81" s="32"/>
      <c r="W81" s="33"/>
      <c r="X81" s="33"/>
      <c r="Y81" s="33"/>
      <c r="Z81" s="33"/>
      <c r="AA81" s="33"/>
      <c r="AB81" s="33"/>
      <c r="AC81" s="33"/>
      <c r="AD81" s="33"/>
      <c r="AE81" s="33"/>
      <c r="AF81" s="33"/>
      <c r="AG81" s="33"/>
      <c r="AH81" s="33"/>
      <c r="AT81" s="2"/>
    </row>
    <row r="82" spans="1:46" x14ac:dyDescent="0.25">
      <c r="A82" s="7"/>
      <c r="B82" s="61" t="s">
        <v>603</v>
      </c>
      <c r="C82" s="87"/>
      <c r="D82" s="87"/>
      <c r="E82" s="87"/>
      <c r="F82" s="87"/>
      <c r="G82" s="87"/>
      <c r="H82" s="87"/>
      <c r="I82" s="87"/>
      <c r="J82" s="87"/>
      <c r="L82" s="2"/>
      <c r="M82" s="2"/>
      <c r="N82" s="2"/>
      <c r="O82" s="2"/>
      <c r="P82" s="2"/>
      <c r="Q82" s="2"/>
      <c r="R82" s="455"/>
      <c r="S82" s="2"/>
      <c r="T82" s="55"/>
      <c r="V82" s="32"/>
      <c r="W82" s="33"/>
      <c r="X82" s="33"/>
      <c r="Y82" s="33"/>
      <c r="Z82" s="33"/>
      <c r="AA82" s="33"/>
      <c r="AB82" s="33"/>
      <c r="AC82" s="33"/>
      <c r="AD82" s="33"/>
      <c r="AE82" s="33"/>
      <c r="AF82" s="33"/>
      <c r="AG82" s="33"/>
      <c r="AH82" s="33"/>
      <c r="AT82" s="2"/>
    </row>
    <row r="83" spans="1:46" x14ac:dyDescent="0.25">
      <c r="A83" s="7"/>
      <c r="B83" s="282" t="s">
        <v>604</v>
      </c>
      <c r="C83" s="283"/>
      <c r="D83" s="283"/>
      <c r="E83" s="283"/>
      <c r="F83" s="283"/>
      <c r="G83" s="283"/>
      <c r="H83" s="283"/>
      <c r="I83" s="283"/>
      <c r="J83" s="283"/>
      <c r="K83" s="283"/>
      <c r="L83" s="283"/>
      <c r="M83" s="283"/>
      <c r="N83" s="283"/>
      <c r="O83" s="283"/>
      <c r="P83" s="283"/>
      <c r="Q83" s="283"/>
      <c r="R83" s="456"/>
      <c r="S83" s="283"/>
      <c r="T83" s="284"/>
      <c r="V83" s="32"/>
      <c r="W83" s="33"/>
      <c r="X83" s="33"/>
      <c r="Y83" s="33"/>
      <c r="Z83" s="33"/>
      <c r="AA83" s="33"/>
      <c r="AB83" s="33"/>
      <c r="AC83" s="33"/>
      <c r="AD83" s="33"/>
      <c r="AE83" s="33"/>
      <c r="AF83" s="33"/>
      <c r="AG83" s="33"/>
      <c r="AH83" s="33"/>
      <c r="AT83" s="2"/>
    </row>
    <row r="84" spans="1:46" x14ac:dyDescent="0.25">
      <c r="A84" s="7"/>
      <c r="B84" s="282" t="s">
        <v>605</v>
      </c>
      <c r="C84" s="283"/>
      <c r="D84" s="283"/>
      <c r="E84" s="283"/>
      <c r="F84" s="283"/>
      <c r="G84" s="283"/>
      <c r="H84" s="283"/>
      <c r="I84" s="283"/>
      <c r="J84" s="283"/>
      <c r="K84" s="283"/>
      <c r="L84" s="283"/>
      <c r="M84" s="283"/>
      <c r="N84" s="283"/>
      <c r="O84" s="283"/>
      <c r="P84" s="283"/>
      <c r="Q84" s="283"/>
      <c r="R84" s="456"/>
      <c r="S84" s="283"/>
      <c r="T84" s="284"/>
      <c r="V84" s="32"/>
      <c r="W84" s="33"/>
      <c r="X84" s="33"/>
      <c r="Y84" s="33"/>
      <c r="Z84" s="33"/>
      <c r="AA84" s="33"/>
      <c r="AB84" s="33"/>
      <c r="AC84" s="33"/>
      <c r="AD84" s="33"/>
      <c r="AE84" s="33"/>
      <c r="AF84" s="33"/>
      <c r="AG84" s="33"/>
      <c r="AH84" s="33"/>
      <c r="AT84" s="2"/>
    </row>
    <row r="85" spans="1:46" x14ac:dyDescent="0.25">
      <c r="A85" s="7"/>
      <c r="B85" s="61" t="s">
        <v>289</v>
      </c>
      <c r="C85" s="87"/>
      <c r="D85" s="87"/>
      <c r="E85" s="87"/>
      <c r="F85" s="87"/>
      <c r="G85" s="87"/>
      <c r="H85" s="87"/>
      <c r="I85" s="87"/>
      <c r="J85" s="87"/>
      <c r="K85" s="87"/>
      <c r="L85" s="87"/>
      <c r="M85" s="87"/>
      <c r="N85" s="87"/>
      <c r="O85" s="87"/>
      <c r="P85" s="87"/>
      <c r="Q85" s="87"/>
      <c r="R85" s="457"/>
      <c r="S85" s="87"/>
      <c r="T85" s="62"/>
      <c r="V85" s="32"/>
      <c r="W85" s="33"/>
      <c r="X85" s="33"/>
      <c r="Y85" s="33"/>
      <c r="Z85" s="33"/>
      <c r="AA85" s="33"/>
      <c r="AB85" s="33"/>
      <c r="AC85" s="33"/>
      <c r="AD85" s="33"/>
      <c r="AE85" s="33"/>
      <c r="AF85" s="33"/>
      <c r="AG85" s="33"/>
      <c r="AH85" s="33"/>
      <c r="AT85" s="2"/>
    </row>
    <row r="86" spans="1:46" x14ac:dyDescent="0.25">
      <c r="A86" s="7"/>
      <c r="B86" s="59" t="s">
        <v>606</v>
      </c>
      <c r="C86" s="86"/>
      <c r="D86" s="86"/>
      <c r="E86" s="86"/>
      <c r="F86" s="86"/>
      <c r="G86" s="86"/>
      <c r="H86" s="86"/>
      <c r="I86" s="86"/>
      <c r="J86" s="86"/>
      <c r="K86" s="86"/>
      <c r="L86" s="86"/>
      <c r="M86" s="86"/>
      <c r="N86" s="86"/>
      <c r="O86" s="86"/>
      <c r="P86" s="86"/>
      <c r="Q86" s="86"/>
      <c r="R86" s="458"/>
      <c r="S86" s="86"/>
      <c r="T86" s="60"/>
      <c r="V86" s="32"/>
      <c r="W86" s="33"/>
      <c r="X86" s="33"/>
      <c r="Y86" s="33"/>
      <c r="Z86" s="33"/>
      <c r="AA86" s="33"/>
      <c r="AB86" s="33"/>
      <c r="AC86" s="33"/>
      <c r="AD86" s="33"/>
      <c r="AE86" s="33"/>
      <c r="AF86" s="33"/>
      <c r="AG86" s="33"/>
      <c r="AH86" s="33"/>
      <c r="AT86" s="2"/>
    </row>
    <row r="87" spans="1:46" x14ac:dyDescent="0.25">
      <c r="A87" s="7"/>
      <c r="B87" s="59" t="s">
        <v>607</v>
      </c>
      <c r="C87" s="86"/>
      <c r="D87" s="86"/>
      <c r="E87" s="86"/>
      <c r="F87" s="86"/>
      <c r="G87" s="86"/>
      <c r="H87" s="86"/>
      <c r="I87" s="86"/>
      <c r="J87" s="86"/>
      <c r="K87" s="86"/>
      <c r="L87" s="86"/>
      <c r="M87" s="86"/>
      <c r="N87" s="86"/>
      <c r="O87" s="86"/>
      <c r="P87" s="86"/>
      <c r="Q87" s="86"/>
      <c r="R87" s="458"/>
      <c r="S87" s="86"/>
      <c r="T87" s="60"/>
      <c r="V87" s="32"/>
      <c r="W87" s="33"/>
      <c r="X87" s="33"/>
      <c r="Y87" s="33"/>
      <c r="Z87" s="33"/>
      <c r="AA87" s="33"/>
      <c r="AB87" s="33"/>
      <c r="AC87" s="33"/>
      <c r="AD87" s="33"/>
      <c r="AE87" s="33"/>
      <c r="AF87" s="33"/>
      <c r="AG87" s="33"/>
      <c r="AH87" s="33"/>
      <c r="AT87" s="2"/>
    </row>
    <row r="88" spans="1:46" ht="16.5" thickBot="1" x14ac:dyDescent="0.3">
      <c r="A88" s="7"/>
      <c r="B88" s="56" t="s">
        <v>608</v>
      </c>
      <c r="C88" s="57"/>
      <c r="D88" s="57"/>
      <c r="E88" s="57"/>
      <c r="F88" s="57"/>
      <c r="G88" s="57"/>
      <c r="H88" s="57"/>
      <c r="I88" s="57"/>
      <c r="J88" s="57"/>
      <c r="K88" s="57"/>
      <c r="L88" s="57"/>
      <c r="M88" s="57"/>
      <c r="N88" s="57"/>
      <c r="O88" s="57"/>
      <c r="P88" s="57"/>
      <c r="Q88" s="57"/>
      <c r="R88" s="64"/>
      <c r="S88" s="57"/>
      <c r="T88" s="58"/>
      <c r="V88" s="33"/>
      <c r="W88" s="33"/>
      <c r="X88" s="33"/>
      <c r="Y88" s="33"/>
      <c r="Z88" s="33"/>
      <c r="AA88" s="33"/>
      <c r="AB88" s="33"/>
      <c r="AC88" s="33"/>
      <c r="AD88" s="33"/>
      <c r="AE88" s="33"/>
      <c r="AF88" s="33"/>
      <c r="AG88" s="33"/>
      <c r="AH88" s="33"/>
      <c r="AT88" s="2"/>
    </row>
    <row r="89" spans="1:46" x14ac:dyDescent="0.25">
      <c r="A89" s="7"/>
      <c r="B89" s="283"/>
      <c r="C89" s="283"/>
      <c r="D89" s="283"/>
      <c r="E89" s="283"/>
      <c r="F89" s="283"/>
      <c r="G89" s="283"/>
      <c r="H89" s="283"/>
      <c r="I89" s="283"/>
      <c r="J89" s="283"/>
      <c r="K89" s="283"/>
      <c r="L89" s="283"/>
      <c r="M89" s="283"/>
      <c r="N89" s="283"/>
      <c r="O89" s="283"/>
      <c r="P89" s="283"/>
      <c r="Q89" s="283"/>
      <c r="R89" s="283"/>
      <c r="S89" s="283"/>
      <c r="T89" s="283"/>
      <c r="U89" s="283"/>
      <c r="V89" s="33"/>
      <c r="W89" s="33"/>
      <c r="X89" s="33"/>
      <c r="Y89" s="33"/>
      <c r="Z89" s="33"/>
      <c r="AA89" s="33"/>
      <c r="AB89" s="33"/>
      <c r="AC89" s="33"/>
      <c r="AD89" s="33"/>
      <c r="AE89" s="33"/>
      <c r="AF89" s="33"/>
      <c r="AG89" s="33"/>
      <c r="AH89" s="33"/>
      <c r="AT89" s="2"/>
    </row>
    <row r="90" spans="1:46" x14ac:dyDescent="0.25">
      <c r="A90" s="7"/>
      <c r="B90" s="87"/>
      <c r="C90" s="87"/>
      <c r="D90" s="87"/>
      <c r="E90" s="87"/>
      <c r="F90" s="87"/>
      <c r="G90" s="87"/>
      <c r="H90" s="87"/>
      <c r="I90" s="87"/>
      <c r="J90" s="87"/>
      <c r="K90" s="87"/>
      <c r="L90" s="87"/>
      <c r="M90" s="87"/>
      <c r="N90" s="87"/>
      <c r="O90" s="87"/>
      <c r="P90" s="87"/>
      <c r="Q90" s="87"/>
      <c r="R90" s="87"/>
      <c r="S90" s="87"/>
      <c r="T90" s="87"/>
      <c r="U90" s="2"/>
      <c r="V90" s="33"/>
      <c r="W90" s="33"/>
      <c r="X90" s="33"/>
      <c r="Y90" s="33"/>
      <c r="Z90" s="33"/>
      <c r="AA90" s="33"/>
      <c r="AB90" s="33"/>
      <c r="AC90" s="33"/>
      <c r="AD90" s="33"/>
      <c r="AE90" s="33"/>
      <c r="AF90" s="33"/>
      <c r="AG90" s="33"/>
      <c r="AH90" s="33"/>
      <c r="AT90" s="2"/>
    </row>
    <row r="91" spans="1:46" x14ac:dyDescent="0.25">
      <c r="A91" s="7"/>
      <c r="B91" s="86"/>
      <c r="C91" s="86"/>
      <c r="D91" s="86"/>
      <c r="E91" s="86"/>
      <c r="F91" s="86"/>
      <c r="G91" s="86"/>
      <c r="H91" s="86"/>
      <c r="I91" s="86"/>
      <c r="J91" s="86"/>
      <c r="K91" s="86"/>
      <c r="L91" s="86"/>
      <c r="M91" s="86"/>
      <c r="N91" s="86"/>
      <c r="O91" s="86"/>
      <c r="P91" s="86"/>
      <c r="Q91" s="86"/>
      <c r="R91" s="86"/>
      <c r="S91" s="86"/>
      <c r="T91" s="86"/>
      <c r="U91" s="2"/>
      <c r="V91" s="33"/>
      <c r="W91" s="33"/>
      <c r="X91" s="33"/>
      <c r="Y91" s="33"/>
      <c r="Z91" s="33"/>
      <c r="AA91" s="33"/>
      <c r="AB91" s="33"/>
      <c r="AC91" s="33"/>
      <c r="AD91" s="33"/>
      <c r="AE91" s="33"/>
      <c r="AF91" s="33"/>
      <c r="AG91" s="33"/>
      <c r="AH91" s="33"/>
      <c r="AT91" s="2"/>
    </row>
    <row r="92" spans="1:46" x14ac:dyDescent="0.25">
      <c r="A92" s="7"/>
      <c r="B92" s="86"/>
      <c r="C92" s="86"/>
      <c r="D92" s="86"/>
      <c r="E92" s="86"/>
      <c r="F92" s="86"/>
      <c r="G92" s="86"/>
      <c r="H92" s="86"/>
      <c r="I92" s="86"/>
      <c r="J92" s="86"/>
      <c r="K92" s="86"/>
      <c r="L92" s="86"/>
      <c r="M92" s="86"/>
      <c r="N92" s="86"/>
      <c r="O92" s="86"/>
      <c r="P92" s="86"/>
      <c r="Q92" s="86"/>
      <c r="R92" s="86"/>
      <c r="S92" s="86"/>
      <c r="T92" s="86"/>
      <c r="U92" s="2"/>
      <c r="V92" s="33"/>
      <c r="W92" s="33"/>
      <c r="X92" s="33"/>
      <c r="Y92" s="33"/>
      <c r="Z92" s="33"/>
      <c r="AA92" s="33"/>
      <c r="AB92" s="33"/>
      <c r="AC92" s="33"/>
      <c r="AD92" s="33"/>
      <c r="AE92" s="33"/>
      <c r="AF92" s="33"/>
      <c r="AG92" s="33"/>
      <c r="AH92" s="33"/>
      <c r="AT92" s="2"/>
    </row>
    <row r="93" spans="1:46" x14ac:dyDescent="0.25">
      <c r="A93" s="7"/>
      <c r="B93" s="87"/>
      <c r="C93" s="87"/>
      <c r="D93" s="87"/>
      <c r="E93" s="87"/>
      <c r="F93" s="87"/>
      <c r="G93" s="87"/>
      <c r="H93" s="87"/>
      <c r="I93" s="87"/>
      <c r="J93" s="87"/>
      <c r="K93" s="87"/>
      <c r="L93" s="87"/>
      <c r="M93" s="87"/>
      <c r="N93" s="87"/>
      <c r="O93" s="87"/>
      <c r="P93" s="87"/>
      <c r="Q93" s="87"/>
      <c r="R93" s="87"/>
      <c r="S93" s="87"/>
      <c r="T93" s="87"/>
      <c r="U93" s="283"/>
      <c r="V93" s="33"/>
      <c r="W93" s="33"/>
      <c r="X93" s="33"/>
      <c r="Y93" s="33"/>
      <c r="Z93" s="33"/>
      <c r="AA93" s="33"/>
      <c r="AB93" s="33"/>
      <c r="AC93" s="33"/>
      <c r="AD93" s="33"/>
      <c r="AE93" s="33"/>
      <c r="AF93" s="33"/>
      <c r="AG93" s="33"/>
      <c r="AH93" s="33"/>
      <c r="AT93" s="2"/>
    </row>
    <row r="94" spans="1:46" ht="18.75" x14ac:dyDescent="0.25">
      <c r="A94" s="7"/>
      <c r="B94" s="85"/>
      <c r="C94" s="83"/>
      <c r="D94" s="27"/>
      <c r="E94" s="83"/>
      <c r="F94" s="27"/>
      <c r="G94" s="27"/>
      <c r="H94" s="27"/>
      <c r="I94" s="27"/>
      <c r="J94" s="27"/>
      <c r="K94" s="27"/>
      <c r="L94" s="83"/>
      <c r="M94" s="83"/>
      <c r="N94" s="83"/>
      <c r="O94" s="83"/>
      <c r="P94" s="83"/>
      <c r="Q94" s="83"/>
      <c r="R94" s="83"/>
      <c r="S94" s="83"/>
      <c r="U94" s="283"/>
      <c r="V94" s="33"/>
      <c r="W94" s="33"/>
      <c r="X94" s="33"/>
      <c r="Y94" s="33"/>
      <c r="Z94" s="33"/>
      <c r="AA94" s="33"/>
      <c r="AB94" s="33"/>
      <c r="AC94" s="33"/>
      <c r="AD94" s="33"/>
      <c r="AE94" s="33"/>
      <c r="AF94" s="33"/>
      <c r="AG94" s="33"/>
      <c r="AH94" s="33"/>
      <c r="AT94" s="2"/>
    </row>
    <row r="95" spans="1:46" x14ac:dyDescent="0.25">
      <c r="A95" s="7"/>
      <c r="C95" s="84"/>
      <c r="E95" s="84"/>
      <c r="L95" s="84"/>
      <c r="M95" s="84"/>
      <c r="N95" s="84"/>
      <c r="O95" s="84"/>
      <c r="P95" s="84"/>
      <c r="Q95" s="84"/>
      <c r="R95" s="84"/>
      <c r="S95" s="84"/>
      <c r="U95" s="33"/>
      <c r="V95" s="33"/>
      <c r="W95" s="33"/>
      <c r="X95" s="33"/>
      <c r="Y95" s="33"/>
      <c r="Z95" s="33"/>
      <c r="AA95" s="33"/>
      <c r="AB95" s="33"/>
      <c r="AC95" s="33"/>
      <c r="AD95" s="33"/>
      <c r="AE95" s="33"/>
      <c r="AF95" s="33"/>
      <c r="AG95" s="33"/>
      <c r="AH95" s="33"/>
      <c r="AT95" s="2"/>
    </row>
    <row r="96" spans="1:46" x14ac:dyDescent="0.25">
      <c r="A96" s="7"/>
      <c r="C96" s="83"/>
      <c r="E96" s="83"/>
      <c r="L96" s="83"/>
      <c r="M96" s="83"/>
      <c r="N96" s="83"/>
      <c r="O96" s="83"/>
      <c r="P96" s="83"/>
      <c r="Q96" s="83"/>
      <c r="R96" s="83"/>
      <c r="S96" s="83"/>
      <c r="U96" s="33"/>
      <c r="V96" s="33"/>
      <c r="W96" s="33"/>
      <c r="X96" s="33"/>
      <c r="Y96" s="33"/>
      <c r="Z96" s="33"/>
      <c r="AA96" s="33"/>
      <c r="AB96" s="33"/>
      <c r="AC96" s="33"/>
      <c r="AD96" s="33"/>
      <c r="AE96" s="33"/>
      <c r="AF96" s="33"/>
      <c r="AG96" s="33"/>
      <c r="AH96" s="33"/>
      <c r="AT96" s="2"/>
    </row>
    <row r="97" spans="1:46" x14ac:dyDescent="0.25">
      <c r="A97" s="7"/>
      <c r="U97" s="33"/>
      <c r="V97" s="33"/>
      <c r="W97" s="33"/>
      <c r="X97" s="33"/>
      <c r="Y97" s="33"/>
      <c r="Z97" s="33"/>
      <c r="AA97" s="33"/>
      <c r="AB97" s="33"/>
      <c r="AC97" s="33"/>
      <c r="AD97" s="33"/>
      <c r="AE97" s="33"/>
      <c r="AF97" s="33"/>
      <c r="AG97" s="33"/>
      <c r="AH97" s="33"/>
      <c r="AT97" s="2"/>
    </row>
    <row r="98" spans="1:46" x14ac:dyDescent="0.25">
      <c r="A98" s="7"/>
      <c r="U98" s="33"/>
      <c r="V98" s="33"/>
      <c r="W98" s="33"/>
      <c r="X98" s="33"/>
      <c r="Y98" s="33"/>
      <c r="Z98" s="33"/>
      <c r="AA98" s="33"/>
      <c r="AB98" s="33"/>
      <c r="AC98" s="33"/>
      <c r="AD98" s="33"/>
      <c r="AE98" s="33"/>
      <c r="AF98" s="33"/>
      <c r="AG98" s="33"/>
      <c r="AH98" s="33"/>
      <c r="AT98" s="2"/>
    </row>
    <row r="99" spans="1:46" x14ac:dyDescent="0.25">
      <c r="A99" s="7"/>
      <c r="U99" s="33"/>
      <c r="V99" s="33"/>
      <c r="W99" s="33"/>
      <c r="X99" s="33"/>
      <c r="Y99" s="33"/>
      <c r="Z99" s="33"/>
      <c r="AA99" s="33"/>
      <c r="AB99" s="33"/>
      <c r="AC99" s="33"/>
      <c r="AD99" s="33"/>
      <c r="AE99" s="33"/>
      <c r="AF99" s="33"/>
      <c r="AG99" s="33"/>
      <c r="AH99" s="33"/>
      <c r="AT99" s="2"/>
    </row>
    <row r="100" spans="1:46" x14ac:dyDescent="0.25">
      <c r="A100" s="7"/>
      <c r="U100" s="33"/>
      <c r="V100" s="33"/>
      <c r="W100" s="33"/>
      <c r="X100" s="33"/>
      <c r="Y100" s="33"/>
      <c r="Z100" s="33"/>
      <c r="AA100" s="33"/>
      <c r="AB100" s="33"/>
      <c r="AC100" s="33"/>
      <c r="AD100" s="33"/>
      <c r="AE100" s="33"/>
      <c r="AF100" s="33"/>
      <c r="AG100" s="33"/>
      <c r="AH100" s="33"/>
      <c r="AT100" s="2"/>
    </row>
    <row r="101" spans="1:46" x14ac:dyDescent="0.25">
      <c r="A101" s="7"/>
      <c r="U101" s="33"/>
      <c r="V101" s="33"/>
      <c r="W101" s="33"/>
      <c r="X101" s="33"/>
      <c r="Y101" s="33"/>
      <c r="Z101" s="33"/>
      <c r="AA101" s="33"/>
      <c r="AB101" s="33"/>
      <c r="AC101" s="33"/>
      <c r="AD101" s="33"/>
      <c r="AE101" s="33"/>
      <c r="AF101" s="33"/>
      <c r="AG101" s="33"/>
      <c r="AH101" s="33"/>
      <c r="AT101" s="2"/>
    </row>
    <row r="102" spans="1:46" x14ac:dyDescent="0.25">
      <c r="A102" s="7"/>
      <c r="U102" s="33"/>
      <c r="V102" s="33"/>
      <c r="W102" s="33"/>
      <c r="X102" s="33"/>
      <c r="Y102" s="33"/>
      <c r="Z102" s="33"/>
      <c r="AA102" s="33"/>
      <c r="AB102" s="33"/>
      <c r="AC102" s="33"/>
      <c r="AD102" s="33"/>
      <c r="AE102" s="33"/>
      <c r="AF102" s="33"/>
      <c r="AG102" s="33"/>
      <c r="AH102" s="33"/>
      <c r="AT102" s="2"/>
    </row>
    <row r="103" spans="1:46" x14ac:dyDescent="0.25">
      <c r="A103" s="7"/>
      <c r="U103" s="33"/>
      <c r="V103" s="33"/>
      <c r="W103" s="33"/>
      <c r="X103" s="33"/>
      <c r="Y103" s="33"/>
      <c r="Z103" s="33"/>
      <c r="AA103" s="33"/>
      <c r="AB103" s="33"/>
      <c r="AC103" s="33"/>
      <c r="AD103" s="33"/>
      <c r="AE103" s="33"/>
      <c r="AF103" s="33"/>
      <c r="AG103" s="33"/>
      <c r="AH103" s="33"/>
      <c r="AT103" s="2"/>
    </row>
    <row r="104" spans="1:46" x14ac:dyDescent="0.25">
      <c r="A104" s="7"/>
      <c r="U104" s="33"/>
      <c r="V104" s="33"/>
      <c r="W104" s="33"/>
      <c r="X104" s="33"/>
      <c r="Y104" s="33"/>
      <c r="Z104" s="33"/>
      <c r="AA104" s="33"/>
      <c r="AB104" s="33"/>
      <c r="AC104" s="33"/>
      <c r="AD104" s="33"/>
      <c r="AE104" s="33"/>
      <c r="AF104" s="33"/>
      <c r="AG104" s="33"/>
      <c r="AH104" s="33"/>
      <c r="AT104" s="2"/>
    </row>
    <row r="105" spans="1:46" x14ac:dyDescent="0.25">
      <c r="A105" s="7"/>
      <c r="U105" s="33"/>
      <c r="V105" s="33"/>
      <c r="W105" s="33"/>
      <c r="X105" s="33"/>
      <c r="Y105" s="33"/>
      <c r="Z105" s="33"/>
      <c r="AA105" s="33"/>
      <c r="AB105" s="33"/>
      <c r="AC105" s="33"/>
      <c r="AD105" s="33"/>
      <c r="AE105" s="33"/>
      <c r="AF105" s="33"/>
      <c r="AG105" s="33"/>
      <c r="AH105" s="33"/>
      <c r="AT105" s="2"/>
    </row>
    <row r="106" spans="1:46" x14ac:dyDescent="0.25">
      <c r="A106" s="7"/>
      <c r="U106" s="33"/>
      <c r="V106" s="33"/>
      <c r="W106" s="33"/>
      <c r="X106" s="33"/>
      <c r="Y106" s="33"/>
      <c r="Z106" s="33"/>
      <c r="AA106" s="33"/>
      <c r="AB106" s="33"/>
      <c r="AC106" s="33"/>
      <c r="AD106" s="33"/>
      <c r="AE106" s="33"/>
      <c r="AF106" s="33"/>
      <c r="AG106" s="33"/>
      <c r="AH106" s="33"/>
      <c r="AT106" s="2"/>
    </row>
    <row r="107" spans="1:46" x14ac:dyDescent="0.25">
      <c r="A107" s="7"/>
      <c r="U107" s="33"/>
      <c r="V107" s="33"/>
      <c r="W107" s="33"/>
      <c r="X107" s="33"/>
      <c r="Y107" s="33"/>
      <c r="Z107" s="33"/>
      <c r="AA107" s="33"/>
      <c r="AB107" s="33"/>
      <c r="AC107" s="33"/>
      <c r="AD107" s="33"/>
      <c r="AE107" s="33"/>
      <c r="AF107" s="33"/>
      <c r="AG107" s="33"/>
      <c r="AH107" s="33"/>
      <c r="AT107" s="2"/>
    </row>
    <row r="108" spans="1:46" x14ac:dyDescent="0.25">
      <c r="A108" s="7"/>
      <c r="U108" s="33"/>
      <c r="V108" s="33"/>
      <c r="W108" s="33"/>
      <c r="X108" s="33"/>
      <c r="Y108" s="33"/>
      <c r="Z108" s="33"/>
      <c r="AA108" s="33"/>
    </row>
    <row r="109" spans="1:46" x14ac:dyDescent="0.25">
      <c r="A109" s="7"/>
      <c r="U109" s="33"/>
      <c r="V109" s="33"/>
      <c r="W109" s="33"/>
      <c r="X109" s="33"/>
      <c r="Y109" s="33"/>
      <c r="Z109" s="33"/>
      <c r="AA109" s="33"/>
    </row>
    <row r="110" spans="1:46" x14ac:dyDescent="0.25">
      <c r="A110" s="7"/>
      <c r="U110" s="33"/>
      <c r="V110" s="33"/>
      <c r="W110" s="33"/>
      <c r="X110" s="33"/>
      <c r="Y110" s="33"/>
      <c r="Z110" s="33"/>
      <c r="AA110" s="33"/>
    </row>
    <row r="111" spans="1:46" x14ac:dyDescent="0.25">
      <c r="A111" s="7"/>
      <c r="U111" s="33"/>
      <c r="V111" s="33"/>
      <c r="W111" s="33"/>
      <c r="X111" s="33"/>
      <c r="Y111" s="33"/>
      <c r="Z111" s="33"/>
      <c r="AA111" s="33"/>
    </row>
    <row r="112" spans="1:46" x14ac:dyDescent="0.25">
      <c r="A112" s="7"/>
      <c r="U112" s="33"/>
      <c r="V112" s="33"/>
      <c r="W112" s="33"/>
      <c r="X112" s="33"/>
      <c r="Y112" s="33"/>
      <c r="Z112" s="33"/>
      <c r="AA112" s="33"/>
    </row>
    <row r="113" spans="1:27" x14ac:dyDescent="0.25">
      <c r="A113" s="7"/>
      <c r="U113" s="33"/>
      <c r="V113" s="33"/>
      <c r="W113" s="33"/>
      <c r="X113" s="33"/>
      <c r="Y113" s="33"/>
      <c r="Z113" s="33"/>
      <c r="AA113" s="33"/>
    </row>
    <row r="114" spans="1:27" x14ac:dyDescent="0.25">
      <c r="A114" s="7"/>
      <c r="U114" s="33"/>
      <c r="V114" s="33"/>
      <c r="W114" s="33"/>
      <c r="X114" s="33"/>
      <c r="Y114" s="33"/>
      <c r="Z114" s="33"/>
      <c r="AA114" s="33"/>
    </row>
    <row r="115" spans="1:27" x14ac:dyDescent="0.25">
      <c r="A115" s="7"/>
      <c r="U115" s="33"/>
      <c r="V115" s="33"/>
      <c r="W115" s="33"/>
      <c r="X115" s="33"/>
      <c r="Y115" s="33"/>
      <c r="Z115" s="33"/>
      <c r="AA115" s="33"/>
    </row>
    <row r="116" spans="1:27" x14ac:dyDescent="0.25">
      <c r="A116" s="7"/>
      <c r="U116" s="33"/>
      <c r="V116" s="33"/>
      <c r="W116" s="33"/>
      <c r="X116" s="33"/>
      <c r="Y116" s="33"/>
      <c r="Z116" s="33"/>
      <c r="AA116" s="33"/>
    </row>
    <row r="117" spans="1:27" x14ac:dyDescent="0.25">
      <c r="A117" s="7"/>
      <c r="U117" s="33"/>
      <c r="V117" s="33"/>
      <c r="W117" s="33"/>
      <c r="X117" s="33"/>
      <c r="Y117" s="33"/>
      <c r="Z117" s="33"/>
      <c r="AA117" s="33"/>
    </row>
    <row r="118" spans="1:27" x14ac:dyDescent="0.25">
      <c r="A118" s="7"/>
      <c r="U118" s="33"/>
      <c r="V118" s="33"/>
      <c r="W118" s="33"/>
      <c r="X118" s="33"/>
      <c r="Y118" s="33"/>
      <c r="Z118" s="33"/>
      <c r="AA118" s="33"/>
    </row>
    <row r="119" spans="1:27" x14ac:dyDescent="0.25">
      <c r="A119" s="7"/>
      <c r="U119" s="33"/>
      <c r="V119" s="33"/>
      <c r="W119" s="33"/>
      <c r="X119" s="33"/>
      <c r="Y119" s="33"/>
      <c r="Z119" s="33"/>
      <c r="AA119" s="33"/>
    </row>
    <row r="120" spans="1:27" x14ac:dyDescent="0.25">
      <c r="A120" s="7"/>
      <c r="U120" s="33"/>
      <c r="V120" s="33"/>
      <c r="W120" s="33"/>
      <c r="X120" s="33"/>
      <c r="Y120" s="33"/>
      <c r="Z120" s="33"/>
      <c r="AA120" s="33"/>
    </row>
    <row r="121" spans="1:27" x14ac:dyDescent="0.25">
      <c r="A121" s="7"/>
      <c r="U121" s="33"/>
      <c r="V121" s="33"/>
      <c r="W121" s="33"/>
      <c r="X121" s="33"/>
      <c r="Y121" s="33"/>
      <c r="Z121" s="33"/>
      <c r="AA121" s="33"/>
    </row>
    <row r="122" spans="1:27" x14ac:dyDescent="0.25">
      <c r="A122" s="7"/>
      <c r="U122" s="35"/>
      <c r="V122" s="33"/>
      <c r="W122" s="33"/>
      <c r="X122" s="33"/>
      <c r="Y122" s="33"/>
      <c r="Z122" s="33"/>
      <c r="AA122" s="33"/>
    </row>
    <row r="123" spans="1:27" x14ac:dyDescent="0.25">
      <c r="A123" s="7"/>
      <c r="U123" s="35"/>
      <c r="V123" s="33"/>
      <c r="W123" s="33"/>
      <c r="X123" s="33"/>
      <c r="Y123" s="33"/>
      <c r="Z123" s="33"/>
      <c r="AA123" s="33"/>
    </row>
    <row r="124" spans="1:27" x14ac:dyDescent="0.25">
      <c r="A124" s="7"/>
      <c r="U124" s="35"/>
      <c r="V124" s="33"/>
      <c r="W124" s="33"/>
      <c r="X124" s="33"/>
      <c r="Y124" s="33"/>
      <c r="Z124" s="33"/>
      <c r="AA124" s="33"/>
    </row>
    <row r="125" spans="1:27" x14ac:dyDescent="0.25">
      <c r="A125" s="7"/>
      <c r="U125" s="35"/>
      <c r="V125" s="33"/>
      <c r="W125" s="33"/>
      <c r="X125" s="33"/>
      <c r="Y125" s="33"/>
      <c r="Z125" s="33"/>
      <c r="AA125" s="33"/>
    </row>
    <row r="126" spans="1:27" x14ac:dyDescent="0.25">
      <c r="A126" s="7"/>
      <c r="U126" s="35"/>
    </row>
    <row r="127" spans="1:27" x14ac:dyDescent="0.25">
      <c r="A127" s="7"/>
      <c r="U127" s="35"/>
    </row>
    <row r="128" spans="1:27" x14ac:dyDescent="0.25">
      <c r="A128" s="7"/>
      <c r="U128" s="35"/>
    </row>
    <row r="129" spans="1:21" x14ac:dyDescent="0.25">
      <c r="A129" s="7"/>
      <c r="U129" s="35"/>
    </row>
    <row r="130" spans="1:21" x14ac:dyDescent="0.25">
      <c r="A130" s="7"/>
      <c r="U130" s="35"/>
    </row>
    <row r="131" spans="1:21" x14ac:dyDescent="0.25">
      <c r="U131" s="35"/>
    </row>
    <row r="132" spans="1:21" x14ac:dyDescent="0.25">
      <c r="U132" s="35"/>
    </row>
    <row r="133" spans="1:21" x14ac:dyDescent="0.25">
      <c r="U133" s="35"/>
    </row>
    <row r="134" spans="1:21" x14ac:dyDescent="0.25">
      <c r="U134" s="35"/>
    </row>
    <row r="135" spans="1:21" x14ac:dyDescent="0.25">
      <c r="U135" s="35"/>
    </row>
    <row r="136" spans="1:21" x14ac:dyDescent="0.25">
      <c r="U136" s="35"/>
    </row>
    <row r="137" spans="1:21" x14ac:dyDescent="0.25">
      <c r="U137" s="35"/>
    </row>
    <row r="138" spans="1:21" x14ac:dyDescent="0.25">
      <c r="U138" s="35"/>
    </row>
    <row r="139" spans="1:21" x14ac:dyDescent="0.25">
      <c r="U139" s="35"/>
    </row>
    <row r="140" spans="1:21" x14ac:dyDescent="0.25">
      <c r="U140" s="35"/>
    </row>
    <row r="154" ht="15.75" customHeight="1" x14ac:dyDescent="0.25"/>
    <row r="155" ht="16.5" customHeight="1" x14ac:dyDescent="0.25"/>
    <row r="156" ht="16.5" customHeight="1" x14ac:dyDescent="0.25"/>
    <row r="157" ht="15.75" customHeight="1" x14ac:dyDescent="0.25"/>
    <row r="158" ht="15.75" customHeight="1" x14ac:dyDescent="0.25"/>
    <row r="159" ht="16.5" customHeight="1" x14ac:dyDescent="0.25"/>
  </sheetData>
  <mergeCells count="3">
    <mergeCell ref="B2:T2"/>
    <mergeCell ref="C3:K3"/>
    <mergeCell ref="L3:T3"/>
  </mergeCells>
  <phoneticPr fontId="90" type="noConversion"/>
  <hyperlinks>
    <hyperlink ref="A1" location="Contents!A1" display="Back to contents" xr:uid="{D7B7DAAC-B95C-4C62-BCBE-7FFF2F62043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D99E5-D9C7-4091-9737-179CA893822D}">
  <sheetPr codeName="Sheet18"/>
  <dimension ref="A1:V309"/>
  <sheetViews>
    <sheetView zoomScaleNormal="100" zoomScaleSheetLayoutView="100" workbookViewId="0"/>
  </sheetViews>
  <sheetFormatPr defaultColWidth="8.77734375" defaultRowHeight="15" x14ac:dyDescent="0.25"/>
  <cols>
    <col min="1" max="1" width="7.33203125" style="15" customWidth="1"/>
    <col min="2" max="2" width="10.21875" style="15" customWidth="1"/>
    <col min="3" max="3" width="14.6640625" style="15" customWidth="1"/>
    <col min="4" max="4" width="13.77734375" style="15" customWidth="1"/>
    <col min="5" max="5" width="16.21875" style="15" customWidth="1"/>
    <col min="6" max="7" width="16.77734375" style="15" customWidth="1"/>
    <col min="8" max="8" width="16.21875" style="15" customWidth="1"/>
    <col min="9" max="9" width="15.21875" style="15" customWidth="1"/>
    <col min="10" max="10" width="12.21875" style="15" customWidth="1"/>
    <col min="11" max="16384" width="8.77734375" style="15"/>
  </cols>
  <sheetData>
    <row r="1" spans="1:12" ht="33.75" customHeight="1" thickBot="1" x14ac:dyDescent="0.35">
      <c r="A1" s="9" t="s">
        <v>22</v>
      </c>
      <c r="B1" s="283"/>
      <c r="C1" s="283"/>
      <c r="D1" s="283"/>
      <c r="E1" s="283"/>
      <c r="F1" s="283"/>
      <c r="G1" s="283"/>
      <c r="H1" s="283"/>
      <c r="L1" s="22"/>
    </row>
    <row r="2" spans="1:12" ht="19.5" customHeight="1" thickBot="1" x14ac:dyDescent="0.3">
      <c r="B2" s="520" t="s">
        <v>609</v>
      </c>
      <c r="C2" s="606"/>
      <c r="D2" s="606"/>
      <c r="E2" s="606"/>
      <c r="F2" s="606"/>
      <c r="G2" s="606"/>
      <c r="H2" s="606"/>
      <c r="I2" s="606"/>
      <c r="J2" s="521"/>
    </row>
    <row r="3" spans="1:12" ht="63" x14ac:dyDescent="0.25">
      <c r="B3" s="176"/>
      <c r="C3" s="99" t="s">
        <v>610</v>
      </c>
      <c r="D3" s="99" t="s">
        <v>611</v>
      </c>
      <c r="E3" s="99" t="s">
        <v>612</v>
      </c>
      <c r="F3" s="99" t="s">
        <v>613</v>
      </c>
      <c r="G3" s="99" t="s">
        <v>614</v>
      </c>
      <c r="H3" s="99" t="s">
        <v>615</v>
      </c>
      <c r="I3" s="99" t="s">
        <v>616</v>
      </c>
      <c r="J3" s="199" t="s">
        <v>617</v>
      </c>
    </row>
    <row r="4" spans="1:12" x14ac:dyDescent="0.25">
      <c r="B4" s="184" t="s">
        <v>43</v>
      </c>
      <c r="C4" s="149">
        <v>65.7</v>
      </c>
      <c r="D4" s="149">
        <v>3.7914691943128132</v>
      </c>
      <c r="E4" s="159">
        <v>294.88</v>
      </c>
      <c r="F4" s="200">
        <v>37656.28529457243</v>
      </c>
      <c r="G4" s="200">
        <v>43906.499472998403</v>
      </c>
      <c r="H4" s="200">
        <v>27047.335999999999</v>
      </c>
      <c r="I4" s="203">
        <v>68.883499999999998</v>
      </c>
      <c r="J4" s="202">
        <f>(E4/H4)*100</f>
        <v>1.0902367612100503</v>
      </c>
    </row>
    <row r="5" spans="1:12" x14ac:dyDescent="0.25">
      <c r="B5" s="184" t="s">
        <v>44</v>
      </c>
      <c r="C5" s="149">
        <v>64.2</v>
      </c>
      <c r="D5" s="149">
        <v>-0.61919504643961343</v>
      </c>
      <c r="E5" s="153">
        <v>259.33</v>
      </c>
      <c r="F5" s="200">
        <v>32515.764509244284</v>
      </c>
      <c r="G5" s="200">
        <v>40192.811582866751</v>
      </c>
      <c r="H5" s="177">
        <v>27101.9025</v>
      </c>
      <c r="I5" s="201">
        <v>54.566499999999998</v>
      </c>
      <c r="J5" s="202">
        <f t="shared" ref="J5:J68" si="0">(E5/H5)*100</f>
        <v>0.95687009426736724</v>
      </c>
    </row>
    <row r="6" spans="1:12" x14ac:dyDescent="0.25">
      <c r="B6" s="184" t="s">
        <v>45</v>
      </c>
      <c r="C6" s="149">
        <v>61</v>
      </c>
      <c r="D6" s="149">
        <v>-7.1537290715372954</v>
      </c>
      <c r="E6" s="153">
        <v>187.81</v>
      </c>
      <c r="F6" s="200">
        <v>20509.438619645509</v>
      </c>
      <c r="G6" s="200">
        <v>38348.392433048917</v>
      </c>
      <c r="H6" s="177">
        <v>27156.469000000001</v>
      </c>
      <c r="I6" s="201">
        <v>54.566499999999998</v>
      </c>
      <c r="J6" s="202">
        <f t="shared" si="0"/>
        <v>0.69158475647183726</v>
      </c>
    </row>
    <row r="7" spans="1:12" x14ac:dyDescent="0.25">
      <c r="B7" s="184" t="s">
        <v>46</v>
      </c>
      <c r="C7" s="149">
        <v>57.6</v>
      </c>
      <c r="D7" s="149">
        <v>-13.383458646616543</v>
      </c>
      <c r="E7" s="153">
        <v>174.9</v>
      </c>
      <c r="F7" s="200">
        <v>18414.844335010857</v>
      </c>
      <c r="G7" s="200">
        <v>33648.774919337433</v>
      </c>
      <c r="H7" s="177">
        <v>27211.035500000005</v>
      </c>
      <c r="I7" s="201">
        <v>54.566499999999998</v>
      </c>
      <c r="J7" s="202">
        <f>(E7/H7)*100</f>
        <v>0.64275392974295298</v>
      </c>
    </row>
    <row r="8" spans="1:12" x14ac:dyDescent="0.25">
      <c r="B8" s="184" t="s">
        <v>47</v>
      </c>
      <c r="C8" s="149">
        <v>55.4</v>
      </c>
      <c r="D8" s="149">
        <v>-15.677321156773216</v>
      </c>
      <c r="E8" s="153">
        <v>170.84</v>
      </c>
      <c r="F8" s="200">
        <v>16896.594714473787</v>
      </c>
      <c r="G8" s="200">
        <v>32906.291159310029</v>
      </c>
      <c r="H8" s="177">
        <v>27265.601999999999</v>
      </c>
      <c r="I8" s="201">
        <v>54.566499999999998</v>
      </c>
      <c r="J8" s="202">
        <f t="shared" si="0"/>
        <v>0.62657703284893551</v>
      </c>
    </row>
    <row r="9" spans="1:12" x14ac:dyDescent="0.25">
      <c r="B9" s="184" t="s">
        <v>48</v>
      </c>
      <c r="C9" s="149">
        <v>55.4</v>
      </c>
      <c r="D9" s="149">
        <v>-13.707165109034269</v>
      </c>
      <c r="E9" s="153">
        <v>193.27</v>
      </c>
      <c r="F9" s="200">
        <v>19070.470711924652</v>
      </c>
      <c r="G9" s="200">
        <v>30576.486774226221</v>
      </c>
      <c r="H9" s="177">
        <v>27311.1695</v>
      </c>
      <c r="I9" s="201">
        <v>45.567500000000003</v>
      </c>
      <c r="J9" s="202">
        <f t="shared" si="0"/>
        <v>0.7076591868392893</v>
      </c>
    </row>
    <row r="10" spans="1:12" x14ac:dyDescent="0.25">
      <c r="B10" s="184" t="s">
        <v>49</v>
      </c>
      <c r="C10" s="149">
        <v>56.8</v>
      </c>
      <c r="D10" s="149">
        <v>-6.8852459016393475</v>
      </c>
      <c r="E10" s="153">
        <v>223.68</v>
      </c>
      <c r="F10" s="200">
        <v>24742.537864084668</v>
      </c>
      <c r="G10" s="200">
        <v>28953.259843280968</v>
      </c>
      <c r="H10" s="177">
        <v>27356.737000000001</v>
      </c>
      <c r="I10" s="201">
        <v>45.567500000000003</v>
      </c>
      <c r="J10" s="202">
        <f t="shared" si="0"/>
        <v>0.81764137294590356</v>
      </c>
    </row>
    <row r="11" spans="1:12" x14ac:dyDescent="0.25">
      <c r="B11" s="184" t="s">
        <v>50</v>
      </c>
      <c r="C11" s="149">
        <v>58.7</v>
      </c>
      <c r="D11" s="149">
        <v>1.9097222222222321</v>
      </c>
      <c r="E11" s="153">
        <v>259.75</v>
      </c>
      <c r="F11" s="200">
        <v>25176.651933656722</v>
      </c>
      <c r="G11" s="200">
        <v>29436.800027796489</v>
      </c>
      <c r="H11" s="177">
        <v>27402.304499999995</v>
      </c>
      <c r="I11" s="201">
        <v>45.567500000000003</v>
      </c>
      <c r="J11" s="202">
        <f t="shared" si="0"/>
        <v>0.94791297571341149</v>
      </c>
    </row>
    <row r="12" spans="1:12" x14ac:dyDescent="0.25">
      <c r="B12" s="184" t="s">
        <v>51</v>
      </c>
      <c r="C12" s="149">
        <v>59.7</v>
      </c>
      <c r="D12" s="149">
        <v>7.7617328519855588</v>
      </c>
      <c r="E12" s="153">
        <v>216.23</v>
      </c>
      <c r="F12" s="200">
        <v>26952.273540669732</v>
      </c>
      <c r="G12" s="200">
        <v>27240.65700674757</v>
      </c>
      <c r="H12" s="177">
        <v>27447.871999999999</v>
      </c>
      <c r="I12" s="201">
        <v>45.567500000000003</v>
      </c>
      <c r="J12" s="202">
        <f t="shared" si="0"/>
        <v>0.78778420418165762</v>
      </c>
    </row>
    <row r="13" spans="1:12" x14ac:dyDescent="0.25">
      <c r="B13" s="184" t="s">
        <v>52</v>
      </c>
      <c r="C13" s="149">
        <v>60</v>
      </c>
      <c r="D13" s="149">
        <v>8.303249097472932</v>
      </c>
      <c r="E13" s="153">
        <v>229.93</v>
      </c>
      <c r="F13" s="200">
        <v>28636.544422072078</v>
      </c>
      <c r="G13" s="200">
        <v>26590.213780652011</v>
      </c>
      <c r="H13" s="177">
        <v>27489.370500000001</v>
      </c>
      <c r="I13" s="201">
        <v>41.4985</v>
      </c>
      <c r="J13" s="202">
        <f t="shared" si="0"/>
        <v>0.83643239484148968</v>
      </c>
    </row>
    <row r="14" spans="1:12" x14ac:dyDescent="0.25">
      <c r="B14" s="184" t="s">
        <v>53</v>
      </c>
      <c r="C14" s="149">
        <v>60</v>
      </c>
      <c r="D14" s="149">
        <v>5.6338028169014231</v>
      </c>
      <c r="E14" s="153">
        <v>226.88</v>
      </c>
      <c r="F14" s="200">
        <v>26513.691423524961</v>
      </c>
      <c r="G14" s="200">
        <v>27150.90397256014</v>
      </c>
      <c r="H14" s="177">
        <v>27530.868999999999</v>
      </c>
      <c r="I14" s="201">
        <v>41.4985</v>
      </c>
      <c r="J14" s="202">
        <f t="shared" si="0"/>
        <v>0.8240931297882389</v>
      </c>
    </row>
    <row r="15" spans="1:12" x14ac:dyDescent="0.25">
      <c r="B15" s="184" t="s">
        <v>54</v>
      </c>
      <c r="C15" s="149">
        <v>59.5</v>
      </c>
      <c r="D15" s="149">
        <v>1.3628620102214661</v>
      </c>
      <c r="E15" s="153">
        <v>210.86</v>
      </c>
      <c r="F15" s="200">
        <v>23507.171282718493</v>
      </c>
      <c r="G15" s="200">
        <v>24611.300660604848</v>
      </c>
      <c r="H15" s="177">
        <v>27572.3675</v>
      </c>
      <c r="I15" s="201">
        <v>41.4985</v>
      </c>
      <c r="J15" s="202">
        <f t="shared" si="0"/>
        <v>0.76475115892750234</v>
      </c>
    </row>
    <row r="16" spans="1:12" x14ac:dyDescent="0.25">
      <c r="B16" s="184" t="s">
        <v>55</v>
      </c>
      <c r="C16" s="149">
        <v>59.2</v>
      </c>
      <c r="D16" s="149">
        <v>-0.83752093802345051</v>
      </c>
      <c r="E16" s="153">
        <v>208.43</v>
      </c>
      <c r="F16" s="200">
        <v>25963.226075919491</v>
      </c>
      <c r="G16" s="200">
        <v>25723.583748588029</v>
      </c>
      <c r="H16" s="177">
        <v>27613.866000000005</v>
      </c>
      <c r="I16" s="201">
        <v>41.4985</v>
      </c>
      <c r="J16" s="202">
        <f t="shared" si="0"/>
        <v>0.75480195348235546</v>
      </c>
    </row>
    <row r="17" spans="2:10" x14ac:dyDescent="0.25">
      <c r="B17" s="184" t="s">
        <v>56</v>
      </c>
      <c r="C17" s="149">
        <v>58.9</v>
      </c>
      <c r="D17" s="149">
        <v>-1.8333333333333313</v>
      </c>
      <c r="E17" s="153">
        <v>216.72</v>
      </c>
      <c r="F17" s="200">
        <v>26362.619555857076</v>
      </c>
      <c r="G17" s="200">
        <v>27153.3063207464</v>
      </c>
      <c r="H17" s="177">
        <v>27654.262299999999</v>
      </c>
      <c r="I17" s="201">
        <v>40.396250000000002</v>
      </c>
      <c r="J17" s="202">
        <f t="shared" si="0"/>
        <v>0.78367666310881856</v>
      </c>
    </row>
    <row r="18" spans="2:10" x14ac:dyDescent="0.25">
      <c r="B18" s="184" t="s">
        <v>57</v>
      </c>
      <c r="C18" s="149">
        <v>58.8</v>
      </c>
      <c r="D18" s="149">
        <v>-2.0000000000000018</v>
      </c>
      <c r="E18" s="153">
        <v>227.64</v>
      </c>
      <c r="F18" s="200">
        <v>27011.087803851711</v>
      </c>
      <c r="G18" s="200">
        <v>25736.695871129621</v>
      </c>
      <c r="H18" s="177">
        <v>27694.658500000001</v>
      </c>
      <c r="I18" s="201">
        <v>40.396250000000002</v>
      </c>
      <c r="J18" s="202">
        <f t="shared" si="0"/>
        <v>0.8219635566186887</v>
      </c>
    </row>
    <row r="19" spans="2:10" x14ac:dyDescent="0.25">
      <c r="B19" s="184" t="s">
        <v>58</v>
      </c>
      <c r="C19" s="149">
        <v>58.8</v>
      </c>
      <c r="D19" s="149">
        <v>-1.176470588235301</v>
      </c>
      <c r="E19" s="153">
        <v>229.85</v>
      </c>
      <c r="F19" s="200">
        <v>28297.922403608336</v>
      </c>
      <c r="G19" s="200">
        <v>26779.794461311907</v>
      </c>
      <c r="H19" s="177">
        <v>27735.054800000005</v>
      </c>
      <c r="I19" s="201">
        <v>40.396250000000002</v>
      </c>
      <c r="J19" s="202">
        <f t="shared" si="0"/>
        <v>0.82873461638157619</v>
      </c>
    </row>
    <row r="20" spans="2:10" x14ac:dyDescent="0.25">
      <c r="B20" s="184" t="s">
        <v>59</v>
      </c>
      <c r="C20" s="149">
        <v>59</v>
      </c>
      <c r="D20" s="149">
        <v>-0.33783783783783994</v>
      </c>
      <c r="E20" s="153">
        <v>241.71</v>
      </c>
      <c r="F20" s="200">
        <v>25329.369003752006</v>
      </c>
      <c r="G20" s="200">
        <v>29413.716284200109</v>
      </c>
      <c r="H20" s="177">
        <v>27775.451000000001</v>
      </c>
      <c r="I20" s="201">
        <v>40.396250000000002</v>
      </c>
      <c r="J20" s="202">
        <f t="shared" si="0"/>
        <v>0.87022889385306468</v>
      </c>
    </row>
    <row r="21" spans="2:10" x14ac:dyDescent="0.25">
      <c r="B21" s="184" t="s">
        <v>60</v>
      </c>
      <c r="C21" s="149">
        <v>59.3</v>
      </c>
      <c r="D21" s="149">
        <v>0.67911714770798604</v>
      </c>
      <c r="E21" s="153">
        <v>225.86</v>
      </c>
      <c r="F21" s="200">
        <v>23323.714015120957</v>
      </c>
      <c r="G21" s="200">
        <v>26538.545846859059</v>
      </c>
      <c r="H21" s="177">
        <v>27814.328799999999</v>
      </c>
      <c r="I21" s="201">
        <v>38.877749999999999</v>
      </c>
      <c r="J21" s="202">
        <f t="shared" si="0"/>
        <v>0.81202750432719417</v>
      </c>
    </row>
    <row r="22" spans="2:10" x14ac:dyDescent="0.25">
      <c r="B22" s="184" t="s">
        <v>61</v>
      </c>
      <c r="C22" s="149">
        <v>59.2</v>
      </c>
      <c r="D22" s="149">
        <v>0.68027210884353817</v>
      </c>
      <c r="E22" s="153">
        <v>228.49</v>
      </c>
      <c r="F22" s="200">
        <v>25015.132757470321</v>
      </c>
      <c r="G22" s="200">
        <v>25902.84381928674</v>
      </c>
      <c r="H22" s="177">
        <v>27853.2065</v>
      </c>
      <c r="I22" s="201">
        <v>38.877749999999999</v>
      </c>
      <c r="J22" s="202">
        <f t="shared" si="0"/>
        <v>0.82033643056500516</v>
      </c>
    </row>
    <row r="23" spans="2:10" x14ac:dyDescent="0.25">
      <c r="B23" s="184" t="s">
        <v>62</v>
      </c>
      <c r="C23" s="149">
        <v>59.3</v>
      </c>
      <c r="D23" s="149">
        <v>0.85034013605442826</v>
      </c>
      <c r="E23" s="153">
        <v>235.29</v>
      </c>
      <c r="F23" s="200">
        <v>25911.291109892991</v>
      </c>
      <c r="G23" s="200">
        <v>26166.893045740293</v>
      </c>
      <c r="H23" s="177">
        <v>27892.084299999999</v>
      </c>
      <c r="I23" s="201">
        <v>38.877749999999999</v>
      </c>
      <c r="J23" s="202">
        <f t="shared" si="0"/>
        <v>0.84357266911028239</v>
      </c>
    </row>
    <row r="24" spans="2:10" x14ac:dyDescent="0.25">
      <c r="B24" s="184" t="s">
        <v>63</v>
      </c>
      <c r="C24" s="149">
        <v>59.7</v>
      </c>
      <c r="D24" s="149">
        <v>1.1864406779661163</v>
      </c>
      <c r="E24" s="153">
        <v>239.57</v>
      </c>
      <c r="F24" s="200">
        <v>26747.735039029325</v>
      </c>
      <c r="G24" s="200">
        <v>24558.678908914608</v>
      </c>
      <c r="H24" s="177">
        <v>27930.962</v>
      </c>
      <c r="I24" s="201">
        <v>38.877749999999999</v>
      </c>
      <c r="J24" s="202">
        <f t="shared" si="0"/>
        <v>0.85772197892790092</v>
      </c>
    </row>
    <row r="25" spans="2:10" x14ac:dyDescent="0.25">
      <c r="B25" s="184" t="s">
        <v>64</v>
      </c>
      <c r="C25" s="149">
        <v>60.2</v>
      </c>
      <c r="D25" s="149">
        <v>1.5177065767285169</v>
      </c>
      <c r="E25" s="153">
        <v>259.24</v>
      </c>
      <c r="F25" s="200">
        <v>29824.592945786531</v>
      </c>
      <c r="G25" s="200">
        <v>27031.175170147431</v>
      </c>
      <c r="H25" s="177">
        <v>27972.860499999999</v>
      </c>
      <c r="I25" s="201">
        <v>41.898499999999999</v>
      </c>
      <c r="J25" s="202">
        <f t="shared" si="0"/>
        <v>0.9267554170943656</v>
      </c>
    </row>
    <row r="26" spans="2:10" x14ac:dyDescent="0.25">
      <c r="B26" s="184" t="s">
        <v>65</v>
      </c>
      <c r="C26" s="149">
        <v>60.9</v>
      </c>
      <c r="D26" s="149">
        <v>2.8716216216216228</v>
      </c>
      <c r="E26" s="153">
        <v>274</v>
      </c>
      <c r="F26" s="200">
        <v>31331.602253729336</v>
      </c>
      <c r="G26" s="200">
        <v>27463.83698898237</v>
      </c>
      <c r="H26" s="177">
        <v>28014.758999999995</v>
      </c>
      <c r="I26" s="201">
        <v>41.898499999999999</v>
      </c>
      <c r="J26" s="202">
        <f t="shared" si="0"/>
        <v>0.9780558883265783</v>
      </c>
    </row>
    <row r="27" spans="2:10" x14ac:dyDescent="0.25">
      <c r="B27" s="184" t="s">
        <v>66</v>
      </c>
      <c r="C27" s="149">
        <v>62</v>
      </c>
      <c r="D27" s="149">
        <v>4.5531197301855064</v>
      </c>
      <c r="E27" s="153">
        <v>294.20999999999998</v>
      </c>
      <c r="F27" s="200">
        <v>30701.8025752217</v>
      </c>
      <c r="G27" s="200">
        <v>27476.706548154627</v>
      </c>
      <c r="H27" s="177">
        <v>28056.657500000001</v>
      </c>
      <c r="I27" s="201">
        <v>41.898499999999999</v>
      </c>
      <c r="J27" s="202">
        <f t="shared" si="0"/>
        <v>1.0486281197252378</v>
      </c>
    </row>
    <row r="28" spans="2:10" x14ac:dyDescent="0.25">
      <c r="B28" s="184" t="s">
        <v>67</v>
      </c>
      <c r="C28" s="149">
        <v>63.5</v>
      </c>
      <c r="D28" s="149">
        <v>6.365159128978215</v>
      </c>
      <c r="E28" s="153">
        <v>311.11</v>
      </c>
      <c r="F28" s="200">
        <v>36180.169465085826</v>
      </c>
      <c r="G28" s="200">
        <v>28225.312124755001</v>
      </c>
      <c r="H28" s="177">
        <v>28098.556</v>
      </c>
      <c r="I28" s="201">
        <v>41.898499999999999</v>
      </c>
      <c r="J28" s="202">
        <f t="shared" si="0"/>
        <v>1.1072099221041822</v>
      </c>
    </row>
    <row r="29" spans="2:10" x14ac:dyDescent="0.25">
      <c r="B29" s="184" t="s">
        <v>68</v>
      </c>
      <c r="C29" s="149">
        <v>65.099999999999994</v>
      </c>
      <c r="D29" s="149">
        <v>8.1395348837209234</v>
      </c>
      <c r="E29" s="153">
        <v>311.37</v>
      </c>
      <c r="F29" s="200">
        <v>34053.273288056058</v>
      </c>
      <c r="G29" s="200">
        <v>28995.17161865321</v>
      </c>
      <c r="H29" s="177">
        <v>28149.584800000001</v>
      </c>
      <c r="I29" s="201">
        <v>51.028750000000002</v>
      </c>
      <c r="J29" s="202">
        <f t="shared" si="0"/>
        <v>1.1061264392077286</v>
      </c>
    </row>
    <row r="30" spans="2:10" x14ac:dyDescent="0.25">
      <c r="B30" s="184" t="s">
        <v>69</v>
      </c>
      <c r="C30" s="149">
        <v>66.3</v>
      </c>
      <c r="D30" s="149">
        <v>8.8669950738916157</v>
      </c>
      <c r="E30" s="153">
        <v>304.23</v>
      </c>
      <c r="F30" s="200">
        <v>33001.950735641294</v>
      </c>
      <c r="G30" s="200">
        <v>28791.638868672231</v>
      </c>
      <c r="H30" s="177">
        <v>28200.613499999999</v>
      </c>
      <c r="I30" s="201">
        <v>51.028750000000002</v>
      </c>
      <c r="J30" s="202">
        <f t="shared" si="0"/>
        <v>1.0788063174583065</v>
      </c>
    </row>
    <row r="31" spans="2:10" x14ac:dyDescent="0.25">
      <c r="B31" s="184" t="s">
        <v>70</v>
      </c>
      <c r="C31" s="149">
        <v>67.3</v>
      </c>
      <c r="D31" s="149">
        <v>8.5483870967741904</v>
      </c>
      <c r="E31" s="153">
        <v>296.32</v>
      </c>
      <c r="F31" s="200">
        <v>31780.449226396668</v>
      </c>
      <c r="G31" s="200">
        <v>28876.046567384121</v>
      </c>
      <c r="H31" s="177">
        <v>28251.6423</v>
      </c>
      <c r="I31" s="201">
        <v>51.028750000000002</v>
      </c>
      <c r="J31" s="202">
        <f t="shared" si="0"/>
        <v>1.0488593790528065</v>
      </c>
    </row>
    <row r="32" spans="2:10" x14ac:dyDescent="0.25">
      <c r="B32" s="184" t="s">
        <v>71</v>
      </c>
      <c r="C32" s="149">
        <v>67.8</v>
      </c>
      <c r="D32" s="149">
        <v>6.7716535433070879</v>
      </c>
      <c r="E32" s="153">
        <v>287.63</v>
      </c>
      <c r="F32" s="200">
        <v>38979.226974351375</v>
      </c>
      <c r="G32" s="200">
        <v>32229.663163021527</v>
      </c>
      <c r="H32" s="177">
        <v>28302.670999999998</v>
      </c>
      <c r="I32" s="201">
        <v>51.028750000000002</v>
      </c>
      <c r="J32" s="202">
        <f t="shared" si="0"/>
        <v>1.0162645073321879</v>
      </c>
    </row>
    <row r="33" spans="2:10" x14ac:dyDescent="0.25">
      <c r="B33" s="184" t="s">
        <v>72</v>
      </c>
      <c r="C33" s="149">
        <v>68.5</v>
      </c>
      <c r="D33" s="149">
        <v>5.2227342549923339</v>
      </c>
      <c r="E33" s="153">
        <v>304.10000000000002</v>
      </c>
      <c r="F33" s="200">
        <v>35626.887715975878</v>
      </c>
      <c r="G33" s="200">
        <v>33308.059363169552</v>
      </c>
      <c r="H33" s="177">
        <v>28359.702799999999</v>
      </c>
      <c r="I33" s="201">
        <v>57.031750000000002</v>
      </c>
      <c r="J33" s="202">
        <f t="shared" si="0"/>
        <v>1.0722961455012145</v>
      </c>
    </row>
    <row r="34" spans="2:10" x14ac:dyDescent="0.25">
      <c r="B34" s="184" t="s">
        <v>73</v>
      </c>
      <c r="C34" s="149">
        <v>70</v>
      </c>
      <c r="D34" s="149">
        <v>5.580693815987936</v>
      </c>
      <c r="E34" s="153">
        <v>314.91000000000003</v>
      </c>
      <c r="F34" s="200">
        <v>35310.740140112212</v>
      </c>
      <c r="G34" s="200">
        <v>34142.558886787752</v>
      </c>
      <c r="H34" s="177">
        <v>28416.734499999999</v>
      </c>
      <c r="I34" s="201">
        <v>57.031750000000002</v>
      </c>
      <c r="J34" s="202">
        <f t="shared" si="0"/>
        <v>1.1081850379395284</v>
      </c>
    </row>
    <row r="35" spans="2:10" x14ac:dyDescent="0.25">
      <c r="B35" s="184" t="s">
        <v>74</v>
      </c>
      <c r="C35" s="149">
        <v>71.599999999999994</v>
      </c>
      <c r="D35" s="149">
        <v>6.3893016344725106</v>
      </c>
      <c r="E35" s="153">
        <v>319.29000000000002</v>
      </c>
      <c r="F35" s="200">
        <v>36156.53223719151</v>
      </c>
      <c r="G35" s="200">
        <v>34402.970425572297</v>
      </c>
      <c r="H35" s="177">
        <v>28473.766299999999</v>
      </c>
      <c r="I35" s="201">
        <v>57.031750000000002</v>
      </c>
      <c r="J35" s="202">
        <f t="shared" si="0"/>
        <v>1.1213479686387677</v>
      </c>
    </row>
    <row r="36" spans="2:10" x14ac:dyDescent="0.25">
      <c r="B36" s="184" t="s">
        <v>75</v>
      </c>
      <c r="C36" s="149">
        <v>73.2</v>
      </c>
      <c r="D36" s="149">
        <v>7.9646017699115168</v>
      </c>
      <c r="E36" s="153">
        <v>387.09</v>
      </c>
      <c r="F36" s="200">
        <v>35420.453893296763</v>
      </c>
      <c r="G36" s="200">
        <v>33647.674644336832</v>
      </c>
      <c r="H36" s="177">
        <v>28530.797999999999</v>
      </c>
      <c r="I36" s="201">
        <v>57.031750000000002</v>
      </c>
      <c r="J36" s="202">
        <f t="shared" si="0"/>
        <v>1.3567443854882713</v>
      </c>
    </row>
    <row r="37" spans="2:10" x14ac:dyDescent="0.25">
      <c r="B37" s="184" t="s">
        <v>76</v>
      </c>
      <c r="C37" s="149">
        <v>74</v>
      </c>
      <c r="D37" s="149">
        <v>8.0291970802919721</v>
      </c>
      <c r="E37" s="153">
        <v>264.41000000000003</v>
      </c>
      <c r="F37" s="200">
        <v>37778.314722691786</v>
      </c>
      <c r="G37" s="200">
        <v>34145.177160609681</v>
      </c>
      <c r="H37" s="177">
        <v>28595.118299999998</v>
      </c>
      <c r="I37" s="201">
        <v>64.320250000000001</v>
      </c>
      <c r="J37" s="202">
        <f t="shared" si="0"/>
        <v>0.92466832004678234</v>
      </c>
    </row>
    <row r="38" spans="2:10" x14ac:dyDescent="0.25">
      <c r="B38" s="184" t="s">
        <v>77</v>
      </c>
      <c r="C38" s="149">
        <v>74.7</v>
      </c>
      <c r="D38" s="149">
        <v>6.7142857142857171</v>
      </c>
      <c r="E38" s="153">
        <v>290.17</v>
      </c>
      <c r="F38" s="200">
        <v>40285.932361038162</v>
      </c>
      <c r="G38" s="200">
        <v>37821.070099132194</v>
      </c>
      <c r="H38" s="177">
        <v>28659.4385</v>
      </c>
      <c r="I38" s="201">
        <v>64.320250000000001</v>
      </c>
      <c r="J38" s="202">
        <f t="shared" si="0"/>
        <v>1.0124762214025931</v>
      </c>
    </row>
    <row r="39" spans="2:10" x14ac:dyDescent="0.25">
      <c r="B39" s="184" t="s">
        <v>78</v>
      </c>
      <c r="C39" s="149">
        <v>75.5</v>
      </c>
      <c r="D39" s="149">
        <v>5.4469273743016799</v>
      </c>
      <c r="E39" s="153">
        <v>290.76</v>
      </c>
      <c r="F39" s="200">
        <v>39940.202145418873</v>
      </c>
      <c r="G39" s="200">
        <v>33740.413038238687</v>
      </c>
      <c r="H39" s="177">
        <v>28723.7588</v>
      </c>
      <c r="I39" s="201">
        <v>64.320250000000001</v>
      </c>
      <c r="J39" s="202">
        <f t="shared" si="0"/>
        <v>1.012263060780193</v>
      </c>
    </row>
    <row r="40" spans="2:10" x14ac:dyDescent="0.25">
      <c r="B40" s="184" t="s">
        <v>79</v>
      </c>
      <c r="C40" s="149">
        <v>76.400000000000006</v>
      </c>
      <c r="D40" s="149">
        <v>4.3715846994535568</v>
      </c>
      <c r="E40" s="153">
        <v>307.02999999999997</v>
      </c>
      <c r="F40" s="200">
        <v>40346.188483198195</v>
      </c>
      <c r="G40" s="200">
        <v>40142.222188655229</v>
      </c>
      <c r="H40" s="177">
        <v>28788.079000000002</v>
      </c>
      <c r="I40" s="201">
        <v>64.320250000000001</v>
      </c>
      <c r="J40" s="202">
        <f t="shared" si="0"/>
        <v>1.0665178458069395</v>
      </c>
    </row>
    <row r="41" spans="2:10" x14ac:dyDescent="0.25">
      <c r="B41" s="184" t="s">
        <v>80</v>
      </c>
      <c r="C41" s="149">
        <v>77.3</v>
      </c>
      <c r="D41" s="149">
        <v>4.4594594594594472</v>
      </c>
      <c r="E41" s="153">
        <v>308.48</v>
      </c>
      <c r="F41" s="200">
        <v>41579.579580132915</v>
      </c>
      <c r="G41" s="200">
        <v>39424.819153454024</v>
      </c>
      <c r="H41" s="177">
        <v>28854.1355</v>
      </c>
      <c r="I41" s="201">
        <v>66.0565</v>
      </c>
      <c r="J41" s="202">
        <f t="shared" si="0"/>
        <v>1.0691015157948502</v>
      </c>
    </row>
    <row r="42" spans="2:10" x14ac:dyDescent="0.25">
      <c r="B42" s="184" t="s">
        <v>81</v>
      </c>
      <c r="C42" s="149">
        <v>78.2</v>
      </c>
      <c r="D42" s="149">
        <v>4.6854082998661228</v>
      </c>
      <c r="E42" s="153">
        <v>306.86</v>
      </c>
      <c r="F42" s="200">
        <v>37455.775891490986</v>
      </c>
      <c r="G42" s="200">
        <v>38868.128384190983</v>
      </c>
      <c r="H42" s="177">
        <v>28920.191999999999</v>
      </c>
      <c r="I42" s="201">
        <v>66.0565</v>
      </c>
      <c r="J42" s="202">
        <f t="shared" si="0"/>
        <v>1.0610579625474132</v>
      </c>
    </row>
    <row r="43" spans="2:10" x14ac:dyDescent="0.25">
      <c r="B43" s="184" t="s">
        <v>82</v>
      </c>
      <c r="C43" s="149">
        <v>79</v>
      </c>
      <c r="D43" s="149">
        <v>4.635761589403975</v>
      </c>
      <c r="E43" s="153">
        <v>301.02999999999997</v>
      </c>
      <c r="F43" s="200">
        <v>41405.974901203415</v>
      </c>
      <c r="G43" s="200">
        <v>39657.398382565807</v>
      </c>
      <c r="H43" s="177">
        <v>28986.248500000002</v>
      </c>
      <c r="I43" s="201">
        <v>66.0565</v>
      </c>
      <c r="J43" s="202">
        <f t="shared" si="0"/>
        <v>1.0385269414908935</v>
      </c>
    </row>
    <row r="44" spans="2:10" x14ac:dyDescent="0.25">
      <c r="B44" s="184" t="s">
        <v>83</v>
      </c>
      <c r="C44" s="149">
        <v>79.599999999999994</v>
      </c>
      <c r="D44" s="149">
        <v>4.1884816753926524</v>
      </c>
      <c r="E44" s="153">
        <v>291.11</v>
      </c>
      <c r="F44" s="200">
        <v>40701.065351855395</v>
      </c>
      <c r="G44" s="200">
        <v>37878.184324355148</v>
      </c>
      <c r="H44" s="177">
        <v>29052.305</v>
      </c>
      <c r="I44" s="201">
        <v>66.0565</v>
      </c>
      <c r="J44" s="202">
        <f t="shared" si="0"/>
        <v>1.0020203216233619</v>
      </c>
    </row>
    <row r="45" spans="2:10" x14ac:dyDescent="0.25">
      <c r="B45" s="184" t="s">
        <v>84</v>
      </c>
      <c r="C45" s="149">
        <v>80.3</v>
      </c>
      <c r="D45" s="149">
        <v>3.8809831824062169</v>
      </c>
      <c r="E45" s="153">
        <v>300.18</v>
      </c>
      <c r="F45" s="200">
        <v>40252.564225515292</v>
      </c>
      <c r="G45" s="200">
        <v>40470.10614646192</v>
      </c>
      <c r="H45" s="177">
        <v>29123.707299999998</v>
      </c>
      <c r="I45" s="201">
        <v>71.402249999999995</v>
      </c>
      <c r="J45" s="202">
        <f t="shared" si="0"/>
        <v>1.0307066916580363</v>
      </c>
    </row>
    <row r="46" spans="2:10" x14ac:dyDescent="0.25">
      <c r="B46" s="184" t="s">
        <v>85</v>
      </c>
      <c r="C46" s="149">
        <v>80.400000000000006</v>
      </c>
      <c r="D46" s="149">
        <v>2.8132992327365658</v>
      </c>
      <c r="E46" s="153">
        <v>299.08</v>
      </c>
      <c r="F46" s="200">
        <v>43512.206244832058</v>
      </c>
      <c r="G46" s="200">
        <v>40424.108851709505</v>
      </c>
      <c r="H46" s="177">
        <v>29195.109499999999</v>
      </c>
      <c r="I46" s="201">
        <v>71.402249999999995</v>
      </c>
      <c r="J46" s="202">
        <f t="shared" si="0"/>
        <v>1.0244181478408225</v>
      </c>
    </row>
    <row r="47" spans="2:10" x14ac:dyDescent="0.25">
      <c r="B47" s="184" t="s">
        <v>86</v>
      </c>
      <c r="C47" s="149">
        <v>80.599999999999994</v>
      </c>
      <c r="D47" s="149">
        <v>2.0253164556961911</v>
      </c>
      <c r="E47" s="153">
        <v>299.07</v>
      </c>
      <c r="F47" s="200">
        <v>41756.269597568738</v>
      </c>
      <c r="G47" s="200">
        <v>42163.115139601039</v>
      </c>
      <c r="H47" s="177">
        <v>29266.5118</v>
      </c>
      <c r="I47" s="201">
        <v>71.402249999999995</v>
      </c>
      <c r="J47" s="202">
        <f t="shared" si="0"/>
        <v>1.0218846784467153</v>
      </c>
    </row>
    <row r="48" spans="2:10" x14ac:dyDescent="0.25">
      <c r="B48" s="184" t="s">
        <v>87</v>
      </c>
      <c r="C48" s="149">
        <v>80.8</v>
      </c>
      <c r="D48" s="149">
        <v>1.5075376884422065</v>
      </c>
      <c r="E48" s="153">
        <v>292.32</v>
      </c>
      <c r="F48" s="200">
        <v>38616.872524845239</v>
      </c>
      <c r="G48" s="200">
        <v>42282.084920569148</v>
      </c>
      <c r="H48" s="177">
        <v>29337.914000000001</v>
      </c>
      <c r="I48" s="201">
        <v>71.402249999999995</v>
      </c>
      <c r="J48" s="202">
        <f t="shared" si="0"/>
        <v>0.9963898592108491</v>
      </c>
    </row>
    <row r="49" spans="2:10" x14ac:dyDescent="0.25">
      <c r="B49" s="184" t="s">
        <v>88</v>
      </c>
      <c r="C49" s="149">
        <v>81.099999999999994</v>
      </c>
      <c r="D49" s="149">
        <v>0.99626400996264408</v>
      </c>
      <c r="E49" s="153">
        <v>294.91000000000003</v>
      </c>
      <c r="F49" s="200">
        <v>37523.687806996531</v>
      </c>
      <c r="G49" s="200">
        <v>42959.237905933842</v>
      </c>
      <c r="H49" s="177">
        <v>29409.147000000001</v>
      </c>
      <c r="I49" s="201">
        <v>71.233000000000004</v>
      </c>
      <c r="J49" s="202">
        <f t="shared" si="0"/>
        <v>1.0027832497147913</v>
      </c>
    </row>
    <row r="50" spans="2:10" x14ac:dyDescent="0.25">
      <c r="B50" s="184" t="s">
        <v>89</v>
      </c>
      <c r="C50" s="149">
        <v>81</v>
      </c>
      <c r="D50" s="149">
        <v>0.74626865671640896</v>
      </c>
      <c r="E50" s="153">
        <v>294.35000000000002</v>
      </c>
      <c r="F50" s="200">
        <v>40748.769992158494</v>
      </c>
      <c r="G50" s="200">
        <v>44727.91175858432</v>
      </c>
      <c r="H50" s="177">
        <v>29480.38</v>
      </c>
      <c r="I50" s="201">
        <v>71.233000000000004</v>
      </c>
      <c r="J50" s="202">
        <f t="shared" si="0"/>
        <v>0.99846067113110482</v>
      </c>
    </row>
    <row r="51" spans="2:10" x14ac:dyDescent="0.25">
      <c r="B51" s="184" t="s">
        <v>90</v>
      </c>
      <c r="C51" s="149">
        <v>81.2</v>
      </c>
      <c r="D51" s="149">
        <v>0.74441687344914964</v>
      </c>
      <c r="E51" s="153">
        <v>295.04000000000002</v>
      </c>
      <c r="F51" s="200">
        <v>35445.228018826834</v>
      </c>
      <c r="G51" s="200">
        <v>42161.157794924249</v>
      </c>
      <c r="H51" s="177">
        <v>29551.613000000001</v>
      </c>
      <c r="I51" s="201">
        <v>71.233000000000004</v>
      </c>
      <c r="J51" s="202">
        <f t="shared" si="0"/>
        <v>0.9983888189115091</v>
      </c>
    </row>
    <row r="52" spans="2:10" x14ac:dyDescent="0.25">
      <c r="B52" s="154" t="s">
        <v>91</v>
      </c>
      <c r="C52" s="149">
        <v>82.2</v>
      </c>
      <c r="D52" s="149">
        <v>1.7326732673267342</v>
      </c>
      <c r="E52" s="153">
        <v>285.86</v>
      </c>
      <c r="F52" s="200">
        <v>33781.5135353527</v>
      </c>
      <c r="G52" s="200">
        <v>38979.764136494414</v>
      </c>
      <c r="H52" s="177">
        <v>29622.846000000001</v>
      </c>
      <c r="I52" s="201">
        <v>71.233000000000004</v>
      </c>
      <c r="J52" s="202">
        <f t="shared" si="0"/>
        <v>0.96499843397896345</v>
      </c>
    </row>
    <row r="53" spans="2:10" x14ac:dyDescent="0.25">
      <c r="B53" s="154" t="s">
        <v>92</v>
      </c>
      <c r="C53" s="149">
        <v>82.1</v>
      </c>
      <c r="D53" s="149">
        <v>1.2330456226880449</v>
      </c>
      <c r="E53" s="153">
        <v>154.59</v>
      </c>
      <c r="F53" s="200">
        <v>15811.43153959144</v>
      </c>
      <c r="G53" s="200">
        <v>16115.91576811879</v>
      </c>
      <c r="H53" s="177">
        <v>29685.383999999998</v>
      </c>
      <c r="I53" s="201">
        <v>62.537999999999997</v>
      </c>
      <c r="J53" s="202">
        <f t="shared" si="0"/>
        <v>0.52076132820111065</v>
      </c>
    </row>
    <row r="54" spans="2:10" x14ac:dyDescent="0.25">
      <c r="B54" s="154" t="s">
        <v>93</v>
      </c>
      <c r="C54" s="149">
        <v>83</v>
      </c>
      <c r="D54" s="149">
        <v>2.4691358024691468</v>
      </c>
      <c r="E54" s="153">
        <v>248.91</v>
      </c>
      <c r="F54" s="200">
        <v>35386.164419410336</v>
      </c>
      <c r="G54" s="200">
        <v>42120.527592350038</v>
      </c>
      <c r="H54" s="177">
        <v>29747.921999999999</v>
      </c>
      <c r="I54" s="201">
        <v>62.537999999999997</v>
      </c>
      <c r="J54" s="202">
        <f t="shared" si="0"/>
        <v>0.83673071349319794</v>
      </c>
    </row>
    <row r="55" spans="2:10" x14ac:dyDescent="0.25">
      <c r="B55" s="154" t="s">
        <v>94</v>
      </c>
      <c r="C55" s="149">
        <v>86</v>
      </c>
      <c r="D55" s="149">
        <v>5.9113300492610765</v>
      </c>
      <c r="E55" s="153">
        <v>348.3</v>
      </c>
      <c r="F55" s="200">
        <v>41565.307633532451</v>
      </c>
      <c r="G55" s="200">
        <v>44094.464832357175</v>
      </c>
      <c r="H55" s="177">
        <v>29810.46</v>
      </c>
      <c r="I55" s="201">
        <v>62.537999999999997</v>
      </c>
      <c r="J55" s="202">
        <f t="shared" si="0"/>
        <v>1.1683818364426448</v>
      </c>
    </row>
    <row r="56" spans="2:10" x14ac:dyDescent="0.25">
      <c r="B56" s="154" t="s">
        <v>95</v>
      </c>
      <c r="C56" s="149">
        <v>88.5</v>
      </c>
      <c r="D56" s="149">
        <v>7.6642335766423431</v>
      </c>
      <c r="E56" s="153">
        <v>439.11</v>
      </c>
      <c r="F56" s="200">
        <v>43692.392061793646</v>
      </c>
      <c r="G56" s="200">
        <v>47387.656593959895</v>
      </c>
      <c r="H56" s="177">
        <v>29872.998</v>
      </c>
      <c r="I56" s="201">
        <v>62.537999999999997</v>
      </c>
      <c r="J56" s="202">
        <f t="shared" si="0"/>
        <v>1.4699227710590013</v>
      </c>
    </row>
    <row r="57" spans="2:10" x14ac:dyDescent="0.25">
      <c r="B57" s="154" t="s">
        <v>96</v>
      </c>
      <c r="C57" s="149">
        <v>89.9</v>
      </c>
      <c r="D57" s="149">
        <v>9.500609013398309</v>
      </c>
      <c r="E57" s="153">
        <v>441.71</v>
      </c>
      <c r="F57" s="200">
        <v>43084.733939694524</v>
      </c>
      <c r="G57" s="200">
        <v>41318.222917195759</v>
      </c>
      <c r="H57" s="177">
        <v>29940.631799999999</v>
      </c>
      <c r="I57" s="201">
        <v>67.63375000000002</v>
      </c>
      <c r="J57" s="202">
        <f t="shared" si="0"/>
        <v>1.4752861694788952</v>
      </c>
    </row>
    <row r="58" spans="2:10" x14ac:dyDescent="0.25">
      <c r="B58" s="154" t="s">
        <v>97</v>
      </c>
      <c r="C58" s="149">
        <v>89.9</v>
      </c>
      <c r="D58" s="149">
        <v>8.3132530120481931</v>
      </c>
      <c r="E58" s="153">
        <v>333.13</v>
      </c>
      <c r="F58" s="200">
        <v>42321.403788971817</v>
      </c>
      <c r="G58" s="200">
        <v>40983.39608312551</v>
      </c>
      <c r="H58" s="177">
        <v>30008.265500000001</v>
      </c>
      <c r="I58" s="201">
        <v>67.63375000000002</v>
      </c>
      <c r="J58" s="202">
        <f t="shared" si="0"/>
        <v>1.1101274747119254</v>
      </c>
    </row>
    <row r="59" spans="2:10" x14ac:dyDescent="0.25">
      <c r="B59" s="154" t="s">
        <v>98</v>
      </c>
      <c r="C59" s="149">
        <v>92.2</v>
      </c>
      <c r="D59" s="149">
        <v>7.2093023255813904</v>
      </c>
      <c r="E59" s="153">
        <v>269.07</v>
      </c>
      <c r="F59" s="200">
        <v>40640.239987100256</v>
      </c>
      <c r="G59" s="200">
        <v>39374.543920436685</v>
      </c>
      <c r="H59" s="177">
        <v>30075.899300000001</v>
      </c>
      <c r="I59" s="201">
        <v>67.63375000000002</v>
      </c>
      <c r="J59" s="202">
        <f t="shared" si="0"/>
        <v>0.89463659030139109</v>
      </c>
    </row>
    <row r="60" spans="2:10" x14ac:dyDescent="0.25">
      <c r="B60" s="154" t="s">
        <v>99</v>
      </c>
      <c r="C60" s="149">
        <v>95.7</v>
      </c>
      <c r="D60" s="149">
        <v>8.135593220338988</v>
      </c>
      <c r="E60" s="153">
        <v>331.85</v>
      </c>
      <c r="F60" s="200">
        <v>41023.133330872115</v>
      </c>
      <c r="G60" s="200">
        <v>43998.070414680929</v>
      </c>
      <c r="H60" s="177">
        <v>30143.532999999999</v>
      </c>
      <c r="I60" s="201">
        <v>67.63375000000002</v>
      </c>
      <c r="J60" s="202">
        <f t="shared" si="0"/>
        <v>1.1008994864669646</v>
      </c>
    </row>
    <row r="61" spans="2:10" x14ac:dyDescent="0.25">
      <c r="B61" s="154" t="s">
        <v>100</v>
      </c>
      <c r="C61" s="149">
        <v>97.9</v>
      </c>
      <c r="D61" s="149">
        <v>8.8987764182424822</v>
      </c>
      <c r="E61" s="153">
        <v>317.44</v>
      </c>
      <c r="F61" s="200">
        <v>50861.600501317043</v>
      </c>
      <c r="G61" s="200">
        <v>43462.978733917043</v>
      </c>
      <c r="H61" s="177">
        <v>30210.942500000001</v>
      </c>
      <c r="I61" s="201">
        <v>67.409499999999994</v>
      </c>
      <c r="J61" s="202">
        <f t="shared" si="0"/>
        <v>1.0507451066778204</v>
      </c>
    </row>
    <row r="62" spans="2:10" x14ac:dyDescent="0.25">
      <c r="B62" s="154" t="s">
        <v>101</v>
      </c>
      <c r="C62" s="149">
        <v>99.8</v>
      </c>
      <c r="D62" s="149">
        <v>11.012235817575068</v>
      </c>
      <c r="E62" s="153">
        <v>308.11</v>
      </c>
      <c r="F62" s="200">
        <v>40134.906439734841</v>
      </c>
      <c r="G62" s="200">
        <v>41468.497390007949</v>
      </c>
      <c r="H62" s="177">
        <v>30278.351999999999</v>
      </c>
      <c r="I62" s="201">
        <v>67.409499999999994</v>
      </c>
      <c r="J62" s="202">
        <f t="shared" si="0"/>
        <v>1.0175917104074885</v>
      </c>
    </row>
    <row r="63" spans="2:10" x14ac:dyDescent="0.25">
      <c r="B63" s="154" t="s">
        <v>102</v>
      </c>
      <c r="C63" s="149">
        <v>100.5</v>
      </c>
      <c r="D63" s="149">
        <v>9.0021691973969595</v>
      </c>
      <c r="E63" s="153">
        <v>307.56</v>
      </c>
      <c r="F63" s="200">
        <v>35626.752526034907</v>
      </c>
      <c r="G63" s="200">
        <v>43542.433419240144</v>
      </c>
      <c r="H63" s="177">
        <v>30345.761500000001</v>
      </c>
      <c r="I63" s="201">
        <v>67.409499999999994</v>
      </c>
      <c r="J63" s="202">
        <f t="shared" si="0"/>
        <v>1.0135188072311185</v>
      </c>
    </row>
    <row r="64" spans="2:10" x14ac:dyDescent="0.25">
      <c r="B64" s="46" t="s">
        <v>103</v>
      </c>
      <c r="C64" s="149">
        <v>99.6</v>
      </c>
      <c r="D64" s="149">
        <v>4.0752351097178563</v>
      </c>
      <c r="E64" s="153">
        <v>275.5</v>
      </c>
      <c r="F64" s="200">
        <v>32385.142314906141</v>
      </c>
      <c r="G64" s="200">
        <v>37659.025578327033</v>
      </c>
      <c r="H64" s="177">
        <v>30413.170999999998</v>
      </c>
      <c r="I64" s="201">
        <v>67.409499999999994</v>
      </c>
      <c r="J64" s="202">
        <f t="shared" si="0"/>
        <v>0.90585753126499058</v>
      </c>
    </row>
    <row r="65" spans="1:22" x14ac:dyDescent="0.25">
      <c r="B65" s="46" t="s">
        <v>104</v>
      </c>
      <c r="C65" s="149">
        <v>98.9</v>
      </c>
      <c r="D65" s="149">
        <v>1.0214504596527174</v>
      </c>
      <c r="E65" s="153">
        <v>245.29</v>
      </c>
      <c r="F65" s="200">
        <v>55798.310693547653</v>
      </c>
      <c r="G65" s="200">
        <v>36359.950130849946</v>
      </c>
      <c r="H65" s="177">
        <v>30476.469499999999</v>
      </c>
      <c r="I65" s="201">
        <v>63.298499999999997</v>
      </c>
      <c r="J65" s="202">
        <f t="shared" si="0"/>
        <v>0.80485044371691405</v>
      </c>
    </row>
    <row r="66" spans="1:22" x14ac:dyDescent="0.25">
      <c r="B66" s="46" t="s">
        <v>105</v>
      </c>
      <c r="C66" s="149">
        <v>98.8</v>
      </c>
      <c r="D66" s="149">
        <v>-1.0020040080160331</v>
      </c>
      <c r="E66" s="153">
        <v>256.68</v>
      </c>
      <c r="F66" s="200">
        <v>22335.083159506306</v>
      </c>
      <c r="G66" s="200">
        <v>39355.311102917949</v>
      </c>
      <c r="H66" s="177">
        <v>30539.768</v>
      </c>
      <c r="I66" s="201">
        <v>63.298499999999997</v>
      </c>
      <c r="J66" s="202">
        <f t="shared" si="0"/>
        <v>0.84047789754002067</v>
      </c>
    </row>
    <row r="67" spans="1:22" x14ac:dyDescent="0.25">
      <c r="B67" s="46" t="s">
        <v>106</v>
      </c>
      <c r="C67" s="149">
        <v>98</v>
      </c>
      <c r="D67" s="149">
        <v>-2.4875621890547261</v>
      </c>
      <c r="E67" s="153">
        <v>245.87</v>
      </c>
      <c r="F67" s="200">
        <v>21479.271991607893</v>
      </c>
      <c r="G67" s="200">
        <v>35700.483894780788</v>
      </c>
      <c r="H67" s="177">
        <v>30603.066500000001</v>
      </c>
      <c r="I67" s="201">
        <v>63.298499999999997</v>
      </c>
      <c r="J67" s="202">
        <f t="shared" si="0"/>
        <v>0.80341621974386135</v>
      </c>
    </row>
    <row r="68" spans="1:22" x14ac:dyDescent="0.25">
      <c r="B68" s="46" t="s">
        <v>107</v>
      </c>
      <c r="C68" s="149">
        <v>98.3</v>
      </c>
      <c r="D68" s="149">
        <v>-1.3052208835341306</v>
      </c>
      <c r="E68" s="153">
        <v>253.41</v>
      </c>
      <c r="F68" s="200">
        <v>21240.278464629449</v>
      </c>
      <c r="G68" s="200">
        <v>33817.737833784129</v>
      </c>
      <c r="H68" s="177">
        <v>30666.365000000002</v>
      </c>
      <c r="I68" s="149">
        <v>63.298499999999997</v>
      </c>
      <c r="J68" s="202">
        <f t="shared" si="0"/>
        <v>0.82634508524241457</v>
      </c>
    </row>
    <row r="69" spans="1:22" x14ac:dyDescent="0.25">
      <c r="B69" s="46" t="s">
        <v>108</v>
      </c>
      <c r="C69" s="149">
        <v>99.3</v>
      </c>
      <c r="D69" s="149">
        <v>0.40444893832152218</v>
      </c>
      <c r="E69" s="153">
        <v>274.17</v>
      </c>
      <c r="F69" s="200">
        <v>22062.833765577368</v>
      </c>
      <c r="G69" s="200">
        <v>39943.449627192495</v>
      </c>
      <c r="H69" s="177">
        <v>30730.263500000001</v>
      </c>
      <c r="I69" s="149">
        <v>63.898484199999999</v>
      </c>
      <c r="J69" s="202">
        <f t="shared" ref="J69:J91" si="1">(E69/H69)*100</f>
        <v>0.89218239212299633</v>
      </c>
    </row>
    <row r="70" spans="1:22" x14ac:dyDescent="0.25">
      <c r="B70" s="46" t="s">
        <v>109</v>
      </c>
      <c r="C70" s="149">
        <v>99.9</v>
      </c>
      <c r="D70" s="149">
        <v>1.1133603238866474</v>
      </c>
      <c r="E70" s="153">
        <v>276.19</v>
      </c>
      <c r="F70" s="200">
        <v>26063.895167603143</v>
      </c>
      <c r="G70" s="200">
        <v>32824.478173656207</v>
      </c>
      <c r="H70" s="177">
        <v>30784.361000000001</v>
      </c>
      <c r="I70" s="149">
        <v>54.09753649999999</v>
      </c>
      <c r="J70" s="202">
        <f t="shared" si="1"/>
        <v>0.89717632924068169</v>
      </c>
    </row>
    <row r="71" spans="1:22" x14ac:dyDescent="0.25">
      <c r="B71" s="46" t="s">
        <v>110</v>
      </c>
      <c r="C71" s="149">
        <v>101.1</v>
      </c>
      <c r="D71" s="149">
        <v>3.1632653061224536</v>
      </c>
      <c r="E71" s="153">
        <v>291.16000000000003</v>
      </c>
      <c r="F71" s="200">
        <v>27686.715913090509</v>
      </c>
      <c r="G71" s="200">
        <v>32641.041525394252</v>
      </c>
      <c r="H71" s="177">
        <v>30839.372599999999</v>
      </c>
      <c r="I71" s="149">
        <v>55.011601599999999</v>
      </c>
      <c r="J71" s="202">
        <f t="shared" si="1"/>
        <v>0.94411778013927583</v>
      </c>
    </row>
    <row r="72" spans="1:22" x14ac:dyDescent="0.25">
      <c r="B72" s="46" t="s">
        <v>111</v>
      </c>
      <c r="C72" s="149">
        <v>102.8</v>
      </c>
      <c r="D72" s="149">
        <v>4.5778229908443491</v>
      </c>
      <c r="E72" s="153">
        <v>382.92</v>
      </c>
      <c r="F72" s="177">
        <v>26425.745243073263</v>
      </c>
      <c r="G72" s="177">
        <v>31954.4406270943</v>
      </c>
      <c r="H72" s="177">
        <v>30892.254300000001</v>
      </c>
      <c r="I72" s="149">
        <v>52.88163930000001</v>
      </c>
      <c r="J72" s="202">
        <f t="shared" si="1"/>
        <v>1.2395340148420313</v>
      </c>
    </row>
    <row r="73" spans="1:22" x14ac:dyDescent="0.25">
      <c r="B73" s="46" t="s">
        <v>112</v>
      </c>
      <c r="C73" s="149">
        <v>102.1</v>
      </c>
      <c r="D73" s="149">
        <v>2.8197381671701827</v>
      </c>
      <c r="E73" s="153">
        <v>242.44</v>
      </c>
      <c r="F73" s="177">
        <v>27738.756637028731</v>
      </c>
      <c r="G73" s="177">
        <v>31856.930962258957</v>
      </c>
      <c r="H73" s="177">
        <v>30951.857599999999</v>
      </c>
      <c r="I73" s="149">
        <v>59.603332700000003</v>
      </c>
      <c r="J73" s="202">
        <f t="shared" si="1"/>
        <v>0.78328093626277207</v>
      </c>
    </row>
    <row r="74" spans="1:22" x14ac:dyDescent="0.25">
      <c r="B74" s="46" t="s">
        <v>113</v>
      </c>
      <c r="C74" s="149">
        <v>102.44684298053828</v>
      </c>
      <c r="D74" s="149">
        <v>2.5493923729111856</v>
      </c>
      <c r="E74" s="153">
        <v>265.75231700000001</v>
      </c>
      <c r="F74" s="177">
        <v>28472.567653493366</v>
      </c>
      <c r="G74" s="177">
        <v>28285.765105361545</v>
      </c>
      <c r="H74" s="177">
        <v>31004.4424</v>
      </c>
      <c r="I74" s="149">
        <v>52.584845700000002</v>
      </c>
      <c r="J74" s="202">
        <f t="shared" si="1"/>
        <v>0.85714270739473131</v>
      </c>
    </row>
    <row r="75" spans="1:22" x14ac:dyDescent="0.25">
      <c r="B75" s="46" t="s">
        <v>114</v>
      </c>
      <c r="C75" s="149">
        <v>102.95907719544095</v>
      </c>
      <c r="D75" s="149">
        <v>1.8388498471226145</v>
      </c>
      <c r="E75" s="153">
        <v>286.73985099999999</v>
      </c>
      <c r="F75" s="177">
        <v>29151.758509734933</v>
      </c>
      <c r="G75" s="177">
        <v>28240.446215782609</v>
      </c>
      <c r="H75" s="177">
        <v>31056.6911</v>
      </c>
      <c r="I75" s="149">
        <v>52.248675300000002</v>
      </c>
      <c r="J75" s="202">
        <f t="shared" si="1"/>
        <v>0.9232788196164271</v>
      </c>
    </row>
    <row r="76" spans="1:22" x14ac:dyDescent="0.25">
      <c r="B76" s="46" t="s">
        <v>115</v>
      </c>
      <c r="C76" s="149">
        <v>103.88570889019992</v>
      </c>
      <c r="D76" s="149">
        <v>1.0561370527236713</v>
      </c>
      <c r="E76" s="153">
        <v>290.754209</v>
      </c>
      <c r="F76" s="177">
        <v>30512.531408575243</v>
      </c>
      <c r="G76" s="177">
        <v>28351.39030960968</v>
      </c>
      <c r="H76" s="177">
        <v>31108.892599999999</v>
      </c>
      <c r="I76" s="149">
        <v>52.201445399999997</v>
      </c>
      <c r="J76" s="202">
        <f t="shared" si="1"/>
        <v>0.9346337484221473</v>
      </c>
    </row>
    <row r="77" spans="1:22" x14ac:dyDescent="0.25">
      <c r="B77" s="46" t="s">
        <v>116</v>
      </c>
      <c r="C77" s="149">
        <v>104.50902314354111</v>
      </c>
      <c r="D77" s="149">
        <v>2.3594741856426182</v>
      </c>
      <c r="E77" s="153">
        <v>293.42822000000001</v>
      </c>
      <c r="F77" s="177">
        <v>33312.094250184018</v>
      </c>
      <c r="G77" s="177">
        <v>28688.139144553435</v>
      </c>
      <c r="H77" s="177">
        <v>31160.621200000001</v>
      </c>
      <c r="I77" s="149">
        <v>51.728637900000003</v>
      </c>
      <c r="J77" s="202">
        <f t="shared" si="1"/>
        <v>0.94166357633460784</v>
      </c>
    </row>
    <row r="78" spans="1:22" x14ac:dyDescent="0.25">
      <c r="B78" s="46" t="s">
        <v>117</v>
      </c>
      <c r="C78" s="149">
        <v>105.16220453818826</v>
      </c>
      <c r="D78" s="149">
        <v>2.650507793750001</v>
      </c>
      <c r="E78" s="153">
        <v>296.29868199999999</v>
      </c>
      <c r="F78" s="177">
        <v>36747.999531082576</v>
      </c>
      <c r="G78" s="177">
        <v>29446.464382224236</v>
      </c>
      <c r="H78" s="177">
        <v>31213.319</v>
      </c>
      <c r="I78" s="149">
        <v>52.697774299999999</v>
      </c>
      <c r="J78" s="202">
        <f t="shared" si="1"/>
        <v>0.94927002796466464</v>
      </c>
    </row>
    <row r="79" spans="1:22" x14ac:dyDescent="0.25">
      <c r="B79" s="46" t="s">
        <v>118</v>
      </c>
      <c r="C79" s="149">
        <v>105.86679130859412</v>
      </c>
      <c r="D79" s="149">
        <v>2.8241454686249945</v>
      </c>
      <c r="E79" s="153">
        <v>299.26945599999999</v>
      </c>
      <c r="F79" s="177">
        <v>39595.002119749086</v>
      </c>
      <c r="G79" s="177">
        <v>30693.233405583745</v>
      </c>
      <c r="H79" s="177">
        <v>31267.6754</v>
      </c>
      <c r="I79" s="149">
        <v>54.356423200000002</v>
      </c>
      <c r="J79" s="202">
        <f t="shared" si="1"/>
        <v>0.95712089936816991</v>
      </c>
    </row>
    <row r="80" spans="1:22" s="2" customFormat="1" ht="15.75" x14ac:dyDescent="0.25">
      <c r="A80" s="7"/>
      <c r="B80" s="46" t="s">
        <v>119</v>
      </c>
      <c r="C80" s="149">
        <v>106.65020556427773</v>
      </c>
      <c r="D80" s="149">
        <v>2.6610942964250039</v>
      </c>
      <c r="E80" s="153">
        <v>302.424645</v>
      </c>
      <c r="F80" s="177">
        <v>41392.747775511903</v>
      </c>
      <c r="G80" s="177">
        <v>32278.296558422822</v>
      </c>
      <c r="H80" s="177">
        <v>31324.191599999998</v>
      </c>
      <c r="I80" s="149">
        <v>56.5161947</v>
      </c>
      <c r="J80" s="202">
        <f t="shared" si="1"/>
        <v>0.96546671933905559</v>
      </c>
      <c r="K80" s="118"/>
      <c r="L80" s="118"/>
      <c r="M80" s="118"/>
      <c r="N80" s="118"/>
      <c r="O80" s="118"/>
      <c r="Q80" s="118"/>
      <c r="R80" s="118"/>
      <c r="U80" s="25"/>
      <c r="V80" s="25"/>
    </row>
    <row r="81" spans="1:22" s="2" customFormat="1" ht="15.75" x14ac:dyDescent="0.25">
      <c r="A81" s="7"/>
      <c r="B81" s="46" t="s">
        <v>120</v>
      </c>
      <c r="C81" s="149">
        <v>107.39675700322766</v>
      </c>
      <c r="D81" s="149">
        <v>2.7631430979125238</v>
      </c>
      <c r="E81" s="153">
        <v>305.65444000000002</v>
      </c>
      <c r="F81" s="177">
        <v>44162.168209248834</v>
      </c>
      <c r="G81" s="177">
        <v>33966.407877482794</v>
      </c>
      <c r="H81" s="177">
        <v>31382.832900000001</v>
      </c>
      <c r="I81" s="149">
        <v>58.6413048</v>
      </c>
      <c r="J81" s="202">
        <f t="shared" si="1"/>
        <v>0.97395426656973338</v>
      </c>
      <c r="K81" s="118"/>
      <c r="L81" s="118"/>
      <c r="M81" s="118"/>
      <c r="N81" s="118"/>
      <c r="O81" s="118"/>
      <c r="Q81" s="118"/>
      <c r="R81" s="118"/>
      <c r="U81" s="25"/>
      <c r="V81" s="25"/>
    </row>
    <row r="82" spans="1:22" s="2" customFormat="1" ht="15.75" x14ac:dyDescent="0.25">
      <c r="A82" s="7"/>
      <c r="B82" s="46" t="s">
        <v>121</v>
      </c>
      <c r="C82" s="149">
        <v>108.14853430225024</v>
      </c>
      <c r="D82" s="149">
        <v>2.8397367449419786</v>
      </c>
      <c r="E82" s="153">
        <v>309.008419</v>
      </c>
      <c r="F82" s="177">
        <v>45914.030001517916</v>
      </c>
      <c r="G82" s="177">
        <v>35848.807618186045</v>
      </c>
      <c r="H82" s="177">
        <v>31444.0995</v>
      </c>
      <c r="I82" s="149">
        <v>61.266568599999999</v>
      </c>
      <c r="J82" s="202">
        <f t="shared" si="1"/>
        <v>0.98272306700975809</v>
      </c>
      <c r="K82" s="118"/>
      <c r="L82" s="118"/>
      <c r="M82" s="118"/>
      <c r="N82" s="118"/>
      <c r="O82" s="118"/>
      <c r="Q82" s="118"/>
      <c r="R82" s="118"/>
      <c r="U82" s="25"/>
      <c r="V82" s="25"/>
    </row>
    <row r="83" spans="1:22" s="2" customFormat="1" ht="15.75" x14ac:dyDescent="0.25">
      <c r="A83" s="7"/>
      <c r="B83" s="46" t="s">
        <v>122</v>
      </c>
      <c r="C83" s="149">
        <v>108.91638889579626</v>
      </c>
      <c r="D83" s="149">
        <v>2.8805988634460267</v>
      </c>
      <c r="E83" s="153">
        <v>312.09590100000003</v>
      </c>
      <c r="F83" s="177">
        <v>46643.507591214569</v>
      </c>
      <c r="G83" s="177">
        <v>37753.094946938225</v>
      </c>
      <c r="H83" s="177">
        <v>31508.0154</v>
      </c>
      <c r="I83" s="149">
        <v>63.915933199999998</v>
      </c>
      <c r="J83" s="202">
        <f t="shared" si="1"/>
        <v>0.99052859102004898</v>
      </c>
      <c r="K83" s="118"/>
      <c r="L83" s="118"/>
      <c r="M83" s="118"/>
      <c r="N83" s="118"/>
      <c r="O83" s="118"/>
      <c r="Q83" s="118"/>
      <c r="R83" s="118"/>
      <c r="U83" s="25"/>
      <c r="V83" s="25"/>
    </row>
    <row r="84" spans="1:22" x14ac:dyDescent="0.25">
      <c r="B84" s="46" t="s">
        <v>123</v>
      </c>
      <c r="C84" s="149">
        <v>109.67880361806679</v>
      </c>
      <c r="D84" s="149">
        <v>2.8397489135299825</v>
      </c>
      <c r="E84" s="153">
        <v>315.03171600000002</v>
      </c>
      <c r="F84" s="177">
        <v>46604.084491447618</v>
      </c>
      <c r="G84" s="177">
        <v>39488.50719778004</v>
      </c>
      <c r="H84" s="177">
        <v>31574.366600000001</v>
      </c>
      <c r="I84" s="149">
        <v>66.351251899999994</v>
      </c>
      <c r="J84" s="202">
        <f t="shared" si="1"/>
        <v>0.99774516458550278</v>
      </c>
    </row>
    <row r="85" spans="1:22" x14ac:dyDescent="0.25">
      <c r="B85" s="46" t="s">
        <v>124</v>
      </c>
      <c r="C85" s="149">
        <v>110.30813637315156</v>
      </c>
      <c r="D85" s="149">
        <v>2.710863392119367</v>
      </c>
      <c r="E85" s="153">
        <v>317.78211800000003</v>
      </c>
      <c r="F85" s="177">
        <v>46548.135508223662</v>
      </c>
      <c r="G85" s="177">
        <v>40928.096366401827</v>
      </c>
      <c r="H85" s="177">
        <v>31642.794900000001</v>
      </c>
      <c r="I85" s="149">
        <v>68.428256200000021</v>
      </c>
      <c r="J85" s="202">
        <f t="shared" si="1"/>
        <v>1.004279549275845</v>
      </c>
    </row>
    <row r="86" spans="1:22" x14ac:dyDescent="0.25">
      <c r="B86" s="46" t="s">
        <v>125</v>
      </c>
      <c r="C86" s="149">
        <v>111.058206210291</v>
      </c>
      <c r="D86" s="149">
        <v>2.6904404454607844</v>
      </c>
      <c r="E86" s="153">
        <v>320.41688399999998</v>
      </c>
      <c r="F86" s="177">
        <v>46479.134628580592</v>
      </c>
      <c r="G86" s="177">
        <v>42088.33834105893</v>
      </c>
      <c r="H86" s="177">
        <v>31712.911100000001</v>
      </c>
      <c r="I86" s="149">
        <v>70.116237999999996</v>
      </c>
      <c r="J86" s="202">
        <f t="shared" si="1"/>
        <v>1.0103673011589276</v>
      </c>
    </row>
    <row r="87" spans="1:22" x14ac:dyDescent="0.25">
      <c r="B87" s="46" t="s">
        <v>126</v>
      </c>
      <c r="C87" s="149">
        <v>111.8022448546412</v>
      </c>
      <c r="D87" s="149">
        <v>2.649606719523101</v>
      </c>
      <c r="E87" s="153">
        <v>322.95559600000001</v>
      </c>
      <c r="F87" s="177">
        <v>46574.431630482737</v>
      </c>
      <c r="G87" s="177">
        <v>43008.627569306242</v>
      </c>
      <c r="H87" s="177">
        <v>31784.370200000001</v>
      </c>
      <c r="I87" s="149">
        <v>71.459061599999998</v>
      </c>
      <c r="J87" s="202">
        <f t="shared" si="1"/>
        <v>1.0160830432311034</v>
      </c>
    </row>
    <row r="88" spans="1:22" x14ac:dyDescent="0.25">
      <c r="B88" s="46" t="s">
        <v>127</v>
      </c>
      <c r="C88" s="149">
        <v>112.54008796892862</v>
      </c>
      <c r="D88" s="149">
        <v>2.6087851585486321</v>
      </c>
      <c r="E88" s="153">
        <v>325.43105400000002</v>
      </c>
      <c r="F88" s="177">
        <v>46560.916985316653</v>
      </c>
      <c r="G88" s="177">
        <v>43755.405947965679</v>
      </c>
      <c r="H88" s="177">
        <v>31856.944100000001</v>
      </c>
      <c r="I88" s="149">
        <v>72.573852299999999</v>
      </c>
      <c r="J88" s="202">
        <f t="shared" si="1"/>
        <v>1.0215388298967445</v>
      </c>
    </row>
    <row r="89" spans="1:22" x14ac:dyDescent="0.25">
      <c r="B89" s="46" t="s">
        <v>128</v>
      </c>
      <c r="C89" s="149">
        <v>113.17623157993</v>
      </c>
      <c r="D89" s="149">
        <v>2.6000758430694715</v>
      </c>
      <c r="E89" s="153">
        <v>327.85317400000002</v>
      </c>
      <c r="F89" s="177">
        <v>46715.116317095417</v>
      </c>
      <c r="G89" s="177">
        <v>44349.539448927317</v>
      </c>
      <c r="H89" s="177">
        <v>31930.465800000002</v>
      </c>
      <c r="I89" s="149">
        <v>73.521730599999998</v>
      </c>
      <c r="J89" s="202">
        <f t="shared" si="1"/>
        <v>1.0267722871740881</v>
      </c>
    </row>
    <row r="90" spans="1:22" x14ac:dyDescent="0.25">
      <c r="B90" s="46" t="s">
        <v>129</v>
      </c>
      <c r="C90" s="149">
        <v>113.90049512067488</v>
      </c>
      <c r="D90" s="149">
        <v>2.5592786047722971</v>
      </c>
      <c r="E90" s="153">
        <v>330.24791499999998</v>
      </c>
      <c r="F90" s="177">
        <v>46863.243879483074</v>
      </c>
      <c r="G90" s="177">
        <v>44844.053237837637</v>
      </c>
      <c r="H90" s="177">
        <v>32004.636699999999</v>
      </c>
      <c r="I90" s="149">
        <v>74.170897999999994</v>
      </c>
      <c r="J90" s="202">
        <f t="shared" si="1"/>
        <v>1.0318752188803941</v>
      </c>
    </row>
    <row r="91" spans="1:22" x14ac:dyDescent="0.25">
      <c r="B91" s="46" t="s">
        <v>130</v>
      </c>
      <c r="C91" s="149">
        <v>114.61797715120429</v>
      </c>
      <c r="D91" s="149">
        <v>2.5184935241899131</v>
      </c>
      <c r="E91" s="153">
        <v>332.626779</v>
      </c>
      <c r="F91" s="177">
        <v>47006.249450076597</v>
      </c>
      <c r="G91" s="177">
        <v>45263.052464143715</v>
      </c>
      <c r="H91" s="177">
        <v>32079.329300000001</v>
      </c>
      <c r="I91" s="149">
        <v>74.692586199999994</v>
      </c>
      <c r="J91" s="202">
        <f t="shared" si="1"/>
        <v>1.0368881964125105</v>
      </c>
    </row>
    <row r="92" spans="1:22" x14ac:dyDescent="0.25">
      <c r="B92" s="46" t="s">
        <v>131</v>
      </c>
      <c r="C92" s="149">
        <v>115.3285169105624</v>
      </c>
      <c r="D92" s="149">
        <v>2.4777205989066298</v>
      </c>
      <c r="E92" s="153">
        <v>334.670884</v>
      </c>
      <c r="F92" s="177">
        <v>47135.389854717469</v>
      </c>
      <c r="G92" s="177">
        <v>45622.565114328594</v>
      </c>
      <c r="H92" s="177">
        <v>32154.313600000001</v>
      </c>
      <c r="I92" s="149">
        <v>74.984371499999995</v>
      </c>
      <c r="J92" s="202">
        <f t="shared" ref="J92:J96" si="2">(E92/H92)*100</f>
        <v>1.0408273308623823</v>
      </c>
    </row>
    <row r="93" spans="1:22" x14ac:dyDescent="0.25">
      <c r="B93" s="46" t="s">
        <v>132</v>
      </c>
      <c r="C93" s="149">
        <v>115.93318997777212</v>
      </c>
      <c r="D93" s="149">
        <v>2.4359870967209485</v>
      </c>
      <c r="E93" s="153">
        <v>335.39488299999999</v>
      </c>
      <c r="F93" s="177">
        <v>47216.241486864368</v>
      </c>
      <c r="G93" s="177">
        <v>45933.175531908593</v>
      </c>
      <c r="H93" s="177">
        <v>32229.867600000001</v>
      </c>
      <c r="I93" s="149">
        <v>75.554003199999997</v>
      </c>
      <c r="J93" s="202">
        <f t="shared" si="2"/>
        <v>1.0406337598482718</v>
      </c>
    </row>
    <row r="94" spans="1:22" x14ac:dyDescent="0.25">
      <c r="B94" s="46" t="s">
        <v>133</v>
      </c>
      <c r="C94" s="149">
        <v>116.628683602782</v>
      </c>
      <c r="D94" s="149">
        <v>2.3952384747903732</v>
      </c>
      <c r="E94" s="153">
        <v>336.10542400000003</v>
      </c>
      <c r="F94" s="177">
        <v>47265.606440045056</v>
      </c>
      <c r="G94" s="177">
        <v>46197.752312263321</v>
      </c>
      <c r="H94" s="177">
        <v>32305.914499999999</v>
      </c>
      <c r="I94" s="149">
        <v>76.046868000000003</v>
      </c>
      <c r="J94" s="202">
        <f t="shared" si="2"/>
        <v>1.0403835619635533</v>
      </c>
    </row>
    <row r="95" spans="1:22" x14ac:dyDescent="0.25">
      <c r="B95" s="46" t="s">
        <v>134</v>
      </c>
      <c r="C95" s="149">
        <v>117.316659716636</v>
      </c>
      <c r="D95" s="149">
        <v>2.3545020009135165</v>
      </c>
      <c r="E95" s="153">
        <v>336.80574100000001</v>
      </c>
      <c r="F95" s="177">
        <v>47290.521230971761</v>
      </c>
      <c r="G95" s="177">
        <v>46418.955086111695</v>
      </c>
      <c r="H95" s="177">
        <v>32382.371599999999</v>
      </c>
      <c r="I95" s="149">
        <v>76.457112300000006</v>
      </c>
      <c r="J95" s="202">
        <f t="shared" si="2"/>
        <v>1.0400897907057556</v>
      </c>
    </row>
    <row r="96" spans="1:22" x14ac:dyDescent="0.25">
      <c r="B96" s="46" t="s">
        <v>135</v>
      </c>
      <c r="C96" s="149">
        <v>117.99696238506736</v>
      </c>
      <c r="D96" s="149">
        <v>2.3137776726759984</v>
      </c>
      <c r="E96" s="153">
        <v>337.498356</v>
      </c>
      <c r="F96" s="177">
        <v>47296.379673568983</v>
      </c>
      <c r="G96" s="177">
        <v>46600.776530940013</v>
      </c>
      <c r="H96" s="177">
        <v>32459.191200000001</v>
      </c>
      <c r="I96" s="149">
        <v>76.819584800000001</v>
      </c>
      <c r="J96" s="202">
        <f t="shared" si="2"/>
        <v>1.0397620628329149</v>
      </c>
    </row>
    <row r="97" spans="2:10" x14ac:dyDescent="0.25">
      <c r="B97" s="389">
        <v>2008</v>
      </c>
      <c r="C97" s="338">
        <v>62.125</v>
      </c>
      <c r="D97" s="338">
        <v>-4.4598231449442638</v>
      </c>
      <c r="E97" s="459">
        <v>916.92</v>
      </c>
      <c r="F97" s="460">
        <v>109096.33275847309</v>
      </c>
      <c r="G97" s="460">
        <v>156096.47840825148</v>
      </c>
      <c r="H97" s="460">
        <v>27211.035500000005</v>
      </c>
      <c r="I97" s="338">
        <v>232.58299999999997</v>
      </c>
      <c r="J97" s="461">
        <f>(E97/H97)*100</f>
        <v>3.3696622827896414</v>
      </c>
    </row>
    <row r="98" spans="2:10" x14ac:dyDescent="0.25">
      <c r="B98" s="46">
        <v>2009</v>
      </c>
      <c r="C98" s="70">
        <v>56.575000000000003</v>
      </c>
      <c r="D98" s="70">
        <v>-8.9336016096579485</v>
      </c>
      <c r="E98" s="153">
        <v>847.54</v>
      </c>
      <c r="F98" s="177">
        <v>85886.255224139837</v>
      </c>
      <c r="G98" s="177">
        <v>121872.83780461371</v>
      </c>
      <c r="H98" s="177">
        <v>27402.304499999995</v>
      </c>
      <c r="I98" s="203">
        <v>191.26900000000001</v>
      </c>
      <c r="J98" s="202">
        <f t="shared" ref="J98:J122" si="3">(E98/H98)*100</f>
        <v>3.092951543546274</v>
      </c>
    </row>
    <row r="99" spans="2:10" x14ac:dyDescent="0.25">
      <c r="B99" s="46">
        <v>2010</v>
      </c>
      <c r="C99" s="70">
        <v>59.8</v>
      </c>
      <c r="D99" s="70">
        <v>5.7003977021652608</v>
      </c>
      <c r="E99" s="153">
        <v>883.9</v>
      </c>
      <c r="F99" s="177">
        <v>105609.68066898527</v>
      </c>
      <c r="G99" s="177">
        <v>105593.07542056456</v>
      </c>
      <c r="H99" s="177">
        <v>27572.3675</v>
      </c>
      <c r="I99" s="203">
        <v>170.06300000000002</v>
      </c>
      <c r="J99" s="202">
        <f t="shared" si="3"/>
        <v>3.2057457525183497</v>
      </c>
    </row>
    <row r="100" spans="2:10" x14ac:dyDescent="0.25">
      <c r="B100" s="46">
        <v>2011</v>
      </c>
      <c r="C100" s="70">
        <v>58.924999999999997</v>
      </c>
      <c r="D100" s="70">
        <v>-1.4632107023411334</v>
      </c>
      <c r="E100" s="153">
        <v>882.64</v>
      </c>
      <c r="F100" s="177">
        <v>107634.85583923661</v>
      </c>
      <c r="G100" s="177">
        <v>105393.38040177595</v>
      </c>
      <c r="H100" s="177">
        <v>27735.054800000005</v>
      </c>
      <c r="I100" s="203">
        <v>162.68725000000001</v>
      </c>
      <c r="J100" s="202">
        <f t="shared" si="3"/>
        <v>3.1823986156320836</v>
      </c>
    </row>
    <row r="101" spans="2:10" x14ac:dyDescent="0.25">
      <c r="B101" s="46">
        <v>2012</v>
      </c>
      <c r="C101" s="70">
        <v>59.2</v>
      </c>
      <c r="D101" s="70">
        <v>0.46669495120916782</v>
      </c>
      <c r="E101" s="153">
        <v>931.35</v>
      </c>
      <c r="F101" s="177">
        <v>99579.506886236268</v>
      </c>
      <c r="G101" s="177">
        <v>108021.99899608619</v>
      </c>
      <c r="H101" s="177">
        <v>27892.084299999999</v>
      </c>
      <c r="I101" s="203">
        <v>157.02949999999998</v>
      </c>
      <c r="J101" s="202">
        <f t="shared" si="3"/>
        <v>3.3391194074370412</v>
      </c>
    </row>
    <row r="102" spans="2:10" x14ac:dyDescent="0.25">
      <c r="B102" s="46">
        <v>2013</v>
      </c>
      <c r="C102" s="70">
        <v>60.7</v>
      </c>
      <c r="D102" s="70">
        <v>2.533783783783794</v>
      </c>
      <c r="E102" s="153">
        <v>1067.02</v>
      </c>
      <c r="F102" s="177">
        <v>118605.7328137669</v>
      </c>
      <c r="G102" s="177">
        <v>106530.39761619904</v>
      </c>
      <c r="H102" s="177">
        <v>28056.657500000001</v>
      </c>
      <c r="I102" s="203">
        <v>164.57325</v>
      </c>
      <c r="J102" s="202">
        <f t="shared" si="3"/>
        <v>3.8030902291194164</v>
      </c>
    </row>
    <row r="103" spans="2:10" x14ac:dyDescent="0.25">
      <c r="B103" s="46">
        <v>2014</v>
      </c>
      <c r="C103" s="70">
        <v>65.55</v>
      </c>
      <c r="D103" s="70">
        <v>7.9901153212520448</v>
      </c>
      <c r="E103" s="153">
        <v>1223.03</v>
      </c>
      <c r="F103" s="177">
        <v>135015.84271517984</v>
      </c>
      <c r="G103" s="177">
        <v>114888.16917946457</v>
      </c>
      <c r="H103" s="177">
        <v>28251.6423</v>
      </c>
      <c r="I103" s="203">
        <v>194.98475000000002</v>
      </c>
      <c r="J103" s="202">
        <f t="shared" si="3"/>
        <v>4.3290580668296226</v>
      </c>
    </row>
    <row r="104" spans="2:10" x14ac:dyDescent="0.25">
      <c r="B104" s="46">
        <v>2015</v>
      </c>
      <c r="C104" s="70">
        <v>69.474999999999994</v>
      </c>
      <c r="D104" s="70">
        <v>5.9877955758962598</v>
      </c>
      <c r="E104" s="153">
        <v>1225.93</v>
      </c>
      <c r="F104" s="177">
        <v>146073.38706763097</v>
      </c>
      <c r="G104" s="177">
        <v>134083.25183855114</v>
      </c>
      <c r="H104" s="177">
        <v>28473.766299999999</v>
      </c>
      <c r="I104" s="203">
        <v>222.12400000000002</v>
      </c>
      <c r="J104" s="202">
        <f t="shared" si="3"/>
        <v>4.3054718757033559</v>
      </c>
    </row>
    <row r="105" spans="2:10" x14ac:dyDescent="0.25">
      <c r="B105" s="46">
        <v>2016</v>
      </c>
      <c r="C105" s="70">
        <v>74.349999999999994</v>
      </c>
      <c r="D105" s="70">
        <v>7.0169125584742753</v>
      </c>
      <c r="E105" s="153">
        <v>1232.43</v>
      </c>
      <c r="F105" s="177">
        <v>153424.9031224456</v>
      </c>
      <c r="G105" s="177">
        <v>139354.33494231739</v>
      </c>
      <c r="H105" s="177">
        <v>28723.7588</v>
      </c>
      <c r="I105" s="203">
        <v>249.99250000000001</v>
      </c>
      <c r="J105" s="202">
        <f t="shared" si="3"/>
        <v>4.2906292612372177</v>
      </c>
    </row>
    <row r="106" spans="2:10" x14ac:dyDescent="0.25">
      <c r="B106" s="46">
        <v>2017</v>
      </c>
      <c r="C106" s="70">
        <v>77.724999999999994</v>
      </c>
      <c r="D106" s="70">
        <v>4.5393409549428387</v>
      </c>
      <c r="E106" s="153">
        <v>1223.4000000000001</v>
      </c>
      <c r="F106" s="177">
        <v>160787.5188560255</v>
      </c>
      <c r="G106" s="177">
        <v>158092.56810886605</v>
      </c>
      <c r="H106" s="177">
        <v>28986.248500000002</v>
      </c>
      <c r="I106" s="203">
        <v>262.48975000000002</v>
      </c>
      <c r="J106" s="202">
        <f t="shared" si="3"/>
        <v>4.2206220649767774</v>
      </c>
    </row>
    <row r="107" spans="2:10" x14ac:dyDescent="0.25">
      <c r="B107" s="46">
        <v>2018</v>
      </c>
      <c r="C107" s="70">
        <v>80.224999999999994</v>
      </c>
      <c r="D107" s="70">
        <v>3.2164683177870801</v>
      </c>
      <c r="E107" s="153">
        <v>1189.4399999999998</v>
      </c>
      <c r="F107" s="177">
        <v>166222.10541977145</v>
      </c>
      <c r="G107" s="177">
        <v>160935.51446212761</v>
      </c>
      <c r="H107" s="177">
        <v>29266.5118</v>
      </c>
      <c r="I107" s="203">
        <v>280.26324999999997</v>
      </c>
      <c r="J107" s="202">
        <f t="shared" si="3"/>
        <v>4.064167291709837</v>
      </c>
    </row>
    <row r="108" spans="2:10" x14ac:dyDescent="0.25">
      <c r="B108" s="46">
        <v>2019</v>
      </c>
      <c r="C108" s="70">
        <v>81.024999999999991</v>
      </c>
      <c r="D108" s="70">
        <v>0.9971953879713169</v>
      </c>
      <c r="E108" s="153">
        <v>1176.6200000000001</v>
      </c>
      <c r="F108" s="177">
        <v>152334.55834282711</v>
      </c>
      <c r="G108" s="177">
        <v>172130.39238001156</v>
      </c>
      <c r="H108" s="177">
        <v>29551.613000000001</v>
      </c>
      <c r="I108" s="203">
        <v>285.10124999999999</v>
      </c>
      <c r="J108" s="202">
        <f t="shared" si="3"/>
        <v>3.9815762340959191</v>
      </c>
    </row>
    <row r="109" spans="2:10" x14ac:dyDescent="0.25">
      <c r="B109" s="46">
        <v>2020</v>
      </c>
      <c r="C109" s="70">
        <v>83.325000000000003</v>
      </c>
      <c r="D109" s="70">
        <v>2.8386300524529506</v>
      </c>
      <c r="E109" s="153">
        <v>1037.6600000000001</v>
      </c>
      <c r="F109" s="177">
        <v>126544.41712788693</v>
      </c>
      <c r="G109" s="177">
        <v>141310.6723293204</v>
      </c>
      <c r="H109" s="177">
        <v>29810.46</v>
      </c>
      <c r="I109" s="203">
        <v>258.84700000000004</v>
      </c>
      <c r="J109" s="202">
        <f t="shared" si="3"/>
        <v>3.480858732136304</v>
      </c>
    </row>
    <row r="110" spans="2:10" x14ac:dyDescent="0.25">
      <c r="B110" s="46">
        <v>2021</v>
      </c>
      <c r="C110" s="70">
        <v>90.125</v>
      </c>
      <c r="D110" s="70">
        <v>8.1608160816081465</v>
      </c>
      <c r="E110" s="153">
        <v>1483.0199999999998</v>
      </c>
      <c r="F110" s="177">
        <v>169738.76977756026</v>
      </c>
      <c r="G110" s="177">
        <v>169063.81951471785</v>
      </c>
      <c r="H110" s="177">
        <v>30075.899300000001</v>
      </c>
      <c r="I110" s="203">
        <v>265.43925000000007</v>
      </c>
      <c r="J110" s="202">
        <f t="shared" si="3"/>
        <v>4.9309248751208568</v>
      </c>
    </row>
    <row r="111" spans="2:10" x14ac:dyDescent="0.25">
      <c r="B111" s="46">
        <v>2022</v>
      </c>
      <c r="C111" s="70">
        <v>98.475000000000009</v>
      </c>
      <c r="D111" s="70">
        <v>9.2649098474341329</v>
      </c>
      <c r="E111" s="153">
        <v>1264.96</v>
      </c>
      <c r="F111" s="177">
        <v>167646.39279795892</v>
      </c>
      <c r="G111" s="177">
        <v>172471.97995784605</v>
      </c>
      <c r="H111" s="177">
        <v>30345.761500000001</v>
      </c>
      <c r="I111" s="203">
        <v>269.86224999999996</v>
      </c>
      <c r="J111" s="202">
        <f t="shared" si="3"/>
        <v>4.1684898894364535</v>
      </c>
    </row>
    <row r="112" spans="2:10" x14ac:dyDescent="0.25">
      <c r="B112" s="46">
        <v>2023</v>
      </c>
      <c r="C112" s="70">
        <v>98.825000000000003</v>
      </c>
      <c r="D112" s="70">
        <v>0.3554201574003546</v>
      </c>
      <c r="E112" s="153">
        <v>1023.34</v>
      </c>
      <c r="F112" s="177">
        <v>131997.808159568</v>
      </c>
      <c r="G112" s="177">
        <v>149074.77070687572</v>
      </c>
      <c r="H112" s="177">
        <v>30603.066500000001</v>
      </c>
      <c r="I112" s="203">
        <v>257.30500000000001</v>
      </c>
      <c r="J112" s="202">
        <f t="shared" si="3"/>
        <v>3.3439132643782608</v>
      </c>
    </row>
    <row r="113" spans="2:10" x14ac:dyDescent="0.25">
      <c r="B113" s="46">
        <v>2024</v>
      </c>
      <c r="C113" s="149">
        <v>99.65</v>
      </c>
      <c r="D113" s="149">
        <v>0.83480900581835993</v>
      </c>
      <c r="E113" s="159">
        <v>1094.93</v>
      </c>
      <c r="F113" s="177">
        <v>97053.723310900474</v>
      </c>
      <c r="G113" s="177">
        <v>139226.70716002709</v>
      </c>
      <c r="H113" s="177">
        <v>30839.372599999999</v>
      </c>
      <c r="I113" s="149">
        <v>236.3061223</v>
      </c>
      <c r="J113" s="202">
        <f t="shared" si="3"/>
        <v>3.5504289085310385</v>
      </c>
    </row>
    <row r="114" spans="2:10" x14ac:dyDescent="0.25">
      <c r="B114" s="46">
        <v>2025</v>
      </c>
      <c r="C114" s="149">
        <v>102.57648004399481</v>
      </c>
      <c r="D114" s="149">
        <v>2.9367586994428541</v>
      </c>
      <c r="E114" s="159">
        <v>1177.8521680000001</v>
      </c>
      <c r="F114" s="177">
        <v>111788.82804333029</v>
      </c>
      <c r="G114" s="177">
        <v>120337.58291049741</v>
      </c>
      <c r="H114" s="177">
        <v>31056.6911</v>
      </c>
      <c r="I114" s="149">
        <v>217.31849300000002</v>
      </c>
      <c r="J114" s="202">
        <f t="shared" si="3"/>
        <v>3.7925874466388345</v>
      </c>
    </row>
    <row r="115" spans="2:10" x14ac:dyDescent="0.25">
      <c r="B115" s="46">
        <v>2026</v>
      </c>
      <c r="C115" s="149">
        <v>104.85593197013085</v>
      </c>
      <c r="D115" s="149">
        <v>2.2221974522409038</v>
      </c>
      <c r="E115" s="159">
        <v>1179.750567</v>
      </c>
      <c r="F115" s="177">
        <v>140167.62730959093</v>
      </c>
      <c r="G115" s="177">
        <v>117179.22724197109</v>
      </c>
      <c r="H115" s="177">
        <v>31267.6754</v>
      </c>
      <c r="I115" s="149">
        <v>210.98428079999999</v>
      </c>
      <c r="J115" s="202">
        <f t="shared" si="3"/>
        <v>3.773067719002865</v>
      </c>
    </row>
    <row r="116" spans="2:10" x14ac:dyDescent="0.25">
      <c r="B116" s="46">
        <v>2027</v>
      </c>
      <c r="C116" s="149">
        <v>107.77797144138798</v>
      </c>
      <c r="D116" s="149">
        <v>2.7867183251868877</v>
      </c>
      <c r="E116" s="159">
        <v>1229.1834050000002</v>
      </c>
      <c r="F116" s="177">
        <v>178112.4535774932</v>
      </c>
      <c r="G116" s="177">
        <v>139846.60700102989</v>
      </c>
      <c r="H116" s="177">
        <v>31508.0154</v>
      </c>
      <c r="I116" s="149">
        <v>240.34000129999998</v>
      </c>
      <c r="J116" s="202">
        <f t="shared" si="3"/>
        <v>3.9011768573656349</v>
      </c>
    </row>
    <row r="117" spans="2:10" x14ac:dyDescent="0.25">
      <c r="B117" s="46">
        <v>2028</v>
      </c>
      <c r="C117" s="149">
        <v>110.71184776403763</v>
      </c>
      <c r="D117" s="149">
        <v>2.7221483976854755</v>
      </c>
      <c r="E117" s="159">
        <v>1276.186314</v>
      </c>
      <c r="F117" s="177">
        <v>186205.78625873459</v>
      </c>
      <c r="G117" s="177">
        <v>165513.56947454702</v>
      </c>
      <c r="H117" s="177">
        <v>31784.370200000001</v>
      </c>
      <c r="I117" s="149">
        <v>276.35480769999998</v>
      </c>
      <c r="J117" s="202">
        <f t="shared" si="3"/>
        <v>4.0151379623686871</v>
      </c>
    </row>
    <row r="118" spans="2:10" x14ac:dyDescent="0.25">
      <c r="B118" s="46">
        <v>2029</v>
      </c>
      <c r="C118" s="149">
        <v>113.55869795518444</v>
      </c>
      <c r="D118" s="149">
        <v>2.5714051825910911</v>
      </c>
      <c r="E118" s="159">
        <v>1316.1589219999998</v>
      </c>
      <c r="F118" s="177">
        <v>187145.52663197176</v>
      </c>
      <c r="G118" s="177">
        <v>178212.05109887436</v>
      </c>
      <c r="H118" s="177">
        <v>32079.329300000001</v>
      </c>
      <c r="I118" s="149">
        <v>294.95906709999997</v>
      </c>
      <c r="J118" s="202">
        <f t="shared" ref="J118:J119" si="4">(E118/H118)*100</f>
        <v>4.102825560009447</v>
      </c>
    </row>
    <row r="119" spans="2:10" x14ac:dyDescent="0.25">
      <c r="B119" s="46">
        <v>2030</v>
      </c>
      <c r="C119" s="149">
        <v>116.30176255193814</v>
      </c>
      <c r="D119" s="149">
        <v>2.4155477705778639</v>
      </c>
      <c r="E119" s="159">
        <v>1342.976932</v>
      </c>
      <c r="F119" s="177">
        <v>188907.75901259866</v>
      </c>
      <c r="G119" s="177">
        <v>184172.44804461222</v>
      </c>
      <c r="H119" s="177">
        <v>32382.371599999999</v>
      </c>
      <c r="I119" s="149">
        <v>303.04235499999999</v>
      </c>
      <c r="J119" s="202">
        <f t="shared" si="4"/>
        <v>4.1472469916317065</v>
      </c>
    </row>
    <row r="120" spans="2:10" x14ac:dyDescent="0.25">
      <c r="B120" s="389" t="s">
        <v>136</v>
      </c>
      <c r="C120" s="412">
        <v>59.550000000000004</v>
      </c>
      <c r="D120" s="412">
        <v>-9.2571428571428527</v>
      </c>
      <c r="E120" s="459">
        <v>792.88</v>
      </c>
      <c r="F120" s="460">
        <v>88336.642178374444</v>
      </c>
      <c r="G120" s="460">
        <v>145096.27009456314</v>
      </c>
      <c r="H120" s="460">
        <v>27265.601999999999</v>
      </c>
      <c r="I120" s="462">
        <v>218.26599999999999</v>
      </c>
      <c r="J120" s="461">
        <f t="shared" si="3"/>
        <v>2.9079864071954105</v>
      </c>
    </row>
    <row r="121" spans="2:10" x14ac:dyDescent="0.25">
      <c r="B121" s="46" t="s">
        <v>137</v>
      </c>
      <c r="C121" s="70">
        <v>57.649999999999991</v>
      </c>
      <c r="D121" s="70">
        <v>-3.1905961376994307</v>
      </c>
      <c r="E121" s="153">
        <v>892.93000000000006</v>
      </c>
      <c r="F121" s="177">
        <v>95941.934050335782</v>
      </c>
      <c r="G121" s="177">
        <v>116207.20365205125</v>
      </c>
      <c r="H121" s="177">
        <v>27447.871999999999</v>
      </c>
      <c r="I121" s="203">
        <v>182.27</v>
      </c>
      <c r="J121" s="202">
        <f t="shared" si="3"/>
        <v>3.2531848006286244</v>
      </c>
    </row>
    <row r="122" spans="2:10" x14ac:dyDescent="0.25">
      <c r="B122" s="46" t="s">
        <v>138</v>
      </c>
      <c r="C122" s="70">
        <v>59.674999999999997</v>
      </c>
      <c r="D122" s="70">
        <v>3.5125758889852587</v>
      </c>
      <c r="E122" s="153">
        <v>876.10000000000014</v>
      </c>
      <c r="F122" s="177">
        <v>104620.63320423503</v>
      </c>
      <c r="G122" s="177">
        <v>104076.00216240503</v>
      </c>
      <c r="H122" s="177">
        <v>27613.866000000005</v>
      </c>
      <c r="I122" s="203">
        <v>165.994</v>
      </c>
      <c r="J122" s="202">
        <f t="shared" si="3"/>
        <v>3.172681434754554</v>
      </c>
    </row>
    <row r="123" spans="2:10" x14ac:dyDescent="0.25">
      <c r="B123" s="46" t="s">
        <v>139</v>
      </c>
      <c r="C123" s="70">
        <v>58.875</v>
      </c>
      <c r="D123" s="70">
        <v>-1.340594888981983</v>
      </c>
      <c r="E123" s="153">
        <v>915.92000000000007</v>
      </c>
      <c r="F123" s="177">
        <v>107000.99876706913</v>
      </c>
      <c r="G123" s="177">
        <v>109083.51293738803</v>
      </c>
      <c r="H123" s="177">
        <v>27775.451000000001</v>
      </c>
      <c r="I123" s="203">
        <v>161.58500000000001</v>
      </c>
      <c r="J123" s="202">
        <f t="shared" ref="J123:J140" si="5">(E123/H123)*100</f>
        <v>3.2975882191795916</v>
      </c>
    </row>
    <row r="124" spans="2:10" x14ac:dyDescent="0.25">
      <c r="B124" s="154" t="s">
        <v>140</v>
      </c>
      <c r="C124" s="70">
        <v>59.375</v>
      </c>
      <c r="D124" s="70">
        <v>0.84925690021231404</v>
      </c>
      <c r="E124" s="153">
        <v>929.21</v>
      </c>
      <c r="F124" s="177">
        <v>100997.8729215136</v>
      </c>
      <c r="G124" s="177">
        <v>103166.96162080069</v>
      </c>
      <c r="H124" s="177">
        <v>27930.962</v>
      </c>
      <c r="I124" s="203">
        <v>155.511</v>
      </c>
      <c r="J124" s="202">
        <f t="shared" si="5"/>
        <v>3.326809867844867</v>
      </c>
    </row>
    <row r="125" spans="2:10" x14ac:dyDescent="0.25">
      <c r="B125" s="154" t="s">
        <v>141</v>
      </c>
      <c r="C125" s="70">
        <v>61.65</v>
      </c>
      <c r="D125" s="70">
        <v>3.8315789473684081</v>
      </c>
      <c r="E125" s="153">
        <v>1138.56</v>
      </c>
      <c r="F125" s="177">
        <v>128038.16723982339</v>
      </c>
      <c r="G125" s="177">
        <v>110197.03083203943</v>
      </c>
      <c r="H125" s="177">
        <v>28098.556</v>
      </c>
      <c r="I125" s="203">
        <v>167.59399999999999</v>
      </c>
      <c r="J125" s="202">
        <f t="shared" si="5"/>
        <v>4.0520231715821975</v>
      </c>
    </row>
    <row r="126" spans="2:10" x14ac:dyDescent="0.25">
      <c r="B126" s="154" t="s">
        <v>142</v>
      </c>
      <c r="C126" s="70">
        <v>66.625</v>
      </c>
      <c r="D126" s="70">
        <v>8.0697485806974889</v>
      </c>
      <c r="E126" s="153">
        <v>1199.5500000000002</v>
      </c>
      <c r="F126" s="177">
        <v>137814.90022444539</v>
      </c>
      <c r="G126" s="177">
        <v>118892.52021773109</v>
      </c>
      <c r="H126" s="177">
        <v>28302.670999999998</v>
      </c>
      <c r="I126" s="203">
        <v>204.11500000000001</v>
      </c>
      <c r="J126" s="202">
        <f t="shared" si="5"/>
        <v>4.2382925625641494</v>
      </c>
    </row>
    <row r="127" spans="2:10" x14ac:dyDescent="0.25">
      <c r="B127" s="154" t="s">
        <v>143</v>
      </c>
      <c r="C127" s="70">
        <v>70.825000000000003</v>
      </c>
      <c r="D127" s="70">
        <v>6.3039399624765569</v>
      </c>
      <c r="E127" s="153">
        <v>1325.3899999999999</v>
      </c>
      <c r="F127" s="177">
        <v>142514.61398657635</v>
      </c>
      <c r="G127" s="177">
        <v>135501.26331986644</v>
      </c>
      <c r="H127" s="177">
        <v>28530.797999999999</v>
      </c>
      <c r="I127" s="203">
        <v>228.12700000000001</v>
      </c>
      <c r="J127" s="202">
        <f t="shared" si="5"/>
        <v>4.6454711852083488</v>
      </c>
    </row>
    <row r="128" spans="2:10" x14ac:dyDescent="0.25">
      <c r="B128" s="154" t="s">
        <v>144</v>
      </c>
      <c r="C128" s="70">
        <v>75.150000000000006</v>
      </c>
      <c r="D128" s="70">
        <v>6.1066007765619545</v>
      </c>
      <c r="E128" s="153">
        <v>1152.3699999999999</v>
      </c>
      <c r="F128" s="177">
        <v>158350.63771234703</v>
      </c>
      <c r="G128" s="177">
        <v>145848.88248663579</v>
      </c>
      <c r="H128" s="177">
        <v>28788.079000000002</v>
      </c>
      <c r="I128" s="203">
        <v>257.28100000000001</v>
      </c>
      <c r="J128" s="202">
        <f t="shared" si="5"/>
        <v>4.0029416342785495</v>
      </c>
    </row>
    <row r="129" spans="2:10" x14ac:dyDescent="0.25">
      <c r="B129" s="154" t="s">
        <v>145</v>
      </c>
      <c r="C129" s="70">
        <v>78.525000000000006</v>
      </c>
      <c r="D129" s="70">
        <v>4.4910179640718528</v>
      </c>
      <c r="E129" s="153">
        <v>1207.48</v>
      </c>
      <c r="F129" s="177">
        <v>161142.39572468272</v>
      </c>
      <c r="G129" s="177">
        <v>155828.53024456595</v>
      </c>
      <c r="H129" s="177">
        <v>29052.305</v>
      </c>
      <c r="I129" s="203">
        <v>264.226</v>
      </c>
      <c r="J129" s="202">
        <f t="shared" si="5"/>
        <v>4.1562278793369405</v>
      </c>
    </row>
    <row r="130" spans="2:10" x14ac:dyDescent="0.25">
      <c r="B130" s="154" t="s">
        <v>146</v>
      </c>
      <c r="C130" s="70">
        <v>80.524999999999991</v>
      </c>
      <c r="D130" s="70">
        <v>2.5469595670168488</v>
      </c>
      <c r="E130" s="153">
        <v>1190.6499999999999</v>
      </c>
      <c r="F130" s="177">
        <v>164137.91259276133</v>
      </c>
      <c r="G130" s="177">
        <v>165339.41505834163</v>
      </c>
      <c r="H130" s="177">
        <v>29337.914000000001</v>
      </c>
      <c r="I130" s="203">
        <v>285.60899999999998</v>
      </c>
      <c r="J130" s="202">
        <f t="shared" si="5"/>
        <v>4.0584003348022621</v>
      </c>
    </row>
    <row r="131" spans="2:10" x14ac:dyDescent="0.25">
      <c r="B131" s="154" t="s">
        <v>147</v>
      </c>
      <c r="C131" s="70">
        <v>81.375</v>
      </c>
      <c r="D131" s="70">
        <v>1.0555728034771894</v>
      </c>
      <c r="E131" s="153">
        <v>1170.1599999999999</v>
      </c>
      <c r="F131" s="177">
        <v>147499.19935333455</v>
      </c>
      <c r="G131" s="177">
        <v>168828.07159593684</v>
      </c>
      <c r="H131" s="177">
        <v>29622.846000000001</v>
      </c>
      <c r="I131" s="203">
        <v>284.93200000000002</v>
      </c>
      <c r="J131" s="202">
        <f t="shared" si="5"/>
        <v>3.9501943871294465</v>
      </c>
    </row>
    <row r="132" spans="2:10" x14ac:dyDescent="0.25">
      <c r="B132" s="154" t="s">
        <v>148</v>
      </c>
      <c r="C132" s="70">
        <v>84.9</v>
      </c>
      <c r="D132" s="70">
        <v>4.3317972350230383</v>
      </c>
      <c r="E132" s="153">
        <v>1190.9099999999999</v>
      </c>
      <c r="F132" s="177">
        <v>136455.29565432787</v>
      </c>
      <c r="G132" s="177">
        <v>149718.56478678589</v>
      </c>
      <c r="H132" s="177">
        <v>29872.998</v>
      </c>
      <c r="I132" s="203">
        <v>250.15199999999999</v>
      </c>
      <c r="J132" s="202">
        <f t="shared" si="5"/>
        <v>3.9865767741155405</v>
      </c>
    </row>
    <row r="133" spans="2:10" x14ac:dyDescent="0.25">
      <c r="B133" s="154" t="s">
        <v>149</v>
      </c>
      <c r="C133" s="70">
        <v>91.924999999999997</v>
      </c>
      <c r="D133" s="70">
        <v>8.274440518256764</v>
      </c>
      <c r="E133" s="153">
        <v>1375.7599999999998</v>
      </c>
      <c r="F133" s="177">
        <v>167069.51104663871</v>
      </c>
      <c r="G133" s="177">
        <v>165674.23333543888</v>
      </c>
      <c r="H133" s="177">
        <v>30143.532999999999</v>
      </c>
      <c r="I133" s="203">
        <v>270.53500000000008</v>
      </c>
      <c r="J133" s="202">
        <f t="shared" si="5"/>
        <v>4.5640303676413776</v>
      </c>
    </row>
    <row r="134" spans="2:10" x14ac:dyDescent="0.25">
      <c r="B134" s="154" t="s">
        <v>150</v>
      </c>
      <c r="C134" s="70">
        <v>99.449999999999989</v>
      </c>
      <c r="D134" s="70">
        <v>8.1860212129453167</v>
      </c>
      <c r="E134" s="153">
        <v>1208.6099999999999</v>
      </c>
      <c r="F134" s="177">
        <v>159008.40178199293</v>
      </c>
      <c r="G134" s="177">
        <v>166132.93512149216</v>
      </c>
      <c r="H134" s="177">
        <v>30413.170999999998</v>
      </c>
      <c r="I134" s="203">
        <v>269.63799999999998</v>
      </c>
      <c r="J134" s="202">
        <f t="shared" si="5"/>
        <v>3.9739690412420328</v>
      </c>
    </row>
    <row r="135" spans="2:10" x14ac:dyDescent="0.25">
      <c r="B135" s="154" t="s">
        <v>151</v>
      </c>
      <c r="C135" s="70">
        <v>98.5</v>
      </c>
      <c r="D135" s="70">
        <v>-0.95525389643035252</v>
      </c>
      <c r="E135" s="153">
        <v>1001.25</v>
      </c>
      <c r="F135" s="177">
        <v>120852.9443092913</v>
      </c>
      <c r="G135" s="177">
        <v>145233.48296233281</v>
      </c>
      <c r="H135" s="177">
        <v>30666.365000000002</v>
      </c>
      <c r="I135" s="203">
        <v>253.19399999999999</v>
      </c>
      <c r="J135" s="202">
        <f t="shared" si="5"/>
        <v>3.2649777696182767</v>
      </c>
    </row>
    <row r="136" spans="2:10" x14ac:dyDescent="0.25">
      <c r="B136" s="154" t="s">
        <v>152</v>
      </c>
      <c r="C136" s="70">
        <v>100.77499999999999</v>
      </c>
      <c r="D136" s="70">
        <v>2.3096446700507478</v>
      </c>
      <c r="E136" s="153">
        <v>1224.44</v>
      </c>
      <c r="F136" s="177">
        <v>102239.19008934428</v>
      </c>
      <c r="G136" s="177">
        <v>137363.40995333725</v>
      </c>
      <c r="H136" s="177">
        <v>30892.254300000001</v>
      </c>
      <c r="I136" s="203">
        <v>225.8892616</v>
      </c>
      <c r="J136" s="202">
        <f t="shared" si="5"/>
        <v>3.9635825476161513</v>
      </c>
    </row>
    <row r="137" spans="2:10" x14ac:dyDescent="0.25">
      <c r="B137" s="154" t="s">
        <v>153</v>
      </c>
      <c r="C137" s="70">
        <v>102.84790726654478</v>
      </c>
      <c r="D137" s="70">
        <v>2.0569657817363307</v>
      </c>
      <c r="E137" s="153">
        <v>1085.686377</v>
      </c>
      <c r="F137" s="177">
        <v>115875.61420883228</v>
      </c>
      <c r="G137" s="177">
        <v>116734.53259301279</v>
      </c>
      <c r="H137" s="177">
        <v>31108.892599999999</v>
      </c>
      <c r="I137" s="203">
        <v>216.63829909999998</v>
      </c>
      <c r="J137" s="202">
        <f t="shared" si="5"/>
        <v>3.4899550779895003</v>
      </c>
    </row>
    <row r="138" spans="2:10" x14ac:dyDescent="0.25">
      <c r="B138" s="154" t="s">
        <v>154</v>
      </c>
      <c r="C138" s="70">
        <v>105.54705613865031</v>
      </c>
      <c r="D138" s="70">
        <v>2.62440816137397</v>
      </c>
      <c r="E138" s="153">
        <v>1191.4210029999999</v>
      </c>
      <c r="F138" s="177">
        <v>151047.84367652758</v>
      </c>
      <c r="G138" s="177">
        <v>121106.13349078424</v>
      </c>
      <c r="H138" s="177">
        <v>31324.191599999998</v>
      </c>
      <c r="I138" s="203">
        <v>215.29903010000001</v>
      </c>
      <c r="J138" s="202">
        <f t="shared" si="5"/>
        <v>3.8035171608387173</v>
      </c>
    </row>
    <row r="139" spans="2:10" x14ac:dyDescent="0.25">
      <c r="B139" s="154" t="s">
        <v>155</v>
      </c>
      <c r="C139" s="70">
        <v>108.53512095483525</v>
      </c>
      <c r="D139" s="70">
        <v>2.83102620338338</v>
      </c>
      <c r="E139" s="153">
        <v>1241.7904760000001</v>
      </c>
      <c r="F139" s="177">
        <v>183323.79029342893</v>
      </c>
      <c r="G139" s="177">
        <v>147056.8176403871</v>
      </c>
      <c r="H139" s="177">
        <v>31574.366600000001</v>
      </c>
      <c r="I139" s="203">
        <v>250.17505850000001</v>
      </c>
      <c r="J139" s="202">
        <f t="shared" si="5"/>
        <v>3.9329070056467894</v>
      </c>
    </row>
    <row r="140" spans="2:10" x14ac:dyDescent="0.25">
      <c r="B140" s="154" t="s">
        <v>156</v>
      </c>
      <c r="C140" s="70">
        <v>111.42716885175309</v>
      </c>
      <c r="D140" s="70">
        <v>2.6646194075015783</v>
      </c>
      <c r="E140" s="153">
        <v>1286.5856520000002</v>
      </c>
      <c r="F140" s="177">
        <v>186162.61875260365</v>
      </c>
      <c r="G140" s="177">
        <v>169780.46822473267</v>
      </c>
      <c r="H140" s="177">
        <v>31856.944100000001</v>
      </c>
      <c r="I140" s="203">
        <v>282.57740810000001</v>
      </c>
      <c r="J140" s="202">
        <f t="shared" si="5"/>
        <v>4.0386348670524246</v>
      </c>
    </row>
    <row r="141" spans="2:10" x14ac:dyDescent="0.25">
      <c r="B141" s="154" t="s">
        <v>157</v>
      </c>
      <c r="C141" s="70">
        <v>114.25580519059289</v>
      </c>
      <c r="D141" s="70">
        <v>2.5385517445957184</v>
      </c>
      <c r="E141" s="153">
        <v>1325.3987520000001</v>
      </c>
      <c r="F141" s="177">
        <v>187719.99950137257</v>
      </c>
      <c r="G141" s="177">
        <v>180079.21026523726</v>
      </c>
      <c r="H141" s="177">
        <v>32154.313600000001</v>
      </c>
      <c r="I141" s="203">
        <v>297.36958629999998</v>
      </c>
      <c r="J141" s="202">
        <f t="shared" ref="J141:J142" si="6">(E141/H141)*100</f>
        <v>4.1219936102134671</v>
      </c>
    </row>
    <row r="142" spans="2:10" ht="15.75" thickBot="1" x14ac:dyDescent="0.3">
      <c r="B142" s="154" t="s">
        <v>158</v>
      </c>
      <c r="C142" s="70">
        <v>116.96887392056436</v>
      </c>
      <c r="D142" s="70">
        <v>2.3745565710606487</v>
      </c>
      <c r="E142" s="153">
        <v>1345.804404</v>
      </c>
      <c r="F142" s="177">
        <v>189068.74883145018</v>
      </c>
      <c r="G142" s="177">
        <v>185150.65946122364</v>
      </c>
      <c r="H142" s="177">
        <v>32459.191200000001</v>
      </c>
      <c r="I142" s="203">
        <v>304.87756830000001</v>
      </c>
      <c r="J142" s="202">
        <f t="shared" si="6"/>
        <v>4.1461427541669611</v>
      </c>
    </row>
    <row r="143" spans="2:10" x14ac:dyDescent="0.25">
      <c r="B143" s="463" t="s">
        <v>289</v>
      </c>
      <c r="C143" s="464"/>
      <c r="D143" s="464"/>
      <c r="E143" s="464"/>
      <c r="F143" s="464"/>
      <c r="G143" s="464"/>
      <c r="H143" s="464"/>
      <c r="I143" s="465"/>
      <c r="J143" s="466"/>
    </row>
    <row r="144" spans="2:10" x14ac:dyDescent="0.25">
      <c r="B144" s="620" t="s">
        <v>618</v>
      </c>
      <c r="C144" s="621"/>
      <c r="D144" s="621"/>
      <c r="E144" s="621"/>
      <c r="F144" s="621"/>
      <c r="G144" s="621"/>
      <c r="H144" s="621"/>
      <c r="I144" s="621"/>
      <c r="J144" s="622"/>
    </row>
    <row r="145" spans="2:10" ht="15" customHeight="1" x14ac:dyDescent="0.25">
      <c r="B145" s="522" t="s">
        <v>619</v>
      </c>
      <c r="C145" s="523"/>
      <c r="D145" s="523"/>
      <c r="E145" s="523"/>
      <c r="F145" s="523"/>
      <c r="G145" s="523"/>
      <c r="H145" s="523"/>
      <c r="I145" s="523"/>
      <c r="J145" s="524"/>
    </row>
    <row r="146" spans="2:10" ht="15" customHeight="1" x14ac:dyDescent="0.25">
      <c r="B146" s="522" t="s">
        <v>620</v>
      </c>
      <c r="C146" s="523"/>
      <c r="D146" s="523"/>
      <c r="E146" s="523"/>
      <c r="F146" s="523"/>
      <c r="G146" s="523"/>
      <c r="H146" s="523"/>
      <c r="I146" s="523"/>
      <c r="J146" s="524"/>
    </row>
    <row r="147" spans="2:10" ht="21.6" customHeight="1" x14ac:dyDescent="0.25">
      <c r="B147" s="522" t="s">
        <v>621</v>
      </c>
      <c r="C147" s="523"/>
      <c r="D147" s="523"/>
      <c r="E147" s="523"/>
      <c r="F147" s="523"/>
      <c r="G147" s="523"/>
      <c r="H147" s="523"/>
      <c r="I147" s="523"/>
      <c r="J147" s="524"/>
    </row>
    <row r="148" spans="2:10" ht="15" customHeight="1" thickBot="1" x14ac:dyDescent="0.3">
      <c r="B148" s="525" t="s">
        <v>622</v>
      </c>
      <c r="C148" s="526"/>
      <c r="D148" s="526"/>
      <c r="E148" s="526"/>
      <c r="F148" s="526"/>
      <c r="G148" s="526"/>
      <c r="H148" s="526"/>
      <c r="I148" s="526"/>
      <c r="J148" s="527"/>
    </row>
    <row r="150" spans="2:10" x14ac:dyDescent="0.25">
      <c r="B150"/>
    </row>
    <row r="178" spans="12:14" x14ac:dyDescent="0.25">
      <c r="L178" s="23"/>
      <c r="M178" s="23"/>
    </row>
    <row r="179" spans="12:14" x14ac:dyDescent="0.25">
      <c r="L179" s="23"/>
      <c r="M179" s="23"/>
    </row>
    <row r="180" spans="12:14" x14ac:dyDescent="0.25">
      <c r="L180" s="23"/>
      <c r="M180" s="23"/>
    </row>
    <row r="181" spans="12:14" x14ac:dyDescent="0.25">
      <c r="L181" s="23"/>
      <c r="M181" s="23"/>
    </row>
    <row r="182" spans="12:14" x14ac:dyDescent="0.25">
      <c r="L182" s="23"/>
      <c r="M182" s="23"/>
    </row>
    <row r="183" spans="12:14" x14ac:dyDescent="0.25">
      <c r="L183" s="23"/>
      <c r="M183" s="23"/>
    </row>
    <row r="184" spans="12:14" x14ac:dyDescent="0.25">
      <c r="L184" s="23"/>
      <c r="M184" s="23"/>
      <c r="N184" s="24"/>
    </row>
    <row r="202" spans="1:1" x14ac:dyDescent="0.25">
      <c r="A202" s="16"/>
    </row>
    <row r="203" spans="1:1" x14ac:dyDescent="0.25">
      <c r="A203" s="16"/>
    </row>
    <row r="252" ht="15" customHeight="1" x14ac:dyDescent="0.25"/>
    <row r="264" spans="11:12" x14ac:dyDescent="0.25">
      <c r="K264" s="204"/>
      <c r="L264" s="205"/>
    </row>
    <row r="308" ht="24" customHeight="1" x14ac:dyDescent="0.25"/>
    <row r="309" ht="37.5" customHeight="1" x14ac:dyDescent="0.25"/>
  </sheetData>
  <mergeCells count="6">
    <mergeCell ref="B148:J148"/>
    <mergeCell ref="B2:J2"/>
    <mergeCell ref="B144:J144"/>
    <mergeCell ref="B145:J145"/>
    <mergeCell ref="B146:J146"/>
    <mergeCell ref="B147:J147"/>
  </mergeCells>
  <phoneticPr fontId="90" type="noConversion"/>
  <hyperlinks>
    <hyperlink ref="A1" location="Contents!A1" display="Back to contents" xr:uid="{FF1F2056-7978-4BDE-B8BB-22F3E02C7DAC}"/>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96"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9745-C421-4A1B-A708-917C71B5C686}">
  <sheetPr>
    <tabColor theme="5"/>
  </sheetPr>
  <dimension ref="A1"/>
  <sheetViews>
    <sheetView zoomScaleNormal="100" workbookViewId="0"/>
  </sheetViews>
  <sheetFormatPr defaultColWidth="7.33203125" defaultRowHeight="12.75" x14ac:dyDescent="0.2"/>
  <cols>
    <col min="1" max="1" width="7.33203125" style="658" customWidth="1"/>
    <col min="2" max="16384" width="7.33203125" style="658"/>
  </cols>
  <sheetData>
    <row r="1" spans="1:1" ht="33.75" customHeight="1" x14ac:dyDescent="0.2">
      <c r="A1" s="657"/>
    </row>
  </sheetData>
  <pageMargins left="0.74803149606299213" right="0.74803149606299213" top="0.98425196850393704" bottom="0.98425196850393704"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4D16-6347-482D-B811-66383A0ACAE9}">
  <sheetPr codeName="Sheet19">
    <pageSetUpPr fitToPage="1"/>
  </sheetPr>
  <dimension ref="A1:R145"/>
  <sheetViews>
    <sheetView zoomScaleNormal="100" workbookViewId="0"/>
  </sheetViews>
  <sheetFormatPr defaultColWidth="8.77734375" defaultRowHeight="15" x14ac:dyDescent="0.25"/>
  <cols>
    <col min="1" max="1" width="7.33203125" style="206" customWidth="1"/>
    <col min="2" max="2" width="8.77734375" style="206"/>
    <col min="3" max="3" width="24.77734375" style="206" customWidth="1"/>
    <col min="4" max="4" width="24.21875" style="206" customWidth="1"/>
    <col min="5" max="5" width="24.77734375" style="206" customWidth="1"/>
    <col min="6" max="6" width="8.77734375" style="206"/>
    <col min="7" max="7" width="9.21875" style="206" bestFit="1" customWidth="1"/>
    <col min="8" max="16384" width="8.77734375" style="206"/>
  </cols>
  <sheetData>
    <row r="1" spans="1:5" ht="33.75" customHeight="1" thickBot="1" x14ac:dyDescent="0.3">
      <c r="A1" s="9" t="s">
        <v>22</v>
      </c>
      <c r="B1" s="1"/>
    </row>
    <row r="2" spans="1:5" ht="21" customHeight="1" thickBot="1" x14ac:dyDescent="0.35">
      <c r="B2" s="530" t="s">
        <v>623</v>
      </c>
      <c r="C2" s="623"/>
      <c r="D2" s="623"/>
      <c r="E2" s="624"/>
    </row>
    <row r="3" spans="1:5" ht="63" x14ac:dyDescent="0.25">
      <c r="B3" s="176"/>
      <c r="C3" s="233" t="s">
        <v>624</v>
      </c>
      <c r="D3" s="233" t="s">
        <v>625</v>
      </c>
      <c r="E3" s="234" t="s">
        <v>626</v>
      </c>
    </row>
    <row r="4" spans="1:5" x14ac:dyDescent="0.25">
      <c r="B4" s="184" t="s">
        <v>43</v>
      </c>
      <c r="C4" s="341">
        <v>96.853999999999999</v>
      </c>
      <c r="D4" s="70">
        <v>996.08199999999999</v>
      </c>
      <c r="E4" s="235">
        <f>100*(C4/D4)</f>
        <v>9.7234966599135415</v>
      </c>
    </row>
    <row r="5" spans="1:5" x14ac:dyDescent="0.25">
      <c r="B5" s="184" t="s">
        <v>44</v>
      </c>
      <c r="C5" s="341">
        <v>98.088999999999999</v>
      </c>
      <c r="D5" s="70">
        <v>1007.976</v>
      </c>
      <c r="E5" s="235">
        <f t="shared" ref="E5:E68" si="0">100*(C5/D5)</f>
        <v>9.7312832845226467</v>
      </c>
    </row>
    <row r="6" spans="1:5" x14ac:dyDescent="0.25">
      <c r="B6" s="184" t="s">
        <v>45</v>
      </c>
      <c r="C6" s="341">
        <v>98.813000000000002</v>
      </c>
      <c r="D6" s="70">
        <v>1014.776</v>
      </c>
      <c r="E6" s="235">
        <f t="shared" si="0"/>
        <v>9.737419883797017</v>
      </c>
    </row>
    <row r="7" spans="1:5" x14ac:dyDescent="0.25">
      <c r="B7" s="184" t="s">
        <v>46</v>
      </c>
      <c r="C7" s="341">
        <v>98.277000000000001</v>
      </c>
      <c r="D7" s="70">
        <v>1024.0139999999999</v>
      </c>
      <c r="E7" s="235">
        <f t="shared" si="0"/>
        <v>9.5972320690928061</v>
      </c>
    </row>
    <row r="8" spans="1:5" x14ac:dyDescent="0.25">
      <c r="B8" s="184" t="s">
        <v>47</v>
      </c>
      <c r="C8" s="341">
        <v>92.715999999999994</v>
      </c>
      <c r="D8" s="70">
        <v>1030.885</v>
      </c>
      <c r="E8" s="235">
        <f t="shared" si="0"/>
        <v>8.9938256934575627</v>
      </c>
    </row>
    <row r="9" spans="1:5" x14ac:dyDescent="0.25">
      <c r="B9" s="184" t="s">
        <v>48</v>
      </c>
      <c r="C9" s="341">
        <v>85.935000000000002</v>
      </c>
      <c r="D9" s="70">
        <v>1038.3900000000001</v>
      </c>
      <c r="E9" s="235">
        <f t="shared" si="0"/>
        <v>8.2757923323606732</v>
      </c>
    </row>
    <row r="10" spans="1:5" x14ac:dyDescent="0.25">
      <c r="B10" s="184" t="s">
        <v>49</v>
      </c>
      <c r="C10" s="341">
        <v>78.572000000000003</v>
      </c>
      <c r="D10" s="70">
        <v>1045.223</v>
      </c>
      <c r="E10" s="235">
        <f t="shared" si="0"/>
        <v>7.5172475156019338</v>
      </c>
    </row>
    <row r="11" spans="1:5" x14ac:dyDescent="0.25">
      <c r="B11" s="184" t="s">
        <v>50</v>
      </c>
      <c r="C11" s="341">
        <v>71.739000000000004</v>
      </c>
      <c r="D11" s="70">
        <v>1050.0920000000001</v>
      </c>
      <c r="E11" s="235">
        <f t="shared" si="0"/>
        <v>6.8316871283658962</v>
      </c>
    </row>
    <row r="12" spans="1:5" x14ac:dyDescent="0.25">
      <c r="B12" s="184" t="s">
        <v>51</v>
      </c>
      <c r="C12" s="341">
        <v>68.903000000000006</v>
      </c>
      <c r="D12" s="70">
        <v>1057.3030000000001</v>
      </c>
      <c r="E12" s="235">
        <f t="shared" si="0"/>
        <v>6.5168641345007066</v>
      </c>
    </row>
    <row r="13" spans="1:5" x14ac:dyDescent="0.25">
      <c r="B13" s="184" t="s">
        <v>52</v>
      </c>
      <c r="C13" s="341">
        <v>67.543000000000006</v>
      </c>
      <c r="D13" s="70">
        <v>1060.7159999999999</v>
      </c>
      <c r="E13" s="235">
        <f t="shared" si="0"/>
        <v>6.3676799444903276</v>
      </c>
    </row>
    <row r="14" spans="1:5" x14ac:dyDescent="0.25">
      <c r="B14" s="184" t="s">
        <v>53</v>
      </c>
      <c r="C14" s="341">
        <v>66.02</v>
      </c>
      <c r="D14" s="70">
        <v>1065.915</v>
      </c>
      <c r="E14" s="235">
        <f t="shared" si="0"/>
        <v>6.1937396509102509</v>
      </c>
    </row>
    <row r="15" spans="1:5" x14ac:dyDescent="0.25">
      <c r="B15" s="184" t="s">
        <v>54</v>
      </c>
      <c r="C15" s="341">
        <v>64.617999999999995</v>
      </c>
      <c r="D15" s="70">
        <v>1070.069</v>
      </c>
      <c r="E15" s="235">
        <f t="shared" si="0"/>
        <v>6.0386760106123996</v>
      </c>
    </row>
    <row r="16" spans="1:5" x14ac:dyDescent="0.25">
      <c r="B16" s="184" t="s">
        <v>55</v>
      </c>
      <c r="C16" s="341">
        <v>63.976999999999997</v>
      </c>
      <c r="D16" s="70">
        <v>1071.4559999999999</v>
      </c>
      <c r="E16" s="235">
        <f t="shared" si="0"/>
        <v>5.9710338082011765</v>
      </c>
    </row>
    <row r="17" spans="2:5" x14ac:dyDescent="0.25">
      <c r="B17" s="184" t="s">
        <v>56</v>
      </c>
      <c r="C17" s="341">
        <v>63.222999999999999</v>
      </c>
      <c r="D17" s="70">
        <v>1075.08</v>
      </c>
      <c r="E17" s="235">
        <f t="shared" si="0"/>
        <v>5.8807716635041114</v>
      </c>
    </row>
    <row r="18" spans="2:5" x14ac:dyDescent="0.25">
      <c r="B18" s="184" t="s">
        <v>57</v>
      </c>
      <c r="C18" s="341">
        <v>62.508000000000003</v>
      </c>
      <c r="D18" s="70">
        <v>1080.133</v>
      </c>
      <c r="E18" s="235">
        <f t="shared" si="0"/>
        <v>5.7870651114260934</v>
      </c>
    </row>
    <row r="19" spans="2:5" x14ac:dyDescent="0.25">
      <c r="B19" s="184" t="s">
        <v>58</v>
      </c>
      <c r="C19" s="341">
        <v>61.991999999999997</v>
      </c>
      <c r="D19" s="70">
        <v>1084.99</v>
      </c>
      <c r="E19" s="235">
        <f t="shared" si="0"/>
        <v>5.713601047014258</v>
      </c>
    </row>
    <row r="20" spans="2:5" x14ac:dyDescent="0.25">
      <c r="B20" s="184" t="s">
        <v>59</v>
      </c>
      <c r="C20" s="341">
        <v>61.637999999999998</v>
      </c>
      <c r="D20" s="70">
        <v>1098.6559999999999</v>
      </c>
      <c r="E20" s="235">
        <f t="shared" si="0"/>
        <v>5.6103093233914896</v>
      </c>
    </row>
    <row r="21" spans="2:5" x14ac:dyDescent="0.25">
      <c r="B21" s="184" t="s">
        <v>60</v>
      </c>
      <c r="C21" s="341">
        <v>61.414000000000001</v>
      </c>
      <c r="D21" s="70">
        <v>1110.7059999999999</v>
      </c>
      <c r="E21" s="235">
        <f t="shared" si="0"/>
        <v>5.5292759740201287</v>
      </c>
    </row>
    <row r="22" spans="2:5" x14ac:dyDescent="0.25">
      <c r="B22" s="184" t="s">
        <v>61</v>
      </c>
      <c r="C22" s="341">
        <v>61.433</v>
      </c>
      <c r="D22" s="70">
        <v>1119.452</v>
      </c>
      <c r="E22" s="235">
        <f t="shared" si="0"/>
        <v>5.4877743753193524</v>
      </c>
    </row>
    <row r="23" spans="2:5" x14ac:dyDescent="0.25">
      <c r="B23" s="184" t="s">
        <v>62</v>
      </c>
      <c r="C23" s="341">
        <v>61.506</v>
      </c>
      <c r="D23" s="70">
        <v>1130.0170000000001</v>
      </c>
      <c r="E23" s="235">
        <f t="shared" si="0"/>
        <v>5.4429269648155731</v>
      </c>
    </row>
    <row r="24" spans="2:5" x14ac:dyDescent="0.25">
      <c r="B24" s="184" t="s">
        <v>63</v>
      </c>
      <c r="C24" s="341">
        <v>61.301000000000002</v>
      </c>
      <c r="D24" s="70">
        <v>1134.597</v>
      </c>
      <c r="E24" s="235">
        <f t="shared" si="0"/>
        <v>5.4028875450931038</v>
      </c>
    </row>
    <row r="25" spans="2:5" x14ac:dyDescent="0.25">
      <c r="B25" s="184" t="s">
        <v>64</v>
      </c>
      <c r="C25" s="341">
        <v>61.326999999999998</v>
      </c>
      <c r="D25" s="70">
        <v>1143.08</v>
      </c>
      <c r="E25" s="235">
        <f t="shared" si="0"/>
        <v>5.3650663120691462</v>
      </c>
    </row>
    <row r="26" spans="2:5" x14ac:dyDescent="0.25">
      <c r="B26" s="184" t="s">
        <v>65</v>
      </c>
      <c r="C26" s="341">
        <v>61.311999999999998</v>
      </c>
      <c r="D26" s="70">
        <v>1159.221</v>
      </c>
      <c r="E26" s="235">
        <f t="shared" si="0"/>
        <v>5.2890691248692008</v>
      </c>
    </row>
    <row r="27" spans="2:5" x14ac:dyDescent="0.25">
      <c r="B27" s="184" t="s">
        <v>66</v>
      </c>
      <c r="C27" s="341">
        <v>61.118000000000002</v>
      </c>
      <c r="D27" s="70">
        <v>1175.9369999999999</v>
      </c>
      <c r="E27" s="235">
        <f t="shared" si="0"/>
        <v>5.1973872749985768</v>
      </c>
    </row>
    <row r="28" spans="2:5" x14ac:dyDescent="0.25">
      <c r="B28" s="184" t="s">
        <v>67</v>
      </c>
      <c r="C28" s="341">
        <v>60.98</v>
      </c>
      <c r="D28" s="70">
        <v>1193.5740000000001</v>
      </c>
      <c r="E28" s="235">
        <f t="shared" si="0"/>
        <v>5.1090254982095784</v>
      </c>
    </row>
    <row r="29" spans="2:5" x14ac:dyDescent="0.25">
      <c r="B29" s="184" t="s">
        <v>68</v>
      </c>
      <c r="C29" s="341">
        <v>60.594999999999999</v>
      </c>
      <c r="D29" s="70">
        <v>1205.9469999999999</v>
      </c>
      <c r="E29" s="235">
        <f t="shared" si="0"/>
        <v>5.0246818475438806</v>
      </c>
    </row>
    <row r="30" spans="2:5" x14ac:dyDescent="0.25">
      <c r="B30" s="184" t="s">
        <v>69</v>
      </c>
      <c r="C30" s="341">
        <v>60.259</v>
      </c>
      <c r="D30" s="70">
        <v>1211.2650000000001</v>
      </c>
      <c r="E30" s="235">
        <f t="shared" si="0"/>
        <v>4.9748816320128126</v>
      </c>
    </row>
    <row r="31" spans="2:5" x14ac:dyDescent="0.25">
      <c r="B31" s="184" t="s">
        <v>70</v>
      </c>
      <c r="C31" s="341">
        <v>59.843000000000004</v>
      </c>
      <c r="D31" s="70">
        <v>1217.8910000000001</v>
      </c>
      <c r="E31" s="235">
        <f t="shared" si="0"/>
        <v>4.9136581188300106</v>
      </c>
    </row>
    <row r="32" spans="2:5" x14ac:dyDescent="0.25">
      <c r="B32" s="184" t="s">
        <v>71</v>
      </c>
      <c r="C32" s="341">
        <v>59.192</v>
      </c>
      <c r="D32" s="70">
        <v>1228.019</v>
      </c>
      <c r="E32" s="235">
        <f t="shared" si="0"/>
        <v>4.8201208613221782</v>
      </c>
    </row>
    <row r="33" spans="2:5" x14ac:dyDescent="0.25">
      <c r="B33" s="184" t="s">
        <v>72</v>
      </c>
      <c r="C33" s="341">
        <v>58.631999999999998</v>
      </c>
      <c r="D33" s="70">
        <v>1243.5250000000001</v>
      </c>
      <c r="E33" s="235">
        <f t="shared" si="0"/>
        <v>4.7149836151263536</v>
      </c>
    </row>
    <row r="34" spans="2:5" x14ac:dyDescent="0.25">
      <c r="B34" s="184" t="s">
        <v>73</v>
      </c>
      <c r="C34" s="341">
        <v>58.024000000000001</v>
      </c>
      <c r="D34" s="70">
        <v>1266.8409999999999</v>
      </c>
      <c r="E34" s="235">
        <f t="shared" si="0"/>
        <v>4.5802117234917405</v>
      </c>
    </row>
    <row r="35" spans="2:5" x14ac:dyDescent="0.25">
      <c r="B35" s="184" t="s">
        <v>74</v>
      </c>
      <c r="C35" s="341">
        <v>57.613</v>
      </c>
      <c r="D35" s="70">
        <v>1287.116</v>
      </c>
      <c r="E35" s="235">
        <f t="shared" si="0"/>
        <v>4.4761311334798108</v>
      </c>
    </row>
    <row r="36" spans="2:5" x14ac:dyDescent="0.25">
      <c r="B36" s="184" t="s">
        <v>75</v>
      </c>
      <c r="C36" s="341">
        <v>57.71</v>
      </c>
      <c r="D36" s="70">
        <v>1301.6559999999999</v>
      </c>
      <c r="E36" s="235">
        <f t="shared" si="0"/>
        <v>4.4335830664937594</v>
      </c>
    </row>
    <row r="37" spans="2:5" x14ac:dyDescent="0.25">
      <c r="B37" s="184" t="s">
        <v>76</v>
      </c>
      <c r="C37" s="341">
        <v>57.712000000000003</v>
      </c>
      <c r="D37" s="70">
        <v>1310.2149999999999</v>
      </c>
      <c r="E37" s="235">
        <f t="shared" si="0"/>
        <v>4.4047732624034985</v>
      </c>
    </row>
    <row r="38" spans="2:5" x14ac:dyDescent="0.25">
      <c r="B38" s="184" t="s">
        <v>77</v>
      </c>
      <c r="C38" s="341">
        <v>57.750999999999998</v>
      </c>
      <c r="D38" s="70">
        <v>1312.116</v>
      </c>
      <c r="E38" s="235">
        <f t="shared" si="0"/>
        <v>4.4013639038011876</v>
      </c>
    </row>
    <row r="39" spans="2:5" x14ac:dyDescent="0.25">
      <c r="B39" s="184" t="s">
        <v>78</v>
      </c>
      <c r="C39" s="341">
        <v>57.529000000000003</v>
      </c>
      <c r="D39" s="70">
        <v>1312.7329999999999</v>
      </c>
      <c r="E39" s="235">
        <f t="shared" si="0"/>
        <v>4.3823839272723397</v>
      </c>
    </row>
    <row r="40" spans="2:5" x14ac:dyDescent="0.25">
      <c r="B40" s="184" t="s">
        <v>79</v>
      </c>
      <c r="C40" s="341">
        <v>56.865000000000002</v>
      </c>
      <c r="D40" s="70">
        <v>1314.0029999999999</v>
      </c>
      <c r="E40" s="235">
        <f t="shared" si="0"/>
        <v>4.3276156903751373</v>
      </c>
    </row>
    <row r="41" spans="2:5" x14ac:dyDescent="0.25">
      <c r="B41" s="184" t="s">
        <v>80</v>
      </c>
      <c r="C41" s="341">
        <v>56.475000000000001</v>
      </c>
      <c r="D41" s="70">
        <v>1322.9369999999999</v>
      </c>
      <c r="E41" s="235">
        <f t="shared" si="0"/>
        <v>4.2689107644581714</v>
      </c>
    </row>
    <row r="42" spans="2:5" x14ac:dyDescent="0.25">
      <c r="B42" s="184" t="s">
        <v>81</v>
      </c>
      <c r="C42" s="341">
        <v>55.972000000000001</v>
      </c>
      <c r="D42" s="70">
        <v>1333.8340000000001</v>
      </c>
      <c r="E42" s="235">
        <f t="shared" si="0"/>
        <v>4.1963242802327727</v>
      </c>
    </row>
    <row r="43" spans="2:5" x14ac:dyDescent="0.25">
      <c r="B43" s="184" t="s">
        <v>82</v>
      </c>
      <c r="C43" s="341">
        <v>55.664000000000001</v>
      </c>
      <c r="D43" s="70">
        <v>1348.375</v>
      </c>
      <c r="E43" s="235">
        <f t="shared" si="0"/>
        <v>4.1282284231018815</v>
      </c>
    </row>
    <row r="44" spans="2:5" x14ac:dyDescent="0.25">
      <c r="B44" s="184" t="s">
        <v>83</v>
      </c>
      <c r="C44" s="341">
        <v>55.807000000000002</v>
      </c>
      <c r="D44" s="70">
        <v>1368.604</v>
      </c>
      <c r="E44" s="235">
        <f t="shared" si="0"/>
        <v>4.0776586945529898</v>
      </c>
    </row>
    <row r="45" spans="2:5" x14ac:dyDescent="0.25">
      <c r="B45" s="184" t="s">
        <v>84</v>
      </c>
      <c r="C45" s="341">
        <v>55.829000000000001</v>
      </c>
      <c r="D45" s="70">
        <v>1378.482</v>
      </c>
      <c r="E45" s="235">
        <f t="shared" si="0"/>
        <v>4.050034748368132</v>
      </c>
    </row>
    <row r="46" spans="2:5" x14ac:dyDescent="0.25">
      <c r="B46" s="184" t="s">
        <v>85</v>
      </c>
      <c r="C46" s="341">
        <v>56.115000000000002</v>
      </c>
      <c r="D46" s="70">
        <v>1389.079</v>
      </c>
      <c r="E46" s="235">
        <f t="shared" si="0"/>
        <v>4.0397270421624691</v>
      </c>
    </row>
    <row r="47" spans="2:5" x14ac:dyDescent="0.25">
      <c r="B47" s="184" t="s">
        <v>86</v>
      </c>
      <c r="C47" s="341">
        <v>56.661000000000001</v>
      </c>
      <c r="D47" s="70">
        <v>1402.614</v>
      </c>
      <c r="E47" s="235">
        <f t="shared" si="0"/>
        <v>4.0396716416633511</v>
      </c>
    </row>
    <row r="48" spans="2:5" x14ac:dyDescent="0.25">
      <c r="B48" s="184" t="s">
        <v>87</v>
      </c>
      <c r="C48" s="341">
        <v>56.902999999999999</v>
      </c>
      <c r="D48" s="70">
        <v>1410.8679999999999</v>
      </c>
      <c r="E48" s="235">
        <f t="shared" si="0"/>
        <v>4.0331909150962391</v>
      </c>
    </row>
    <row r="49" spans="2:5" x14ac:dyDescent="0.25">
      <c r="B49" s="184" t="s">
        <v>88</v>
      </c>
      <c r="C49" s="341">
        <v>57.063000000000002</v>
      </c>
      <c r="D49" s="70">
        <v>1427.165</v>
      </c>
      <c r="E49" s="235">
        <f t="shared" si="0"/>
        <v>3.9983463720032377</v>
      </c>
    </row>
    <row r="50" spans="2:5" x14ac:dyDescent="0.25">
      <c r="B50" s="184" t="s">
        <v>89</v>
      </c>
      <c r="C50" s="341">
        <v>57.216000000000001</v>
      </c>
      <c r="D50" s="70">
        <v>1443.154</v>
      </c>
      <c r="E50" s="235">
        <f t="shared" si="0"/>
        <v>3.9646496493097763</v>
      </c>
    </row>
    <row r="51" spans="2:5" x14ac:dyDescent="0.25">
      <c r="B51" s="184" t="s">
        <v>90</v>
      </c>
      <c r="C51" s="341">
        <v>57.231000000000002</v>
      </c>
      <c r="D51" s="70">
        <v>1456.54</v>
      </c>
      <c r="E51" s="235">
        <f t="shared" si="0"/>
        <v>3.9292432751589383</v>
      </c>
    </row>
    <row r="52" spans="2:5" x14ac:dyDescent="0.25">
      <c r="B52" s="154" t="s">
        <v>91</v>
      </c>
      <c r="C52" s="341">
        <v>57.405000000000001</v>
      </c>
      <c r="D52" s="70">
        <v>1461.6949999999999</v>
      </c>
      <c r="E52" s="235">
        <f t="shared" si="0"/>
        <v>3.9272898928983135</v>
      </c>
    </row>
    <row r="53" spans="2:5" x14ac:dyDescent="0.25">
      <c r="B53" s="154" t="s">
        <v>92</v>
      </c>
      <c r="C53" s="341">
        <v>56.529000000000003</v>
      </c>
      <c r="D53" s="70">
        <v>1454.84</v>
      </c>
      <c r="E53" s="235">
        <f t="shared" si="0"/>
        <v>3.8855819196612691</v>
      </c>
    </row>
    <row r="54" spans="2:5" x14ac:dyDescent="0.25">
      <c r="B54" s="154" t="s">
        <v>93</v>
      </c>
      <c r="C54" s="341">
        <v>55.468000000000004</v>
      </c>
      <c r="D54" s="70">
        <v>1455.52</v>
      </c>
      <c r="E54" s="235">
        <f t="shared" si="0"/>
        <v>3.8108717159503134</v>
      </c>
    </row>
    <row r="55" spans="2:5" x14ac:dyDescent="0.25">
      <c r="B55" s="154" t="s">
        <v>94</v>
      </c>
      <c r="C55" s="341">
        <v>54.427</v>
      </c>
      <c r="D55" s="70">
        <v>1454.3409999999999</v>
      </c>
      <c r="E55" s="235">
        <f t="shared" si="0"/>
        <v>3.7423822886104428</v>
      </c>
    </row>
    <row r="56" spans="2:5" x14ac:dyDescent="0.25">
      <c r="B56" s="154" t="s">
        <v>95</v>
      </c>
      <c r="C56" s="341">
        <v>53.01</v>
      </c>
      <c r="D56" s="70">
        <v>1468.7070000000001</v>
      </c>
      <c r="E56" s="235">
        <f t="shared" si="0"/>
        <v>3.6092971572954982</v>
      </c>
    </row>
    <row r="57" spans="2:5" x14ac:dyDescent="0.25">
      <c r="B57" s="154" t="s">
        <v>96</v>
      </c>
      <c r="C57" s="341">
        <v>52.706000000000003</v>
      </c>
      <c r="D57" s="70">
        <v>1490.191</v>
      </c>
      <c r="E57" s="235">
        <f t="shared" si="0"/>
        <v>3.5368620532535764</v>
      </c>
    </row>
    <row r="58" spans="2:5" x14ac:dyDescent="0.25">
      <c r="B58" s="154" t="s">
        <v>97</v>
      </c>
      <c r="C58" s="341">
        <v>52.499000000000002</v>
      </c>
      <c r="D58" s="70">
        <v>1504.777</v>
      </c>
      <c r="E58" s="235">
        <f t="shared" si="0"/>
        <v>3.4888225963049675</v>
      </c>
    </row>
    <row r="59" spans="2:5" x14ac:dyDescent="0.25">
      <c r="B59" s="154" t="s">
        <v>98</v>
      </c>
      <c r="C59" s="341">
        <v>52.171999999999997</v>
      </c>
      <c r="D59" s="70">
        <v>1519.777</v>
      </c>
      <c r="E59" s="235">
        <f t="shared" si="0"/>
        <v>3.4328720595192581</v>
      </c>
    </row>
    <row r="60" spans="2:5" x14ac:dyDescent="0.25">
      <c r="B60" s="154" t="s">
        <v>99</v>
      </c>
      <c r="C60" s="341">
        <v>52.311</v>
      </c>
      <c r="D60" s="70">
        <v>1535.5260000000001</v>
      </c>
      <c r="E60" s="235">
        <f t="shared" si="0"/>
        <v>3.4067153535661392</v>
      </c>
    </row>
    <row r="61" spans="2:5" x14ac:dyDescent="0.25">
      <c r="B61" s="154" t="s">
        <v>100</v>
      </c>
      <c r="C61" s="341">
        <v>53.216999999999999</v>
      </c>
      <c r="D61" s="70">
        <v>1553.3530000000001</v>
      </c>
      <c r="E61" s="235">
        <f t="shared" si="0"/>
        <v>3.4259437487808633</v>
      </c>
    </row>
    <row r="62" spans="2:5" x14ac:dyDescent="0.25">
      <c r="B62" s="154" t="s">
        <v>101</v>
      </c>
      <c r="C62" s="341">
        <v>54.613</v>
      </c>
      <c r="D62" s="70">
        <v>1575.2270000000001</v>
      </c>
      <c r="E62" s="235">
        <f t="shared" si="0"/>
        <v>3.4669923763368709</v>
      </c>
    </row>
    <row r="63" spans="2:5" x14ac:dyDescent="0.25">
      <c r="B63" s="154" t="s">
        <v>102</v>
      </c>
      <c r="C63" s="341">
        <v>57.07</v>
      </c>
      <c r="D63" s="70">
        <v>1613.529</v>
      </c>
      <c r="E63" s="235">
        <f t="shared" si="0"/>
        <v>3.5369677272611777</v>
      </c>
    </row>
    <row r="64" spans="2:5" x14ac:dyDescent="0.25">
      <c r="B64" s="46" t="s">
        <v>103</v>
      </c>
      <c r="C64" s="341">
        <v>60.725999999999999</v>
      </c>
      <c r="D64" s="70">
        <v>1647.953</v>
      </c>
      <c r="E64" s="235">
        <f t="shared" si="0"/>
        <v>3.6849351892924131</v>
      </c>
    </row>
    <row r="65" spans="1:18" x14ac:dyDescent="0.25">
      <c r="B65" s="46" t="s">
        <v>104</v>
      </c>
      <c r="C65" s="341">
        <v>65.073999999999998</v>
      </c>
      <c r="D65" s="70">
        <v>1687.588</v>
      </c>
      <c r="E65" s="235">
        <f t="shared" si="0"/>
        <v>3.8560359519029523</v>
      </c>
    </row>
    <row r="66" spans="1:18" x14ac:dyDescent="0.25">
      <c r="B66" s="46" t="s">
        <v>105</v>
      </c>
      <c r="C66" s="341">
        <v>70.286000000000001</v>
      </c>
      <c r="D66" s="70">
        <v>1721.338</v>
      </c>
      <c r="E66" s="235">
        <f t="shared" si="0"/>
        <v>4.0832189843017463</v>
      </c>
    </row>
    <row r="67" spans="1:18" x14ac:dyDescent="0.25">
      <c r="B67" s="46" t="s">
        <v>106</v>
      </c>
      <c r="C67" s="341">
        <v>75.596999999999994</v>
      </c>
      <c r="D67" s="70">
        <v>1740.15</v>
      </c>
      <c r="E67" s="235">
        <f t="shared" si="0"/>
        <v>4.3442806654598733</v>
      </c>
    </row>
    <row r="68" spans="1:18" x14ac:dyDescent="0.25">
      <c r="B68" s="46" t="s">
        <v>107</v>
      </c>
      <c r="C68" s="341">
        <v>80.566000000000003</v>
      </c>
      <c r="D68" s="70">
        <v>1768.2909999999999</v>
      </c>
      <c r="E68" s="235">
        <f t="shared" si="0"/>
        <v>4.5561505430949998</v>
      </c>
    </row>
    <row r="69" spans="1:18" x14ac:dyDescent="0.25">
      <c r="B69" s="46" t="s">
        <v>108</v>
      </c>
      <c r="C69" s="341">
        <v>84.738</v>
      </c>
      <c r="D69" s="70">
        <v>1792.873</v>
      </c>
      <c r="E69" s="235">
        <f t="shared" ref="E69:E132" si="1">100*(C69/D69)</f>
        <v>4.7263805077102505</v>
      </c>
    </row>
    <row r="70" spans="1:18" x14ac:dyDescent="0.25">
      <c r="B70" s="46" t="s">
        <v>109</v>
      </c>
      <c r="C70" s="341">
        <v>88.1</v>
      </c>
      <c r="D70" s="70">
        <v>1824.299</v>
      </c>
      <c r="E70" s="235">
        <f t="shared" si="1"/>
        <v>4.8292522223604788</v>
      </c>
    </row>
    <row r="71" spans="1:18" x14ac:dyDescent="0.25">
      <c r="B71" s="46" t="s">
        <v>110</v>
      </c>
      <c r="C71" s="341">
        <v>90.66</v>
      </c>
      <c r="D71" s="70">
        <v>1864.2080000000001</v>
      </c>
      <c r="E71" s="235">
        <f t="shared" si="1"/>
        <v>4.8631912318797035</v>
      </c>
    </row>
    <row r="72" spans="1:18" x14ac:dyDescent="0.25">
      <c r="B72" s="46" t="s">
        <v>111</v>
      </c>
      <c r="C72" s="341">
        <v>92.149000000000001</v>
      </c>
      <c r="D72" s="70">
        <v>1893.556</v>
      </c>
      <c r="E72" s="235">
        <f t="shared" si="1"/>
        <v>4.8664523256771917</v>
      </c>
    </row>
    <row r="73" spans="1:18" x14ac:dyDescent="0.25">
      <c r="B73" s="46" t="s">
        <v>112</v>
      </c>
      <c r="C73" s="341">
        <v>92.638999999999996</v>
      </c>
      <c r="D73" s="70">
        <v>1923.44</v>
      </c>
      <c r="E73" s="235">
        <f t="shared" si="1"/>
        <v>4.8163186790333983</v>
      </c>
    </row>
    <row r="74" spans="1:18" x14ac:dyDescent="0.25">
      <c r="B74" s="46" t="s">
        <v>113</v>
      </c>
      <c r="C74" s="341">
        <v>92.729782200000002</v>
      </c>
      <c r="D74" s="70">
        <v>1948.1630479999999</v>
      </c>
      <c r="E74" s="235">
        <f t="shared" si="1"/>
        <v>4.7598573587152861</v>
      </c>
    </row>
    <row r="75" spans="1:18" x14ac:dyDescent="0.25">
      <c r="B75" s="46" t="s">
        <v>114</v>
      </c>
      <c r="C75" s="341">
        <v>92.518025699999995</v>
      </c>
      <c r="D75" s="70">
        <v>1964.0624210000001</v>
      </c>
      <c r="E75" s="235">
        <f t="shared" si="1"/>
        <v>4.7105440596381127</v>
      </c>
    </row>
    <row r="76" spans="1:18" x14ac:dyDescent="0.25">
      <c r="B76" s="46" t="s">
        <v>115</v>
      </c>
      <c r="C76" s="341">
        <v>92.678772299999991</v>
      </c>
      <c r="D76" s="70">
        <v>1980.5642000000003</v>
      </c>
      <c r="E76" s="235">
        <f t="shared" si="1"/>
        <v>4.6794126794778972</v>
      </c>
    </row>
    <row r="77" spans="1:18" x14ac:dyDescent="0.25">
      <c r="B77" s="46" t="s">
        <v>116</v>
      </c>
      <c r="C77" s="341">
        <v>93.661829100000006</v>
      </c>
      <c r="D77" s="70">
        <v>1994.429083</v>
      </c>
      <c r="E77" s="235">
        <f t="shared" si="1"/>
        <v>4.6961724484640399</v>
      </c>
    </row>
    <row r="78" spans="1:18" x14ac:dyDescent="0.25">
      <c r="B78" s="46" t="s">
        <v>117</v>
      </c>
      <c r="C78" s="341">
        <v>94.676096699999988</v>
      </c>
      <c r="D78" s="70">
        <v>2008.9799819999998</v>
      </c>
      <c r="E78" s="235">
        <f t="shared" si="1"/>
        <v>4.7126451009107164</v>
      </c>
    </row>
    <row r="79" spans="1:18" x14ac:dyDescent="0.25">
      <c r="B79" s="46" t="s">
        <v>118</v>
      </c>
      <c r="C79" s="341">
        <v>95.988347500000003</v>
      </c>
      <c r="D79" s="70">
        <v>2024.0938729999998</v>
      </c>
      <c r="E79" s="235">
        <f t="shared" si="1"/>
        <v>4.7422873405437169</v>
      </c>
    </row>
    <row r="80" spans="1:18" s="2" customFormat="1" ht="15.75" x14ac:dyDescent="0.25">
      <c r="A80" s="7"/>
      <c r="B80" s="46" t="s">
        <v>119</v>
      </c>
      <c r="C80" s="341">
        <v>97.324701699999991</v>
      </c>
      <c r="D80" s="70">
        <v>2039.0267140000001</v>
      </c>
      <c r="E80" s="235">
        <f t="shared" si="1"/>
        <v>4.7730959595461186</v>
      </c>
      <c r="G80" s="118"/>
      <c r="H80" s="118"/>
      <c r="I80" s="118"/>
      <c r="J80" s="118"/>
      <c r="K80" s="118"/>
      <c r="M80" s="118"/>
      <c r="N80" s="118"/>
      <c r="Q80" s="25"/>
      <c r="R80" s="25"/>
    </row>
    <row r="81" spans="1:18" s="2" customFormat="1" ht="15.75" x14ac:dyDescent="0.25">
      <c r="A81" s="7"/>
      <c r="B81" s="46" t="s">
        <v>120</v>
      </c>
      <c r="C81" s="341">
        <v>98.629850000000005</v>
      </c>
      <c r="D81" s="70">
        <v>2052.7347369999998</v>
      </c>
      <c r="E81" s="235">
        <f t="shared" si="1"/>
        <v>4.80480250186364</v>
      </c>
      <c r="G81" s="118"/>
      <c r="H81" s="118"/>
      <c r="I81" s="118"/>
      <c r="J81" s="118"/>
      <c r="K81" s="118"/>
      <c r="M81" s="118"/>
      <c r="N81" s="118"/>
      <c r="Q81" s="25"/>
      <c r="R81" s="25"/>
    </row>
    <row r="82" spans="1:18" s="2" customFormat="1" ht="15.75" x14ac:dyDescent="0.25">
      <c r="A82" s="7"/>
      <c r="B82" s="46" t="s">
        <v>121</v>
      </c>
      <c r="C82" s="341">
        <v>100.10379329999999</v>
      </c>
      <c r="D82" s="70">
        <v>2065.754872</v>
      </c>
      <c r="E82" s="235">
        <f t="shared" si="1"/>
        <v>4.8458698878963595</v>
      </c>
      <c r="G82" s="118"/>
      <c r="H82" s="118"/>
      <c r="I82" s="118"/>
      <c r="J82" s="118"/>
      <c r="K82" s="118"/>
      <c r="M82" s="118"/>
      <c r="N82" s="118"/>
      <c r="Q82" s="25"/>
      <c r="R82" s="25"/>
    </row>
    <row r="83" spans="1:18" s="2" customFormat="1" ht="15.75" x14ac:dyDescent="0.25">
      <c r="A83" s="7"/>
      <c r="B83" s="46" t="s">
        <v>122</v>
      </c>
      <c r="C83" s="341">
        <v>101.54595879999999</v>
      </c>
      <c r="D83" s="70">
        <v>2078.4732990000002</v>
      </c>
      <c r="E83" s="235">
        <f t="shared" si="1"/>
        <v>4.8856032381486942</v>
      </c>
      <c r="G83" s="118"/>
      <c r="H83" s="118"/>
      <c r="I83" s="118"/>
      <c r="J83" s="118"/>
      <c r="K83" s="118"/>
      <c r="M83" s="118"/>
      <c r="N83" s="118"/>
      <c r="Q83" s="25"/>
      <c r="R83" s="25"/>
    </row>
    <row r="84" spans="1:18" x14ac:dyDescent="0.25">
      <c r="B84" s="46" t="s">
        <v>123</v>
      </c>
      <c r="C84" s="341">
        <v>102.958573</v>
      </c>
      <c r="D84" s="70">
        <v>2091.653738</v>
      </c>
      <c r="E84" s="235">
        <f t="shared" si="1"/>
        <v>4.9223526403776114</v>
      </c>
    </row>
    <row r="85" spans="1:18" x14ac:dyDescent="0.25">
      <c r="B85" s="46" t="s">
        <v>124</v>
      </c>
      <c r="C85" s="341">
        <v>104.18767539999999</v>
      </c>
      <c r="D85" s="70">
        <v>2105.771565</v>
      </c>
      <c r="E85" s="235">
        <f t="shared" si="1"/>
        <v>4.9477197399614417</v>
      </c>
    </row>
    <row r="86" spans="1:18" x14ac:dyDescent="0.25">
      <c r="B86" s="46" t="s">
        <v>125</v>
      </c>
      <c r="C86" s="341">
        <v>105.40865239999999</v>
      </c>
      <c r="D86" s="70">
        <v>2120.5389260000002</v>
      </c>
      <c r="E86" s="235">
        <f t="shared" si="1"/>
        <v>4.9708426055084818</v>
      </c>
    </row>
    <row r="87" spans="1:18" x14ac:dyDescent="0.25">
      <c r="B87" s="46" t="s">
        <v>126</v>
      </c>
      <c r="C87" s="341">
        <v>106.64269219999998</v>
      </c>
      <c r="D87" s="70">
        <v>2135.5736569999995</v>
      </c>
      <c r="E87" s="235">
        <f t="shared" si="1"/>
        <v>4.9936321255155853</v>
      </c>
    </row>
    <row r="88" spans="1:18" x14ac:dyDescent="0.25">
      <c r="B88" s="46" t="s">
        <v>127</v>
      </c>
      <c r="C88" s="341">
        <v>107.98319239999999</v>
      </c>
      <c r="D88" s="70">
        <v>2150.5618089999998</v>
      </c>
      <c r="E88" s="235">
        <f t="shared" si="1"/>
        <v>5.021162002789012</v>
      </c>
    </row>
    <row r="89" spans="1:18" x14ac:dyDescent="0.25">
      <c r="B89" s="46" t="s">
        <v>128</v>
      </c>
      <c r="C89" s="341">
        <v>109.46174500000001</v>
      </c>
      <c r="D89" s="70">
        <v>2165.461601</v>
      </c>
      <c r="E89" s="235">
        <f t="shared" si="1"/>
        <v>5.054891989285383</v>
      </c>
    </row>
    <row r="90" spans="1:18" x14ac:dyDescent="0.25">
      <c r="B90" s="46" t="s">
        <v>129</v>
      </c>
      <c r="C90" s="341">
        <v>110.98720399999999</v>
      </c>
      <c r="D90" s="70">
        <v>2180.236688</v>
      </c>
      <c r="E90" s="235">
        <f t="shared" si="1"/>
        <v>5.0906034473629589</v>
      </c>
    </row>
    <row r="91" spans="1:18" x14ac:dyDescent="0.25">
      <c r="B91" s="46" t="s">
        <v>130</v>
      </c>
      <c r="C91" s="341">
        <v>112.63531780000001</v>
      </c>
      <c r="D91" s="70">
        <v>2195.101694</v>
      </c>
      <c r="E91" s="235">
        <f t="shared" si="1"/>
        <v>5.1312118298606721</v>
      </c>
    </row>
    <row r="92" spans="1:18" x14ac:dyDescent="0.25">
      <c r="B92" s="46" t="s">
        <v>131</v>
      </c>
      <c r="C92" s="341">
        <v>114.29696080000002</v>
      </c>
      <c r="D92" s="70">
        <v>2210.1932609999999</v>
      </c>
      <c r="E92" s="235">
        <f t="shared" si="1"/>
        <v>5.17135595410722</v>
      </c>
    </row>
    <row r="93" spans="1:18" x14ac:dyDescent="0.25">
      <c r="B93" s="46" t="s">
        <v>132</v>
      </c>
      <c r="C93" s="341">
        <v>116.07037969999999</v>
      </c>
      <c r="D93" s="70">
        <v>2225.5004779999999</v>
      </c>
      <c r="E93" s="235">
        <f t="shared" si="1"/>
        <v>5.2154731417676192</v>
      </c>
    </row>
    <row r="94" spans="1:18" x14ac:dyDescent="0.25">
      <c r="B94" s="46" t="s">
        <v>133</v>
      </c>
      <c r="C94" s="341">
        <v>117.99431990000001</v>
      </c>
      <c r="D94" s="70">
        <v>2241.0875820000001</v>
      </c>
      <c r="E94" s="235">
        <f t="shared" si="1"/>
        <v>5.2650472407998912</v>
      </c>
    </row>
    <row r="95" spans="1:18" x14ac:dyDescent="0.25">
      <c r="B95" s="46" t="s">
        <v>134</v>
      </c>
      <c r="C95" s="341">
        <v>120.04155229999998</v>
      </c>
      <c r="D95" s="70">
        <v>2256.9132999999997</v>
      </c>
      <c r="E95" s="235">
        <f t="shared" si="1"/>
        <v>5.3188375601313522</v>
      </c>
    </row>
    <row r="96" spans="1:18" x14ac:dyDescent="0.25">
      <c r="B96" s="46" t="s">
        <v>135</v>
      </c>
      <c r="C96" s="341">
        <v>122.2191117</v>
      </c>
      <c r="D96" s="70">
        <v>2272.9600319999995</v>
      </c>
      <c r="E96" s="235">
        <f t="shared" si="1"/>
        <v>5.3770902250515258</v>
      </c>
    </row>
    <row r="97" spans="1:5" x14ac:dyDescent="0.25">
      <c r="A97" s="362"/>
      <c r="B97" s="389">
        <v>2008</v>
      </c>
      <c r="C97" s="338">
        <f ca="1">OFFSET(C$7,4*(ROW()-ROW(C$97)),0)</f>
        <v>98.277000000000001</v>
      </c>
      <c r="D97" s="338">
        <f ca="1">OFFSET(D$7,4*(ROW()-ROW(D$97)),0)</f>
        <v>1024.0139999999999</v>
      </c>
      <c r="E97" s="467">
        <f t="shared" ca="1" si="1"/>
        <v>9.5972320690928061</v>
      </c>
    </row>
    <row r="98" spans="1:5" x14ac:dyDescent="0.25">
      <c r="B98" s="46">
        <v>2009</v>
      </c>
      <c r="C98" s="201">
        <f t="shared" ref="C98:C117" ca="1" si="2">OFFSET(C$7,4*(ROW()-ROW(C$97)),0)</f>
        <v>71.739000000000004</v>
      </c>
      <c r="D98" s="149">
        <f t="shared" ref="D98:D119" ca="1" si="3">OFFSET(D$7,4*(ROW()-ROW(D$97)),0)</f>
        <v>1050.0920000000001</v>
      </c>
      <c r="E98" s="235">
        <f t="shared" ca="1" si="1"/>
        <v>6.8316871283658962</v>
      </c>
    </row>
    <row r="99" spans="1:5" x14ac:dyDescent="0.25">
      <c r="B99" s="46">
        <v>2010</v>
      </c>
      <c r="C99" s="201">
        <f t="shared" ca="1" si="2"/>
        <v>64.617999999999995</v>
      </c>
      <c r="D99" s="149">
        <f t="shared" ca="1" si="3"/>
        <v>1070.069</v>
      </c>
      <c r="E99" s="235">
        <f t="shared" ca="1" si="1"/>
        <v>6.0386760106123996</v>
      </c>
    </row>
    <row r="100" spans="1:5" x14ac:dyDescent="0.25">
      <c r="B100" s="46">
        <v>2011</v>
      </c>
      <c r="C100" s="201">
        <f t="shared" ca="1" si="2"/>
        <v>61.991999999999997</v>
      </c>
      <c r="D100" s="149">
        <f t="shared" ca="1" si="3"/>
        <v>1084.99</v>
      </c>
      <c r="E100" s="235">
        <f t="shared" ca="1" si="1"/>
        <v>5.713601047014258</v>
      </c>
    </row>
    <row r="101" spans="1:5" x14ac:dyDescent="0.25">
      <c r="B101" s="46">
        <v>2012</v>
      </c>
      <c r="C101" s="201">
        <f t="shared" ca="1" si="2"/>
        <v>61.506</v>
      </c>
      <c r="D101" s="149">
        <f t="shared" ca="1" si="3"/>
        <v>1130.0170000000001</v>
      </c>
      <c r="E101" s="235">
        <f t="shared" ca="1" si="1"/>
        <v>5.4429269648155731</v>
      </c>
    </row>
    <row r="102" spans="1:5" x14ac:dyDescent="0.25">
      <c r="B102" s="46">
        <v>2013</v>
      </c>
      <c r="C102" s="201">
        <f t="shared" ca="1" si="2"/>
        <v>61.118000000000002</v>
      </c>
      <c r="D102" s="149">
        <f t="shared" ca="1" si="3"/>
        <v>1175.9369999999999</v>
      </c>
      <c r="E102" s="235">
        <f t="shared" ca="1" si="1"/>
        <v>5.1973872749985768</v>
      </c>
    </row>
    <row r="103" spans="1:5" x14ac:dyDescent="0.25">
      <c r="B103" s="46">
        <v>2014</v>
      </c>
      <c r="C103" s="201">
        <f t="shared" ca="1" si="2"/>
        <v>59.843000000000004</v>
      </c>
      <c r="D103" s="149">
        <f t="shared" ca="1" si="3"/>
        <v>1217.8910000000001</v>
      </c>
      <c r="E103" s="235">
        <f t="shared" ca="1" si="1"/>
        <v>4.9136581188300106</v>
      </c>
    </row>
    <row r="104" spans="1:5" x14ac:dyDescent="0.25">
      <c r="B104" s="46">
        <v>2015</v>
      </c>
      <c r="C104" s="201">
        <f t="shared" ca="1" si="2"/>
        <v>57.613</v>
      </c>
      <c r="D104" s="149">
        <f t="shared" ca="1" si="3"/>
        <v>1287.116</v>
      </c>
      <c r="E104" s="235">
        <f t="shared" ca="1" si="1"/>
        <v>4.4761311334798108</v>
      </c>
    </row>
    <row r="105" spans="1:5" x14ac:dyDescent="0.25">
      <c r="B105" s="46">
        <v>2016</v>
      </c>
      <c r="C105" s="201">
        <f t="shared" ca="1" si="2"/>
        <v>57.529000000000003</v>
      </c>
      <c r="D105" s="149">
        <f t="shared" ca="1" si="3"/>
        <v>1312.7329999999999</v>
      </c>
      <c r="E105" s="235">
        <f t="shared" ca="1" si="1"/>
        <v>4.3823839272723397</v>
      </c>
    </row>
    <row r="106" spans="1:5" x14ac:dyDescent="0.25">
      <c r="B106" s="46">
        <v>2017</v>
      </c>
      <c r="C106" s="201">
        <f t="shared" ca="1" si="2"/>
        <v>55.664000000000001</v>
      </c>
      <c r="D106" s="149">
        <f t="shared" ca="1" si="3"/>
        <v>1348.375</v>
      </c>
      <c r="E106" s="235">
        <f t="shared" ca="1" si="1"/>
        <v>4.1282284231018815</v>
      </c>
    </row>
    <row r="107" spans="1:5" x14ac:dyDescent="0.25">
      <c r="B107" s="46">
        <v>2018</v>
      </c>
      <c r="C107" s="201">
        <f t="shared" ca="1" si="2"/>
        <v>56.661000000000001</v>
      </c>
      <c r="D107" s="149">
        <f t="shared" ca="1" si="3"/>
        <v>1402.614</v>
      </c>
      <c r="E107" s="235">
        <f t="shared" ca="1" si="1"/>
        <v>4.0396716416633511</v>
      </c>
    </row>
    <row r="108" spans="1:5" x14ac:dyDescent="0.25">
      <c r="B108" s="46">
        <v>2019</v>
      </c>
      <c r="C108" s="201">
        <f t="shared" ca="1" si="2"/>
        <v>57.231000000000002</v>
      </c>
      <c r="D108" s="149">
        <f t="shared" ca="1" si="3"/>
        <v>1456.54</v>
      </c>
      <c r="E108" s="235">
        <f t="shared" ca="1" si="1"/>
        <v>3.9292432751589383</v>
      </c>
    </row>
    <row r="109" spans="1:5" x14ac:dyDescent="0.25">
      <c r="B109" s="46">
        <v>2020</v>
      </c>
      <c r="C109" s="201">
        <f t="shared" ca="1" si="2"/>
        <v>54.427</v>
      </c>
      <c r="D109" s="149">
        <f t="shared" ca="1" si="3"/>
        <v>1454.3409999999999</v>
      </c>
      <c r="E109" s="235">
        <f t="shared" ca="1" si="1"/>
        <v>3.7423822886104428</v>
      </c>
    </row>
    <row r="110" spans="1:5" x14ac:dyDescent="0.25">
      <c r="B110" s="46">
        <v>2021</v>
      </c>
      <c r="C110" s="201">
        <f t="shared" ca="1" si="2"/>
        <v>52.171999999999997</v>
      </c>
      <c r="D110" s="149">
        <f t="shared" ca="1" si="3"/>
        <v>1519.777</v>
      </c>
      <c r="E110" s="235">
        <f t="shared" ca="1" si="1"/>
        <v>3.4328720595192581</v>
      </c>
    </row>
    <row r="111" spans="1:5" x14ac:dyDescent="0.25">
      <c r="B111" s="46">
        <v>2022</v>
      </c>
      <c r="C111" s="201">
        <f t="shared" ca="1" si="2"/>
        <v>57.07</v>
      </c>
      <c r="D111" s="149">
        <f t="shared" ca="1" si="3"/>
        <v>1613.529</v>
      </c>
      <c r="E111" s="235">
        <f t="shared" ca="1" si="1"/>
        <v>3.5369677272611777</v>
      </c>
    </row>
    <row r="112" spans="1:5" x14ac:dyDescent="0.25">
      <c r="B112" s="46">
        <v>2023</v>
      </c>
      <c r="C112" s="201">
        <f t="shared" ca="1" si="2"/>
        <v>75.596999999999994</v>
      </c>
      <c r="D112" s="149">
        <f t="shared" ca="1" si="3"/>
        <v>1740.15</v>
      </c>
      <c r="E112" s="235">
        <f t="shared" ca="1" si="1"/>
        <v>4.3442806654598733</v>
      </c>
    </row>
    <row r="113" spans="1:5" x14ac:dyDescent="0.25">
      <c r="B113" s="46">
        <v>2024</v>
      </c>
      <c r="C113" s="201">
        <f t="shared" ca="1" si="2"/>
        <v>90.66</v>
      </c>
      <c r="D113" s="149">
        <f t="shared" ca="1" si="3"/>
        <v>1864.2080000000001</v>
      </c>
      <c r="E113" s="235">
        <f t="shared" ca="1" si="1"/>
        <v>4.8631912318797035</v>
      </c>
    </row>
    <row r="114" spans="1:5" x14ac:dyDescent="0.25">
      <c r="B114" s="46">
        <v>2025</v>
      </c>
      <c r="C114" s="201">
        <f t="shared" ca="1" si="2"/>
        <v>92.518025699999995</v>
      </c>
      <c r="D114" s="149">
        <f t="shared" ca="1" si="3"/>
        <v>1964.0624210000001</v>
      </c>
      <c r="E114" s="235">
        <f t="shared" ca="1" si="1"/>
        <v>4.7105440596381127</v>
      </c>
    </row>
    <row r="115" spans="1:5" x14ac:dyDescent="0.25">
      <c r="B115" s="46">
        <v>2026</v>
      </c>
      <c r="C115" s="201">
        <f t="shared" ca="1" si="2"/>
        <v>95.988347500000003</v>
      </c>
      <c r="D115" s="149">
        <f t="shared" ca="1" si="3"/>
        <v>2024.0938729999998</v>
      </c>
      <c r="E115" s="235">
        <f t="shared" ca="1" si="1"/>
        <v>4.7422873405437169</v>
      </c>
    </row>
    <row r="116" spans="1:5" x14ac:dyDescent="0.25">
      <c r="B116" s="46">
        <v>2027</v>
      </c>
      <c r="C116" s="201">
        <f t="shared" ca="1" si="2"/>
        <v>101.54595879999999</v>
      </c>
      <c r="D116" s="149">
        <f t="shared" ca="1" si="3"/>
        <v>2078.4732990000002</v>
      </c>
      <c r="E116" s="235">
        <f t="shared" ca="1" si="1"/>
        <v>4.8856032381486942</v>
      </c>
    </row>
    <row r="117" spans="1:5" x14ac:dyDescent="0.25">
      <c r="B117" s="46">
        <v>2028</v>
      </c>
      <c r="C117" s="201">
        <f t="shared" ca="1" si="2"/>
        <v>106.64269219999998</v>
      </c>
      <c r="D117" s="149">
        <f t="shared" ca="1" si="3"/>
        <v>2135.5736569999995</v>
      </c>
      <c r="E117" s="235">
        <f t="shared" ca="1" si="1"/>
        <v>4.9936321255155853</v>
      </c>
    </row>
    <row r="118" spans="1:5" x14ac:dyDescent="0.25">
      <c r="B118" s="46">
        <v>2029</v>
      </c>
      <c r="C118" s="201">
        <f t="shared" ref="C118:C119" ca="1" si="4">OFFSET(C$7,4*(ROW()-ROW(C$97)),0)</f>
        <v>112.63531780000001</v>
      </c>
      <c r="D118" s="149">
        <f t="shared" ca="1" si="3"/>
        <v>2195.101694</v>
      </c>
      <c r="E118" s="235">
        <f t="shared" ca="1" si="1"/>
        <v>5.1312118298606721</v>
      </c>
    </row>
    <row r="119" spans="1:5" x14ac:dyDescent="0.25">
      <c r="B119" s="46">
        <v>2030</v>
      </c>
      <c r="C119" s="201">
        <f t="shared" ca="1" si="4"/>
        <v>120.04155229999998</v>
      </c>
      <c r="D119" s="149">
        <f t="shared" ca="1" si="3"/>
        <v>2256.9132999999997</v>
      </c>
      <c r="E119" s="235">
        <f t="shared" ca="1" si="1"/>
        <v>5.3188375601313522</v>
      </c>
    </row>
    <row r="120" spans="1:5" x14ac:dyDescent="0.25">
      <c r="A120" s="362"/>
      <c r="B120" s="389" t="s">
        <v>136</v>
      </c>
      <c r="C120" s="338">
        <f ca="1">OFFSET(C$8,4*(ROW()-ROW(C$120)),0)</f>
        <v>92.715999999999994</v>
      </c>
      <c r="D120" s="338">
        <f ca="1">OFFSET(D$8,4*(ROW()-ROW(D$120)),0)</f>
        <v>1030.885</v>
      </c>
      <c r="E120" s="467">
        <f t="shared" ca="1" si="1"/>
        <v>8.9938256934575627</v>
      </c>
    </row>
    <row r="121" spans="1:5" x14ac:dyDescent="0.25">
      <c r="A121" s="362"/>
      <c r="B121" s="46" t="s">
        <v>137</v>
      </c>
      <c r="C121" s="149">
        <f t="shared" ref="C121:D142" ca="1" si="5">OFFSET(C$8,4*(ROW()-ROW(C$120)),0)</f>
        <v>68.903000000000006</v>
      </c>
      <c r="D121" s="149">
        <f t="shared" ca="1" si="5"/>
        <v>1057.3030000000001</v>
      </c>
      <c r="E121" s="235">
        <f t="shared" ca="1" si="1"/>
        <v>6.5168641345007066</v>
      </c>
    </row>
    <row r="122" spans="1:5" x14ac:dyDescent="0.25">
      <c r="A122" s="362"/>
      <c r="B122" s="46" t="s">
        <v>138</v>
      </c>
      <c r="C122" s="149">
        <f t="shared" ca="1" si="5"/>
        <v>63.976999999999997</v>
      </c>
      <c r="D122" s="149">
        <f t="shared" ca="1" si="5"/>
        <v>1071.4559999999999</v>
      </c>
      <c r="E122" s="235">
        <f t="shared" ca="1" si="1"/>
        <v>5.9710338082011765</v>
      </c>
    </row>
    <row r="123" spans="1:5" x14ac:dyDescent="0.25">
      <c r="A123" s="362"/>
      <c r="B123" s="46" t="s">
        <v>139</v>
      </c>
      <c r="C123" s="149">
        <f t="shared" ca="1" si="5"/>
        <v>61.637999999999998</v>
      </c>
      <c r="D123" s="149">
        <f t="shared" ca="1" si="5"/>
        <v>1098.6559999999999</v>
      </c>
      <c r="E123" s="235">
        <f t="shared" ca="1" si="1"/>
        <v>5.6103093233914896</v>
      </c>
    </row>
    <row r="124" spans="1:5" x14ac:dyDescent="0.25">
      <c r="A124" s="362"/>
      <c r="B124" s="154" t="s">
        <v>140</v>
      </c>
      <c r="C124" s="149">
        <f t="shared" ca="1" si="5"/>
        <v>61.301000000000002</v>
      </c>
      <c r="D124" s="149">
        <f t="shared" ca="1" si="5"/>
        <v>1134.597</v>
      </c>
      <c r="E124" s="235">
        <f t="shared" ca="1" si="1"/>
        <v>5.4028875450931038</v>
      </c>
    </row>
    <row r="125" spans="1:5" x14ac:dyDescent="0.25">
      <c r="B125" s="154" t="s">
        <v>141</v>
      </c>
      <c r="C125" s="149">
        <f t="shared" ca="1" si="5"/>
        <v>60.98</v>
      </c>
      <c r="D125" s="149">
        <f t="shared" ca="1" si="5"/>
        <v>1193.5740000000001</v>
      </c>
      <c r="E125" s="235">
        <f t="shared" ca="1" si="1"/>
        <v>5.1090254982095784</v>
      </c>
    </row>
    <row r="126" spans="1:5" x14ac:dyDescent="0.25">
      <c r="B126" s="154" t="s">
        <v>142</v>
      </c>
      <c r="C126" s="149">
        <f t="shared" ca="1" si="5"/>
        <v>59.192</v>
      </c>
      <c r="D126" s="149">
        <f t="shared" ca="1" si="5"/>
        <v>1228.019</v>
      </c>
      <c r="E126" s="235">
        <f t="shared" ca="1" si="1"/>
        <v>4.8201208613221782</v>
      </c>
    </row>
    <row r="127" spans="1:5" x14ac:dyDescent="0.25">
      <c r="B127" s="154" t="s">
        <v>143</v>
      </c>
      <c r="C127" s="149">
        <f t="shared" ca="1" si="5"/>
        <v>57.71</v>
      </c>
      <c r="D127" s="149">
        <f t="shared" ca="1" si="5"/>
        <v>1301.6559999999999</v>
      </c>
      <c r="E127" s="235">
        <f t="shared" ca="1" si="1"/>
        <v>4.4335830664937594</v>
      </c>
    </row>
    <row r="128" spans="1:5" x14ac:dyDescent="0.25">
      <c r="B128" s="154" t="s">
        <v>144</v>
      </c>
      <c r="C128" s="149">
        <f t="shared" ca="1" si="5"/>
        <v>56.865000000000002</v>
      </c>
      <c r="D128" s="149">
        <f t="shared" ca="1" si="5"/>
        <v>1314.0029999999999</v>
      </c>
      <c r="E128" s="235">
        <f t="shared" ca="1" si="1"/>
        <v>4.3276156903751373</v>
      </c>
    </row>
    <row r="129" spans="2:5" x14ac:dyDescent="0.25">
      <c r="B129" s="154" t="s">
        <v>145</v>
      </c>
      <c r="C129" s="149">
        <f t="shared" ca="1" si="5"/>
        <v>55.807000000000002</v>
      </c>
      <c r="D129" s="149">
        <f t="shared" ca="1" si="5"/>
        <v>1368.604</v>
      </c>
      <c r="E129" s="235">
        <f t="shared" ca="1" si="1"/>
        <v>4.0776586945529898</v>
      </c>
    </row>
    <row r="130" spans="2:5" x14ac:dyDescent="0.25">
      <c r="B130" s="154" t="s">
        <v>146</v>
      </c>
      <c r="C130" s="149">
        <f t="shared" ca="1" si="5"/>
        <v>56.902999999999999</v>
      </c>
      <c r="D130" s="149">
        <f t="shared" ca="1" si="5"/>
        <v>1410.8679999999999</v>
      </c>
      <c r="E130" s="235">
        <f t="shared" ca="1" si="1"/>
        <v>4.0331909150962391</v>
      </c>
    </row>
    <row r="131" spans="2:5" x14ac:dyDescent="0.25">
      <c r="B131" s="154" t="s">
        <v>147</v>
      </c>
      <c r="C131" s="149">
        <f t="shared" ca="1" si="5"/>
        <v>57.405000000000001</v>
      </c>
      <c r="D131" s="149">
        <f t="shared" ca="1" si="5"/>
        <v>1461.6949999999999</v>
      </c>
      <c r="E131" s="235">
        <f t="shared" ca="1" si="1"/>
        <v>3.9272898928983135</v>
      </c>
    </row>
    <row r="132" spans="2:5" x14ac:dyDescent="0.25">
      <c r="B132" s="154" t="s">
        <v>148</v>
      </c>
      <c r="C132" s="149">
        <f t="shared" ca="1" si="5"/>
        <v>53.01</v>
      </c>
      <c r="D132" s="149">
        <f t="shared" ca="1" si="5"/>
        <v>1468.7070000000001</v>
      </c>
      <c r="E132" s="235">
        <f t="shared" ca="1" si="1"/>
        <v>3.6092971572954982</v>
      </c>
    </row>
    <row r="133" spans="2:5" x14ac:dyDescent="0.25">
      <c r="B133" s="154" t="s">
        <v>149</v>
      </c>
      <c r="C133" s="149">
        <f t="shared" ca="1" si="5"/>
        <v>52.311</v>
      </c>
      <c r="D133" s="149">
        <f t="shared" ca="1" si="5"/>
        <v>1535.5260000000001</v>
      </c>
      <c r="E133" s="235">
        <f t="shared" ref="E133:E142" ca="1" si="6">100*(C133/D133)</f>
        <v>3.4067153535661392</v>
      </c>
    </row>
    <row r="134" spans="2:5" x14ac:dyDescent="0.25">
      <c r="B134" s="154" t="s">
        <v>150</v>
      </c>
      <c r="C134" s="149">
        <f t="shared" ca="1" si="5"/>
        <v>60.725999999999999</v>
      </c>
      <c r="D134" s="149">
        <f t="shared" ca="1" si="5"/>
        <v>1647.953</v>
      </c>
      <c r="E134" s="235">
        <f t="shared" ca="1" si="6"/>
        <v>3.6849351892924131</v>
      </c>
    </row>
    <row r="135" spans="2:5" x14ac:dyDescent="0.25">
      <c r="B135" s="154" t="s">
        <v>151</v>
      </c>
      <c r="C135" s="149">
        <f t="shared" ca="1" si="5"/>
        <v>80.566000000000003</v>
      </c>
      <c r="D135" s="149">
        <f t="shared" ca="1" si="5"/>
        <v>1768.2909999999999</v>
      </c>
      <c r="E135" s="235">
        <f t="shared" ca="1" si="6"/>
        <v>4.5561505430949998</v>
      </c>
    </row>
    <row r="136" spans="2:5" x14ac:dyDescent="0.25">
      <c r="B136" s="154" t="s">
        <v>152</v>
      </c>
      <c r="C136" s="149">
        <f t="shared" ca="1" si="5"/>
        <v>92.149000000000001</v>
      </c>
      <c r="D136" s="149">
        <f t="shared" ca="1" si="5"/>
        <v>1893.556</v>
      </c>
      <c r="E136" s="235">
        <f t="shared" ca="1" si="6"/>
        <v>4.8664523256771917</v>
      </c>
    </row>
    <row r="137" spans="2:5" x14ac:dyDescent="0.25">
      <c r="B137" s="154" t="s">
        <v>153</v>
      </c>
      <c r="C137" s="149">
        <f t="shared" ca="1" si="5"/>
        <v>92.678772299999991</v>
      </c>
      <c r="D137" s="149">
        <f t="shared" ca="1" si="5"/>
        <v>1980.5642000000003</v>
      </c>
      <c r="E137" s="235">
        <f t="shared" ca="1" si="6"/>
        <v>4.6794126794778972</v>
      </c>
    </row>
    <row r="138" spans="2:5" x14ac:dyDescent="0.25">
      <c r="B138" s="154" t="s">
        <v>154</v>
      </c>
      <c r="C138" s="149">
        <f t="shared" ca="1" si="5"/>
        <v>97.324701699999991</v>
      </c>
      <c r="D138" s="149">
        <f t="shared" ca="1" si="5"/>
        <v>2039.0267140000001</v>
      </c>
      <c r="E138" s="235">
        <f t="shared" ca="1" si="6"/>
        <v>4.7730959595461186</v>
      </c>
    </row>
    <row r="139" spans="2:5" x14ac:dyDescent="0.25">
      <c r="B139" s="154" t="s">
        <v>155</v>
      </c>
      <c r="C139" s="149">
        <f t="shared" ca="1" si="5"/>
        <v>102.958573</v>
      </c>
      <c r="D139" s="149">
        <f t="shared" ca="1" si="5"/>
        <v>2091.653738</v>
      </c>
      <c r="E139" s="235">
        <f t="shared" ca="1" si="6"/>
        <v>4.9223526403776114</v>
      </c>
    </row>
    <row r="140" spans="2:5" x14ac:dyDescent="0.25">
      <c r="B140" s="154" t="s">
        <v>156</v>
      </c>
      <c r="C140" s="149">
        <f t="shared" ca="1" si="5"/>
        <v>107.98319239999999</v>
      </c>
      <c r="D140" s="149">
        <f t="shared" ca="1" si="5"/>
        <v>2150.5618089999998</v>
      </c>
      <c r="E140" s="235">
        <f t="shared" ca="1" si="6"/>
        <v>5.021162002789012</v>
      </c>
    </row>
    <row r="141" spans="2:5" x14ac:dyDescent="0.25">
      <c r="B141" s="154" t="s">
        <v>157</v>
      </c>
      <c r="C141" s="149">
        <f t="shared" ca="1" si="5"/>
        <v>114.29696080000002</v>
      </c>
      <c r="D141" s="149">
        <f t="shared" ca="1" si="5"/>
        <v>2210.1932609999999</v>
      </c>
      <c r="E141" s="235">
        <f t="shared" ca="1" si="6"/>
        <v>5.17135595410722</v>
      </c>
    </row>
    <row r="142" spans="2:5" ht="15.75" thickBot="1" x14ac:dyDescent="0.3">
      <c r="B142" s="154" t="s">
        <v>158</v>
      </c>
      <c r="C142" s="149">
        <f t="shared" ca="1" si="5"/>
        <v>122.2191117</v>
      </c>
      <c r="D142" s="149">
        <f t="shared" ca="1" si="5"/>
        <v>2272.9600319999995</v>
      </c>
      <c r="E142" s="235">
        <f t="shared" ca="1" si="6"/>
        <v>5.3770902250515258</v>
      </c>
    </row>
    <row r="143" spans="2:5" ht="15" customHeight="1" x14ac:dyDescent="0.25">
      <c r="B143" s="625" t="s">
        <v>159</v>
      </c>
      <c r="C143" s="626"/>
      <c r="D143" s="626"/>
      <c r="E143" s="627"/>
    </row>
    <row r="144" spans="2:5" ht="15" customHeight="1" x14ac:dyDescent="0.25">
      <c r="B144" s="620" t="s">
        <v>627</v>
      </c>
      <c r="C144" s="621"/>
      <c r="D144" s="621"/>
      <c r="E144" s="622"/>
    </row>
    <row r="145" spans="2:5" ht="15" customHeight="1" thickBot="1" x14ac:dyDescent="0.3">
      <c r="B145" s="628" t="s">
        <v>628</v>
      </c>
      <c r="C145" s="629"/>
      <c r="D145" s="629"/>
      <c r="E145" s="630"/>
    </row>
  </sheetData>
  <mergeCells count="4">
    <mergeCell ref="B2:E2"/>
    <mergeCell ref="B143:E143"/>
    <mergeCell ref="B144:E144"/>
    <mergeCell ref="B145:E145"/>
  </mergeCells>
  <phoneticPr fontId="90" type="noConversion"/>
  <hyperlinks>
    <hyperlink ref="A1" location="Contents!A1" display="Back to contents" xr:uid="{73335F35-D089-4A34-8F64-576D9C657658}"/>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873A8-E64F-4E4C-9918-F40F17A8AE0A}">
  <sheetPr codeName="Sheet20"/>
  <dimension ref="A1:J32"/>
  <sheetViews>
    <sheetView zoomScaleNormal="100" zoomScaleSheetLayoutView="100" workbookViewId="0"/>
  </sheetViews>
  <sheetFormatPr defaultColWidth="8.77734375" defaultRowHeight="15" x14ac:dyDescent="0.25"/>
  <cols>
    <col min="1" max="1" width="7.33203125" style="5" customWidth="1"/>
    <col min="2" max="2" width="33.21875" style="5" customWidth="1"/>
    <col min="3" max="6" width="10.21875" style="5" customWidth="1"/>
    <col min="7" max="16384" width="8.77734375" style="5"/>
  </cols>
  <sheetData>
    <row r="1" spans="1:10" ht="33.75" customHeight="1" thickBot="1" x14ac:dyDescent="0.3">
      <c r="A1" s="9" t="s">
        <v>22</v>
      </c>
      <c r="B1" s="497"/>
      <c r="C1" s="328"/>
      <c r="D1" s="328"/>
      <c r="E1" s="328"/>
      <c r="F1" s="328"/>
      <c r="G1" s="328"/>
      <c r="H1" s="328"/>
      <c r="I1" s="328"/>
    </row>
    <row r="2" spans="1:10" ht="20.25" customHeight="1" thickBot="1" x14ac:dyDescent="0.3">
      <c r="A2" s="65"/>
      <c r="B2" s="631" t="s">
        <v>629</v>
      </c>
      <c r="C2" s="632"/>
      <c r="D2" s="632"/>
      <c r="E2" s="632"/>
      <c r="F2" s="632"/>
      <c r="G2" s="632"/>
      <c r="H2" s="632"/>
      <c r="I2" s="633"/>
    </row>
    <row r="3" spans="1:10" ht="15.75" x14ac:dyDescent="0.25">
      <c r="B3" s="327"/>
      <c r="C3" s="278"/>
      <c r="D3" s="278" t="s">
        <v>153</v>
      </c>
      <c r="E3" s="278" t="s">
        <v>154</v>
      </c>
      <c r="F3" s="278" t="s">
        <v>155</v>
      </c>
      <c r="G3" s="278" t="s">
        <v>156</v>
      </c>
      <c r="H3" s="278" t="s">
        <v>652</v>
      </c>
      <c r="I3" s="304" t="s">
        <v>158</v>
      </c>
    </row>
    <row r="4" spans="1:10" ht="19.5" customHeight="1" x14ac:dyDescent="0.25">
      <c r="B4" s="232" t="s">
        <v>630</v>
      </c>
      <c r="C4" s="371"/>
      <c r="D4" s="371"/>
      <c r="E4" s="371"/>
      <c r="F4" s="371"/>
      <c r="G4" s="371"/>
      <c r="H4" s="371"/>
      <c r="I4" s="493"/>
    </row>
    <row r="5" spans="1:10" ht="15.75" customHeight="1" x14ac:dyDescent="0.25">
      <c r="B5" s="279" t="s">
        <v>631</v>
      </c>
      <c r="C5" s="70"/>
      <c r="D5" s="70">
        <v>4.4000000000000004</v>
      </c>
      <c r="E5" s="70">
        <v>2.8</v>
      </c>
      <c r="F5" s="70">
        <v>2.6</v>
      </c>
      <c r="G5" s="70">
        <v>2.4</v>
      </c>
      <c r="H5" s="70">
        <v>2.1</v>
      </c>
      <c r="I5" s="483">
        <v>1.9</v>
      </c>
    </row>
    <row r="6" spans="1:10" ht="15.75" customHeight="1" x14ac:dyDescent="0.25">
      <c r="B6" s="279" t="s">
        <v>632</v>
      </c>
      <c r="C6" s="70"/>
      <c r="D6" s="70">
        <v>4</v>
      </c>
      <c r="E6" s="70">
        <v>4</v>
      </c>
      <c r="F6" s="70">
        <v>4</v>
      </c>
      <c r="G6" s="70">
        <v>4</v>
      </c>
      <c r="H6" s="70">
        <v>4</v>
      </c>
      <c r="I6" s="483">
        <v>4</v>
      </c>
    </row>
    <row r="7" spans="1:10" ht="15.75" customHeight="1" x14ac:dyDescent="0.25">
      <c r="B7" s="280" t="s">
        <v>633</v>
      </c>
      <c r="C7" s="230"/>
      <c r="D7" s="230">
        <v>4</v>
      </c>
      <c r="E7" s="230">
        <v>4</v>
      </c>
      <c r="F7" s="230">
        <v>4</v>
      </c>
      <c r="G7" s="230">
        <v>4</v>
      </c>
      <c r="H7" s="230">
        <v>4</v>
      </c>
      <c r="I7" s="484">
        <v>4</v>
      </c>
    </row>
    <row r="8" spans="1:10" ht="18.75" customHeight="1" x14ac:dyDescent="0.25">
      <c r="B8" s="281" t="s">
        <v>634</v>
      </c>
      <c r="C8" s="372"/>
      <c r="D8" s="495"/>
      <c r="E8" s="495"/>
      <c r="F8" s="495"/>
      <c r="G8" s="495"/>
      <c r="H8" s="495"/>
      <c r="I8" s="496"/>
    </row>
    <row r="9" spans="1:10" ht="15.75" customHeight="1" x14ac:dyDescent="0.25">
      <c r="B9" s="279" t="s">
        <v>635</v>
      </c>
      <c r="C9" s="70"/>
      <c r="D9" s="70">
        <v>3.8</v>
      </c>
      <c r="E9" s="70">
        <v>5</v>
      </c>
      <c r="F9" s="70">
        <v>3.5</v>
      </c>
      <c r="G9" s="70">
        <v>3.1</v>
      </c>
      <c r="H9" s="70">
        <v>3.2</v>
      </c>
      <c r="I9" s="483">
        <v>3.1</v>
      </c>
    </row>
    <row r="10" spans="1:10" ht="15.75" customHeight="1" thickBot="1" x14ac:dyDescent="0.3">
      <c r="B10" s="279" t="s">
        <v>636</v>
      </c>
      <c r="C10" s="70"/>
      <c r="D10" s="70">
        <v>11.9</v>
      </c>
      <c r="E10" s="70">
        <v>6.2</v>
      </c>
      <c r="F10" s="70">
        <v>4.8</v>
      </c>
      <c r="G10" s="70">
        <v>4.2</v>
      </c>
      <c r="H10" s="70">
        <v>4.0999999999999996</v>
      </c>
      <c r="I10" s="483">
        <v>3.9</v>
      </c>
    </row>
    <row r="11" spans="1:10" x14ac:dyDescent="0.25">
      <c r="B11" s="634" t="s">
        <v>289</v>
      </c>
      <c r="C11" s="635"/>
      <c r="D11" s="635"/>
      <c r="E11" s="635"/>
      <c r="F11" s="635"/>
      <c r="G11" s="635"/>
      <c r="H11" s="635"/>
      <c r="I11" s="636"/>
      <c r="J11" s="373"/>
    </row>
    <row r="12" spans="1:10" ht="33" customHeight="1" x14ac:dyDescent="0.25">
      <c r="B12" s="637" t="s">
        <v>637</v>
      </c>
      <c r="C12" s="568"/>
      <c r="D12" s="568"/>
      <c r="E12" s="568"/>
      <c r="F12" s="568"/>
      <c r="G12" s="568"/>
      <c r="H12" s="568"/>
      <c r="I12" s="638"/>
    </row>
    <row r="13" spans="1:10" ht="12" customHeight="1" thickBot="1" x14ac:dyDescent="0.3">
      <c r="B13" s="639" t="s">
        <v>655</v>
      </c>
      <c r="C13" s="640"/>
      <c r="D13" s="640"/>
      <c r="E13" s="640"/>
      <c r="F13" s="640"/>
      <c r="G13" s="640"/>
      <c r="H13" s="640"/>
      <c r="I13" s="641"/>
    </row>
    <row r="17" spans="2:6" x14ac:dyDescent="0.25">
      <c r="B17" s="117"/>
    </row>
    <row r="18" spans="2:6" x14ac:dyDescent="0.25">
      <c r="C18" s="10"/>
      <c r="D18" s="10"/>
    </row>
    <row r="19" spans="2:6" x14ac:dyDescent="0.25">
      <c r="C19" s="10"/>
      <c r="D19" s="10"/>
    </row>
    <row r="20" spans="2:6" x14ac:dyDescent="0.25">
      <c r="C20" s="10"/>
      <c r="D20" s="10"/>
      <c r="E20" s="10"/>
      <c r="F20" s="10"/>
    </row>
    <row r="21" spans="2:6" x14ac:dyDescent="0.25">
      <c r="C21" s="10"/>
      <c r="D21" s="10"/>
      <c r="E21" s="10"/>
      <c r="F21" s="10"/>
    </row>
    <row r="22" spans="2:6" x14ac:dyDescent="0.25">
      <c r="C22" s="10"/>
      <c r="D22" s="10"/>
      <c r="E22" s="10"/>
      <c r="F22" s="10"/>
    </row>
    <row r="23" spans="2:6" x14ac:dyDescent="0.25">
      <c r="C23" s="10"/>
      <c r="D23" s="10"/>
      <c r="E23" s="10"/>
      <c r="F23" s="10"/>
    </row>
    <row r="24" spans="2:6" x14ac:dyDescent="0.25">
      <c r="C24" s="10"/>
      <c r="D24" s="10"/>
      <c r="E24" s="10"/>
      <c r="F24" s="10"/>
    </row>
    <row r="25" spans="2:6" x14ac:dyDescent="0.25">
      <c r="C25" s="10"/>
      <c r="D25" s="10"/>
      <c r="E25" s="10"/>
      <c r="F25" s="10"/>
    </row>
    <row r="26" spans="2:6" x14ac:dyDescent="0.25">
      <c r="C26" s="10"/>
      <c r="D26" s="10"/>
      <c r="E26" s="10"/>
      <c r="F26" s="10"/>
    </row>
    <row r="27" spans="2:6" x14ac:dyDescent="0.25">
      <c r="C27" s="10"/>
      <c r="D27" s="10"/>
      <c r="E27" s="10"/>
      <c r="F27" s="10"/>
    </row>
    <row r="28" spans="2:6" x14ac:dyDescent="0.25">
      <c r="C28" s="10"/>
      <c r="D28" s="10"/>
      <c r="E28" s="10"/>
      <c r="F28" s="10"/>
    </row>
    <row r="29" spans="2:6" x14ac:dyDescent="0.25">
      <c r="C29" s="10"/>
      <c r="D29" s="10"/>
      <c r="E29" s="10"/>
      <c r="F29" s="10"/>
    </row>
    <row r="30" spans="2:6" x14ac:dyDescent="0.25">
      <c r="C30" s="10"/>
      <c r="D30" s="10"/>
      <c r="E30" s="10"/>
      <c r="F30" s="10"/>
    </row>
    <row r="31" spans="2:6" x14ac:dyDescent="0.25">
      <c r="C31" s="10"/>
      <c r="D31" s="10"/>
      <c r="E31" s="10"/>
      <c r="F31" s="10"/>
    </row>
    <row r="32" spans="2:6" x14ac:dyDescent="0.25">
      <c r="C32" s="10"/>
      <c r="D32" s="10"/>
      <c r="E32" s="10"/>
      <c r="F32" s="10"/>
    </row>
  </sheetData>
  <mergeCells count="4">
    <mergeCell ref="B2:I2"/>
    <mergeCell ref="B11:I11"/>
    <mergeCell ref="B12:I12"/>
    <mergeCell ref="B13:I13"/>
  </mergeCells>
  <phoneticPr fontId="90" type="noConversion"/>
  <hyperlinks>
    <hyperlink ref="A1" location="Contents!A1" display="Back to contents" xr:uid="{C16D6C89-EC26-42AF-AFCD-8C098000F6F5}"/>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80118-33B0-42BE-867B-14CF6998C647}">
  <sheetPr codeName="Sheet21"/>
  <dimension ref="A1:J310"/>
  <sheetViews>
    <sheetView zoomScaleNormal="100" zoomScaleSheetLayoutView="100" workbookViewId="0"/>
  </sheetViews>
  <sheetFormatPr defaultColWidth="11.44140625" defaultRowHeight="15" x14ac:dyDescent="0.25"/>
  <cols>
    <col min="1" max="1" width="7.33203125" style="15" customWidth="1"/>
    <col min="2" max="2" width="13.109375" style="15" customWidth="1"/>
    <col min="3" max="3" width="16.21875" style="15" customWidth="1"/>
    <col min="4" max="4" width="17.77734375" style="15" customWidth="1"/>
    <col min="5" max="5" width="21.21875" style="15" customWidth="1"/>
    <col min="6" max="6" width="21.44140625" style="15" customWidth="1"/>
    <col min="7" max="7" width="21.77734375" style="15" customWidth="1"/>
    <col min="8" max="16384" width="11.44140625" style="15"/>
  </cols>
  <sheetData>
    <row r="1" spans="1:7" ht="33.75" customHeight="1" thickBot="1" x14ac:dyDescent="0.3">
      <c r="A1" s="9" t="s">
        <v>22</v>
      </c>
      <c r="B1" s="283"/>
      <c r="C1" s="283"/>
      <c r="D1" s="283"/>
      <c r="E1" s="283"/>
      <c r="F1" s="283"/>
      <c r="G1" s="283"/>
    </row>
    <row r="2" spans="1:7" ht="19.5" customHeight="1" thickBot="1" x14ac:dyDescent="0.3">
      <c r="B2" s="520" t="s">
        <v>638</v>
      </c>
      <c r="C2" s="606"/>
      <c r="D2" s="606"/>
      <c r="E2" s="606"/>
      <c r="F2" s="606"/>
      <c r="G2" s="521"/>
    </row>
    <row r="3" spans="1:7" ht="19.5" customHeight="1" x14ac:dyDescent="0.25">
      <c r="B3" s="349"/>
      <c r="C3" s="642" t="s">
        <v>639</v>
      </c>
      <c r="D3" s="642"/>
      <c r="E3" s="642"/>
      <c r="F3" s="642"/>
      <c r="G3" s="643"/>
    </row>
    <row r="4" spans="1:7" ht="33" customHeight="1" x14ac:dyDescent="0.25">
      <c r="B4" s="350"/>
      <c r="C4" s="39" t="s">
        <v>640</v>
      </c>
      <c r="D4" s="39" t="s">
        <v>641</v>
      </c>
      <c r="E4" s="39" t="s">
        <v>642</v>
      </c>
      <c r="F4" s="39" t="s">
        <v>643</v>
      </c>
      <c r="G4" s="351" t="s">
        <v>644</v>
      </c>
    </row>
    <row r="5" spans="1:7" x14ac:dyDescent="0.25">
      <c r="B5" s="50" t="s">
        <v>87</v>
      </c>
      <c r="C5" s="126">
        <v>2.0214771414961641</v>
      </c>
      <c r="D5" s="126">
        <v>1.4659200702132003</v>
      </c>
      <c r="E5" s="126">
        <v>1.4393743199698772</v>
      </c>
      <c r="F5" s="126">
        <v>1.2593332637434784</v>
      </c>
      <c r="G5" s="468">
        <v>2.4178554434079125</v>
      </c>
    </row>
    <row r="6" spans="1:7" x14ac:dyDescent="0.25">
      <c r="B6" s="50" t="s">
        <v>88</v>
      </c>
      <c r="C6" s="126">
        <v>1.7955231432130292</v>
      </c>
      <c r="D6" s="126">
        <v>10.208316391482676</v>
      </c>
      <c r="E6" s="126">
        <v>2.6550461583910501</v>
      </c>
      <c r="F6" s="126">
        <v>0.84902124288503966</v>
      </c>
      <c r="G6" s="468">
        <v>2.6282252765114311</v>
      </c>
    </row>
    <row r="7" spans="1:7" x14ac:dyDescent="0.25">
      <c r="B7" s="50" t="s">
        <v>89</v>
      </c>
      <c r="C7" s="126">
        <v>2.1017070543493555</v>
      </c>
      <c r="D7" s="126">
        <v>6.3748500565221189</v>
      </c>
      <c r="E7" s="126">
        <v>-0.64035619846716241</v>
      </c>
      <c r="F7" s="126">
        <v>1.1251883482652714</v>
      </c>
      <c r="G7" s="468">
        <v>2.2752049217431347</v>
      </c>
    </row>
    <row r="8" spans="1:7" x14ac:dyDescent="0.25">
      <c r="B8" s="50" t="s">
        <v>90</v>
      </c>
      <c r="C8" s="126">
        <v>1.8531285141663245</v>
      </c>
      <c r="D8" s="126">
        <v>-1.7742005404863925</v>
      </c>
      <c r="E8" s="126">
        <v>-1.7482827411593793</v>
      </c>
      <c r="F8" s="126">
        <v>0.97742261186268831</v>
      </c>
      <c r="G8" s="468">
        <v>2.1234753503575954</v>
      </c>
    </row>
    <row r="9" spans="1:7" x14ac:dyDescent="0.25">
      <c r="B9" s="50" t="s">
        <v>91</v>
      </c>
      <c r="C9" s="126">
        <v>1.263995624237646</v>
      </c>
      <c r="D9" s="126">
        <v>4.8468339566760665</v>
      </c>
      <c r="E9" s="126">
        <v>1.4649606343720034</v>
      </c>
      <c r="F9" s="126">
        <v>1.0504336198800868</v>
      </c>
      <c r="G9" s="468">
        <v>2.1635750184683555</v>
      </c>
    </row>
    <row r="10" spans="1:7" x14ac:dyDescent="0.25">
      <c r="B10" s="50" t="s">
        <v>92</v>
      </c>
      <c r="C10" s="126">
        <v>1.6888540278031439</v>
      </c>
      <c r="D10" s="126">
        <v>-6.189540060715581</v>
      </c>
      <c r="E10" s="126">
        <v>-15.303965395968033</v>
      </c>
      <c r="F10" s="126">
        <v>0.99744959009342438</v>
      </c>
      <c r="G10" s="468">
        <v>1.6744609887743289</v>
      </c>
    </row>
    <row r="11" spans="1:7" x14ac:dyDescent="0.25">
      <c r="B11" s="50" t="s">
        <v>93</v>
      </c>
      <c r="C11" s="126">
        <v>0.86752929173870008</v>
      </c>
      <c r="D11" s="126">
        <v>-6.2414053690502014</v>
      </c>
      <c r="E11" s="126">
        <v>-11.537858999232608</v>
      </c>
      <c r="F11" s="126">
        <v>1.503567161832442</v>
      </c>
      <c r="G11" s="468">
        <v>1.0338966094097568</v>
      </c>
    </row>
    <row r="12" spans="1:7" x14ac:dyDescent="0.25">
      <c r="B12" s="50" t="s">
        <v>94</v>
      </c>
      <c r="C12" s="126">
        <v>0.3491371652951436</v>
      </c>
      <c r="D12" s="126">
        <v>-8.3639481435351932</v>
      </c>
      <c r="E12" s="126">
        <v>-9.8797257529124831</v>
      </c>
      <c r="F12" s="126">
        <v>1.1508457669899164</v>
      </c>
      <c r="G12" s="468">
        <v>1.5019713284125658</v>
      </c>
    </row>
    <row r="13" spans="1:7" x14ac:dyDescent="0.25">
      <c r="B13" s="50" t="s">
        <v>95</v>
      </c>
      <c r="C13" s="126">
        <v>0.1101687904882187</v>
      </c>
      <c r="D13" s="126">
        <v>-8.3643672680033134</v>
      </c>
      <c r="E13" s="126">
        <v>-2.7039404121753097</v>
      </c>
      <c r="F13" s="126">
        <v>0.46357518359596561</v>
      </c>
      <c r="G13" s="468">
        <v>1.883960294356668</v>
      </c>
    </row>
    <row r="14" spans="1:7" x14ac:dyDescent="0.25">
      <c r="B14" s="50" t="s">
        <v>96</v>
      </c>
      <c r="C14" s="126">
        <v>1.8700858426279332E-2</v>
      </c>
      <c r="D14" s="126">
        <v>1.5022501417804257</v>
      </c>
      <c r="E14" s="126">
        <v>17.418165087935922</v>
      </c>
      <c r="F14" s="126">
        <v>1.7446102140844966</v>
      </c>
      <c r="G14" s="468">
        <v>2.0224942890246789</v>
      </c>
    </row>
    <row r="15" spans="1:7" x14ac:dyDescent="0.25">
      <c r="B15" s="50" t="s">
        <v>97</v>
      </c>
      <c r="C15" s="126">
        <v>0.71832198034664785</v>
      </c>
      <c r="D15" s="126">
        <v>1.6504218764832768</v>
      </c>
      <c r="E15" s="126">
        <v>17.888734782854687</v>
      </c>
      <c r="F15" s="126">
        <v>2.4749143691751518</v>
      </c>
      <c r="G15" s="468">
        <v>2.8687183224347379</v>
      </c>
    </row>
    <row r="16" spans="1:7" x14ac:dyDescent="0.25">
      <c r="B16" s="50" t="s">
        <v>98</v>
      </c>
      <c r="C16" s="126">
        <v>2.8759177953038506</v>
      </c>
      <c r="D16" s="126">
        <v>22.385758916133636</v>
      </c>
      <c r="E16" s="126">
        <v>26.090298440061165</v>
      </c>
      <c r="F16" s="126">
        <v>4.0110615104102409</v>
      </c>
      <c r="G16" s="468">
        <v>3.8126263979903374</v>
      </c>
    </row>
    <row r="17" spans="2:7" x14ac:dyDescent="0.25">
      <c r="B17" s="50" t="s">
        <v>99</v>
      </c>
      <c r="C17" s="126">
        <v>4.7061148257465213</v>
      </c>
      <c r="D17" s="126">
        <v>22.718462654655958</v>
      </c>
      <c r="E17" s="126">
        <v>26.408800789805852</v>
      </c>
      <c r="F17" s="126">
        <v>6.4120823977495078</v>
      </c>
      <c r="G17" s="468">
        <v>3.824124816338581</v>
      </c>
    </row>
    <row r="18" spans="2:7" x14ac:dyDescent="0.25">
      <c r="B18" s="50" t="s">
        <v>100</v>
      </c>
      <c r="C18" s="126">
        <v>7.2206694395236859</v>
      </c>
      <c r="D18" s="126">
        <v>70.023900538131429</v>
      </c>
      <c r="E18" s="126">
        <v>37.389063756807658</v>
      </c>
      <c r="F18" s="126">
        <v>6.7476753013803181</v>
      </c>
      <c r="G18" s="468">
        <v>5.2566343806959903</v>
      </c>
    </row>
    <row r="19" spans="2:7" x14ac:dyDescent="0.25">
      <c r="B19" s="50" t="s">
        <v>101</v>
      </c>
      <c r="C19" s="126">
        <v>10.962539191863229</v>
      </c>
      <c r="D19" s="126">
        <v>70.38840331187221</v>
      </c>
      <c r="E19" s="126">
        <v>35.849119116694148</v>
      </c>
      <c r="F19" s="126">
        <v>6.5803118827376883</v>
      </c>
      <c r="G19" s="468">
        <v>6.0871395770678127</v>
      </c>
    </row>
    <row r="20" spans="2:7" x14ac:dyDescent="0.25">
      <c r="B20" s="50" t="s">
        <v>102</v>
      </c>
      <c r="C20" s="126">
        <v>12.791835675534591</v>
      </c>
      <c r="D20" s="126">
        <v>90.39879257089207</v>
      </c>
      <c r="E20" s="126">
        <v>18.50303538597182</v>
      </c>
      <c r="F20" s="126">
        <v>6.6363269326767504</v>
      </c>
      <c r="G20" s="468">
        <v>7.0188887826792445</v>
      </c>
    </row>
    <row r="21" spans="2:7" x14ac:dyDescent="0.25">
      <c r="B21" s="6" t="s">
        <v>103</v>
      </c>
      <c r="C21" s="126">
        <v>14.112583415506808</v>
      </c>
      <c r="D21" s="126">
        <v>91.363224538685088</v>
      </c>
      <c r="E21" s="126">
        <v>2.7730582947484761</v>
      </c>
      <c r="F21" s="126">
        <v>6.1742300239517656</v>
      </c>
      <c r="G21" s="468">
        <v>6.786690275046503</v>
      </c>
    </row>
    <row r="22" spans="2:7" x14ac:dyDescent="0.25">
      <c r="B22" s="6" t="s">
        <v>104</v>
      </c>
      <c r="C22" s="126">
        <v>15.460541420643992</v>
      </c>
      <c r="D22" s="126">
        <v>25.09128354540977</v>
      </c>
      <c r="E22" s="126">
        <v>-15.14493070408135</v>
      </c>
      <c r="F22" s="126">
        <v>7.4537720235515526</v>
      </c>
      <c r="G22" s="468">
        <v>7.2349979852663671</v>
      </c>
    </row>
    <row r="23" spans="2:7" x14ac:dyDescent="0.25">
      <c r="B23" s="6" t="s">
        <v>105</v>
      </c>
      <c r="C23" s="126">
        <v>12.528536185486905</v>
      </c>
      <c r="D23" s="126">
        <v>5.1407930756069753</v>
      </c>
      <c r="E23" s="126">
        <v>-16.895557653577818</v>
      </c>
      <c r="F23" s="126">
        <v>6.5027937739758679</v>
      </c>
      <c r="G23" s="468">
        <v>7.1870558297291165</v>
      </c>
    </row>
    <row r="24" spans="2:7" x14ac:dyDescent="0.25">
      <c r="B24" s="6" t="s">
        <v>106</v>
      </c>
      <c r="C24" s="126">
        <v>9.7068807967235937</v>
      </c>
      <c r="D24" s="126">
        <v>-22.067241821508521</v>
      </c>
      <c r="E24" s="126">
        <v>-9.707065440970819</v>
      </c>
      <c r="F24" s="126">
        <v>4.7828654347526367</v>
      </c>
      <c r="G24" s="468">
        <v>5.9861490094480052</v>
      </c>
    </row>
    <row r="25" spans="2:7" x14ac:dyDescent="0.25">
      <c r="B25" s="6" t="s">
        <v>107</v>
      </c>
      <c r="C25" s="126">
        <v>6.9818751702566795</v>
      </c>
      <c r="D25" s="126">
        <v>-18.666407606102066</v>
      </c>
      <c r="E25" s="126">
        <v>-6.5560967666422165</v>
      </c>
      <c r="F25" s="126">
        <v>3.4326861812451037</v>
      </c>
      <c r="G25" s="468">
        <v>5.9894517320726148</v>
      </c>
    </row>
    <row r="26" spans="2:7" x14ac:dyDescent="0.25">
      <c r="B26" s="6" t="s">
        <v>108</v>
      </c>
      <c r="C26" s="477">
        <v>3.4520261096887994</v>
      </c>
      <c r="D26" s="477">
        <v>-28.06188822241219</v>
      </c>
      <c r="E26" s="477">
        <v>1.5087431055149869</v>
      </c>
      <c r="F26" s="477">
        <v>1.5033475000794327</v>
      </c>
      <c r="G26" s="478">
        <v>5.8828028242017938</v>
      </c>
    </row>
    <row r="27" spans="2:7" x14ac:dyDescent="0.25">
      <c r="B27" s="6" t="s">
        <v>109</v>
      </c>
      <c r="C27" s="477">
        <v>2.6318266234162557</v>
      </c>
      <c r="D27" s="477">
        <v>-20.834742758287206</v>
      </c>
      <c r="E27" s="477">
        <v>-4.4415768136270906</v>
      </c>
      <c r="F27" s="477">
        <v>1.3362017679749094</v>
      </c>
      <c r="G27" s="478">
        <v>5.4723430665289285</v>
      </c>
    </row>
    <row r="28" spans="2:7" x14ac:dyDescent="0.25">
      <c r="B28" s="6" t="s">
        <v>110</v>
      </c>
      <c r="C28" s="477">
        <v>2.8854325414247484</v>
      </c>
      <c r="D28" s="477">
        <v>-6.612045102723096</v>
      </c>
      <c r="E28" s="477">
        <v>-10.189426731791052</v>
      </c>
      <c r="F28" s="477">
        <v>1.5178859655604837</v>
      </c>
      <c r="G28" s="478">
        <v>4.9488514646669479</v>
      </c>
    </row>
    <row r="29" spans="2:7" x14ac:dyDescent="0.25">
      <c r="B29" s="6" t="s">
        <v>111</v>
      </c>
      <c r="C29" s="477">
        <v>3.7460105087074203</v>
      </c>
      <c r="D29" s="477">
        <v>-9.8262450373919457</v>
      </c>
      <c r="E29" s="477">
        <v>-3.3293762888625622</v>
      </c>
      <c r="F29" s="477">
        <v>1.704529295993451</v>
      </c>
      <c r="G29" s="478">
        <v>5.09869956296638</v>
      </c>
    </row>
    <row r="30" spans="2:7" x14ac:dyDescent="0.25">
      <c r="B30" s="6" t="s">
        <v>112</v>
      </c>
      <c r="C30" s="477">
        <v>4.5810587749242071</v>
      </c>
      <c r="D30" s="477">
        <v>9.1068592043429533</v>
      </c>
      <c r="E30" s="477">
        <v>-10.022741551874493</v>
      </c>
      <c r="F30" s="477">
        <v>1.6714710231561458</v>
      </c>
      <c r="G30" s="478">
        <v>5.2833382507448068</v>
      </c>
    </row>
    <row r="31" spans="2:7" x14ac:dyDescent="0.25">
      <c r="B31" s="6" t="s">
        <v>113</v>
      </c>
      <c r="C31" s="477">
        <v>5.2219861751937824</v>
      </c>
      <c r="D31" s="477">
        <v>11.550719883872262</v>
      </c>
      <c r="E31" s="477">
        <v>-4.4699500434913446</v>
      </c>
      <c r="F31" s="477">
        <v>1.6421239712917313</v>
      </c>
      <c r="G31" s="478">
        <v>5.2539907036165623</v>
      </c>
    </row>
    <row r="32" spans="2:7" x14ac:dyDescent="0.25">
      <c r="B32" s="6" t="s">
        <v>114</v>
      </c>
      <c r="C32" s="477">
        <v>5.2421113941994113</v>
      </c>
      <c r="D32" s="477">
        <v>4.0793557761001686</v>
      </c>
      <c r="E32" s="477">
        <v>-1.0761442657805653</v>
      </c>
      <c r="F32" s="477">
        <v>1.3960535870025881</v>
      </c>
      <c r="G32" s="478">
        <v>5.3101709331648594</v>
      </c>
    </row>
    <row r="33" spans="2:7" x14ac:dyDescent="0.25">
      <c r="B33" s="6" t="s">
        <v>115</v>
      </c>
      <c r="C33" s="477">
        <v>4.2843897817655741</v>
      </c>
      <c r="D33" s="477">
        <v>2.0686145733318284</v>
      </c>
      <c r="E33" s="477">
        <v>-4.1807573206635311</v>
      </c>
      <c r="F33" s="477">
        <v>1.3969397360820812</v>
      </c>
      <c r="G33" s="478">
        <v>4.942534304608337</v>
      </c>
    </row>
    <row r="34" spans="2:7" x14ac:dyDescent="0.25">
      <c r="B34" s="6" t="s">
        <v>116</v>
      </c>
      <c r="C34" s="477">
        <v>3.7006479874386766</v>
      </c>
      <c r="D34" s="477">
        <v>-5.7058316426383708</v>
      </c>
      <c r="E34" s="477">
        <v>3.6811721832941124E-2</v>
      </c>
      <c r="F34" s="477">
        <v>1.0743518093292437</v>
      </c>
      <c r="G34" s="478">
        <v>3.7939964395972581</v>
      </c>
    </row>
    <row r="35" spans="2:7" x14ac:dyDescent="0.25">
      <c r="B35" s="6" t="s">
        <v>117</v>
      </c>
      <c r="C35" s="477">
        <v>2.8579120199133889</v>
      </c>
      <c r="D35" s="477">
        <v>-1.1248790109128382</v>
      </c>
      <c r="E35" s="477">
        <v>-1.222202453389909</v>
      </c>
      <c r="F35" s="477">
        <v>1.246749517856105</v>
      </c>
      <c r="G35" s="478">
        <v>3.404002063464584</v>
      </c>
    </row>
    <row r="36" spans="2:7" x14ac:dyDescent="0.25">
      <c r="B36" s="6" t="s">
        <v>118</v>
      </c>
      <c r="C36" s="477">
        <v>3.1075273648620838</v>
      </c>
      <c r="D36" s="477">
        <v>-4.7718267272657151</v>
      </c>
      <c r="E36" s="477">
        <v>1.0055175731428001</v>
      </c>
      <c r="F36" s="477">
        <v>1.019670142363327</v>
      </c>
      <c r="G36" s="478">
        <v>3.1510057259970692</v>
      </c>
    </row>
    <row r="37" spans="2:7" x14ac:dyDescent="0.25">
      <c r="B37" s="352" t="s">
        <v>119</v>
      </c>
      <c r="C37" s="477">
        <v>2.8619212852769138</v>
      </c>
      <c r="D37" s="477">
        <v>-3.7820630974088498</v>
      </c>
      <c r="E37" s="477">
        <v>4.5089063145603125</v>
      </c>
      <c r="F37" s="477">
        <v>0.81755393983258262</v>
      </c>
      <c r="G37" s="478">
        <v>2.8434095555410099</v>
      </c>
    </row>
    <row r="38" spans="2:7" x14ac:dyDescent="0.25">
      <c r="B38" s="352" t="s">
        <v>120</v>
      </c>
      <c r="C38" s="477">
        <v>2.7572711483681012</v>
      </c>
      <c r="D38" s="477">
        <v>-2.7973386451327742</v>
      </c>
      <c r="E38" s="477">
        <v>6.3522628699044903</v>
      </c>
      <c r="F38" s="477">
        <v>1.0154261390338482</v>
      </c>
      <c r="G38" s="478">
        <v>2.8002819788529587</v>
      </c>
    </row>
    <row r="39" spans="2:7" x14ac:dyDescent="0.25">
      <c r="B39" s="352" t="s">
        <v>121</v>
      </c>
      <c r="C39" s="477">
        <v>2.7851309144498071</v>
      </c>
      <c r="D39" s="477">
        <v>-2.276566393929047</v>
      </c>
      <c r="E39" s="477">
        <v>6.5146000911929569</v>
      </c>
      <c r="F39" s="477">
        <v>0.91441350743057814</v>
      </c>
      <c r="G39" s="478">
        <v>2.6408053815130339</v>
      </c>
    </row>
    <row r="40" spans="2:7" x14ac:dyDescent="0.25">
      <c r="B40" s="352" t="s">
        <v>122</v>
      </c>
      <c r="C40" s="477">
        <v>1.948984716682145</v>
      </c>
      <c r="D40" s="477">
        <v>-0.43999852408318496</v>
      </c>
      <c r="E40" s="477">
        <v>5.088128088850663</v>
      </c>
      <c r="F40" s="477">
        <v>1.2144135074305673</v>
      </c>
      <c r="G40" s="478">
        <v>2.5641083528863184</v>
      </c>
    </row>
    <row r="41" spans="2:7" x14ac:dyDescent="0.25">
      <c r="B41" s="352" t="s">
        <v>123</v>
      </c>
      <c r="C41" s="477">
        <v>2.1018118130773811</v>
      </c>
      <c r="D41" s="477">
        <v>-1.4468634176233786</v>
      </c>
      <c r="E41" s="477">
        <v>2.1818937426275387</v>
      </c>
      <c r="F41" s="477">
        <v>1.004413507430546</v>
      </c>
      <c r="G41" s="478">
        <v>2.7087698906726798</v>
      </c>
    </row>
    <row r="42" spans="2:7" x14ac:dyDescent="0.25">
      <c r="B42" s="352" t="s">
        <v>124</v>
      </c>
      <c r="C42" s="477">
        <v>2.1860032341929125</v>
      </c>
      <c r="D42" s="477">
        <v>0.11876660099039427</v>
      </c>
      <c r="E42" s="477">
        <v>2.1424396112619259</v>
      </c>
      <c r="F42" s="477">
        <v>1.0044135074305682</v>
      </c>
      <c r="G42" s="478">
        <v>3.0009159393160179</v>
      </c>
    </row>
    <row r="43" spans="2:7" x14ac:dyDescent="0.25">
      <c r="B43" s="352" t="s">
        <v>125</v>
      </c>
      <c r="C43" s="477">
        <v>2.2582094263828401</v>
      </c>
      <c r="D43" s="477">
        <v>0.24661541820858446</v>
      </c>
      <c r="E43" s="477">
        <v>2.1657394802435004</v>
      </c>
      <c r="F43" s="477">
        <v>0.96441350743055043</v>
      </c>
      <c r="G43" s="478">
        <v>3.0177425316288309</v>
      </c>
    </row>
    <row r="44" spans="2:7" x14ac:dyDescent="0.25">
      <c r="B44" s="352" t="s">
        <v>126</v>
      </c>
      <c r="C44" s="477">
        <v>2.3218308278953215</v>
      </c>
      <c r="D44" s="477">
        <v>0.36016537683261074</v>
      </c>
      <c r="E44" s="477">
        <v>2.1673193462479423</v>
      </c>
      <c r="F44" s="477">
        <v>0.96441350743057264</v>
      </c>
      <c r="G44" s="478">
        <v>3.0009653927306701</v>
      </c>
    </row>
    <row r="45" spans="2:7" x14ac:dyDescent="0.25">
      <c r="B45" s="352" t="s">
        <v>127</v>
      </c>
      <c r="C45" s="477">
        <v>2.32872162729445</v>
      </c>
      <c r="D45" s="477">
        <v>0.89372851323672453</v>
      </c>
      <c r="E45" s="477">
        <v>2.1756140363395238</v>
      </c>
      <c r="F45" s="477">
        <v>0.96441350743057264</v>
      </c>
      <c r="G45" s="478">
        <v>3.0474119091967289</v>
      </c>
    </row>
    <row r="46" spans="2:7" x14ac:dyDescent="0.25">
      <c r="B46" s="352" t="s">
        <v>128</v>
      </c>
      <c r="C46" s="477">
        <v>2.3175917648505351</v>
      </c>
      <c r="D46" s="477">
        <v>1.6706763898045818</v>
      </c>
      <c r="E46" s="477">
        <v>2.218485887053312</v>
      </c>
      <c r="F46" s="477">
        <v>0.86441350743058365</v>
      </c>
      <c r="G46" s="478">
        <v>2.7877381299386661</v>
      </c>
    </row>
    <row r="47" spans="2:7" x14ac:dyDescent="0.25">
      <c r="B47" s="352" t="s">
        <v>129</v>
      </c>
      <c r="C47" s="477">
        <v>2.3187970005135172</v>
      </c>
      <c r="D47" s="477">
        <v>1.9831630671931055</v>
      </c>
      <c r="E47" s="477">
        <v>2.2662701519098549</v>
      </c>
      <c r="F47" s="477">
        <v>0.86441350743058365</v>
      </c>
      <c r="G47" s="478">
        <v>2.7650565135283189</v>
      </c>
    </row>
    <row r="48" spans="2:7" x14ac:dyDescent="0.25">
      <c r="B48" s="352" t="s">
        <v>130</v>
      </c>
      <c r="C48" s="477">
        <v>2.2957801272961875</v>
      </c>
      <c r="D48" s="477">
        <v>2.1446557508176589</v>
      </c>
      <c r="E48" s="477">
        <v>2.290086113247658</v>
      </c>
      <c r="F48" s="477">
        <v>0.86441350743058365</v>
      </c>
      <c r="G48" s="478">
        <v>2.7734504889479705</v>
      </c>
    </row>
    <row r="49" spans="2:7" x14ac:dyDescent="0.25">
      <c r="B49" s="352" t="s">
        <v>131</v>
      </c>
      <c r="C49" s="477">
        <v>2.3468883636918791</v>
      </c>
      <c r="D49" s="477">
        <v>2.6636223243224455</v>
      </c>
      <c r="E49" s="477">
        <v>2.2965153613130784</v>
      </c>
      <c r="F49" s="477">
        <v>0.76441350743059466</v>
      </c>
      <c r="G49" s="478">
        <v>2.8034948116401948</v>
      </c>
    </row>
    <row r="50" spans="2:7" x14ac:dyDescent="0.25">
      <c r="B50" s="352" t="s">
        <v>132</v>
      </c>
      <c r="C50" s="477">
        <v>2.3376022174716349</v>
      </c>
      <c r="D50" s="477">
        <v>2.1460892177471491</v>
      </c>
      <c r="E50" s="477">
        <v>1.9546238149566797</v>
      </c>
      <c r="F50" s="477">
        <v>0.77441350743059356</v>
      </c>
      <c r="G50" s="478">
        <v>2.824344197146722</v>
      </c>
    </row>
    <row r="51" spans="2:7" x14ac:dyDescent="0.25">
      <c r="B51" s="352" t="s">
        <v>133</v>
      </c>
      <c r="C51" s="477">
        <v>2.2969046136221527</v>
      </c>
      <c r="D51" s="477">
        <v>2.3690085610229117</v>
      </c>
      <c r="E51" s="477">
        <v>1.9539759266836709</v>
      </c>
      <c r="F51" s="477">
        <v>0.77441350743059356</v>
      </c>
      <c r="G51" s="478">
        <v>2.8228231586546082</v>
      </c>
    </row>
    <row r="52" spans="2:7" x14ac:dyDescent="0.25">
      <c r="B52" s="352" t="s">
        <v>134</v>
      </c>
      <c r="C52" s="477">
        <v>2.2678928777416951</v>
      </c>
      <c r="D52" s="477">
        <v>2.6313542049532623</v>
      </c>
      <c r="E52" s="477">
        <v>1.9533279359268851</v>
      </c>
      <c r="F52" s="477">
        <v>0.86441350743056145</v>
      </c>
      <c r="G52" s="478">
        <v>2.7456655247977801</v>
      </c>
    </row>
    <row r="53" spans="2:7" x14ac:dyDescent="0.25">
      <c r="B53" s="494" t="s">
        <v>135</v>
      </c>
      <c r="C53" s="479">
        <v>2.2888013638744598</v>
      </c>
      <c r="D53" s="479">
        <v>2.6313542049532401</v>
      </c>
      <c r="E53" s="479">
        <v>1.9526798030448322</v>
      </c>
      <c r="F53" s="479">
        <v>0.86441350743053924</v>
      </c>
      <c r="G53" s="480">
        <v>2.7382390448688065</v>
      </c>
    </row>
    <row r="54" spans="2:7" x14ac:dyDescent="0.25">
      <c r="B54" s="236">
        <v>2019</v>
      </c>
      <c r="C54" s="481">
        <f ca="1">AVERAGE(OFFSET(C$5,4*(ROW()-ROW(C$54)),0, 4, 1))</f>
        <v>1.9429589633062183</v>
      </c>
      <c r="D54" s="481">
        <f ca="1">AVERAGE(OFFSET(D$5,4*(ROW()-ROW(D$54)),0, 4, 1))</f>
        <v>4.0687214944329009</v>
      </c>
      <c r="E54" s="481">
        <f ca="1">AVERAGE(OFFSET(E$5,4*(ROW()-ROW(E$54)),0, 4, 1))</f>
        <v>0.42644538468359638</v>
      </c>
      <c r="F54" s="481">
        <f ca="1">AVERAGE(OFFSET(F$5,4*(ROW()-ROW(F$54)),0, 4, 1))</f>
        <v>1.0527413666891194</v>
      </c>
      <c r="G54" s="482">
        <f ca="1">AVERAGE(OFFSET(G$5,4*(ROW()-ROW(G$54)),0, 4, 1))</f>
        <v>2.3611902480050184</v>
      </c>
    </row>
    <row r="55" spans="2:7" x14ac:dyDescent="0.25">
      <c r="B55" s="11">
        <v>2020</v>
      </c>
      <c r="C55" s="70">
        <f t="shared" ref="C55:G65" ca="1" si="0">AVERAGE(OFFSET(C$5,4*(ROW()-ROW(C$54)),0, 4, 1))</f>
        <v>1.0423790272686584</v>
      </c>
      <c r="D55" s="70">
        <f t="shared" ca="1" si="0"/>
        <v>-3.9870149041562275</v>
      </c>
      <c r="E55" s="70">
        <f t="shared" ca="1" si="0"/>
        <v>-8.8141473784352797</v>
      </c>
      <c r="F55" s="70">
        <f t="shared" ca="1" si="0"/>
        <v>1.1755740346989674</v>
      </c>
      <c r="G55" s="483">
        <f t="shared" ca="1" si="0"/>
        <v>1.5934759862662518</v>
      </c>
    </row>
    <row r="56" spans="2:7" x14ac:dyDescent="0.25">
      <c r="B56" s="11">
        <f t="shared" ref="B56:B58" si="1">B55+1</f>
        <v>2021</v>
      </c>
      <c r="C56" s="70">
        <f t="shared" ca="1" si="0"/>
        <v>0.93077735614124912</v>
      </c>
      <c r="D56" s="70">
        <f t="shared" ca="1" si="0"/>
        <v>4.2935159165985066</v>
      </c>
      <c r="E56" s="70">
        <f t="shared" ca="1" si="0"/>
        <v>14.673314474669116</v>
      </c>
      <c r="F56" s="70">
        <f t="shared" ca="1" si="0"/>
        <v>2.173540319316464</v>
      </c>
      <c r="G56" s="483">
        <f t="shared" ca="1" si="0"/>
        <v>2.6469498259516056</v>
      </c>
    </row>
    <row r="57" spans="2:7" x14ac:dyDescent="0.25">
      <c r="B57" s="11">
        <f t="shared" si="1"/>
        <v>2022</v>
      </c>
      <c r="C57" s="70">
        <f t="shared" ca="1" si="0"/>
        <v>8.9202897831670072</v>
      </c>
      <c r="D57" s="70">
        <f t="shared" ca="1" si="0"/>
        <v>63.382389768887919</v>
      </c>
      <c r="E57" s="70">
        <f t="shared" ca="1" si="0"/>
        <v>29.53750476231987</v>
      </c>
      <c r="F57" s="70">
        <f t="shared" ca="1" si="0"/>
        <v>6.5940991286360671</v>
      </c>
      <c r="G57" s="483">
        <f t="shared" ca="1" si="0"/>
        <v>5.5466968891954069</v>
      </c>
    </row>
    <row r="58" spans="2:7" x14ac:dyDescent="0.25">
      <c r="B58" s="11">
        <f t="shared" si="1"/>
        <v>2023</v>
      </c>
      <c r="C58" s="70">
        <f t="shared" ca="1" si="0"/>
        <v>12.952135454590325</v>
      </c>
      <c r="D58" s="70">
        <f t="shared" ca="1" si="0"/>
        <v>24.882014834548329</v>
      </c>
      <c r="E58" s="70">
        <f t="shared" ca="1" si="0"/>
        <v>-9.7436238759703784</v>
      </c>
      <c r="F58" s="70">
        <f t="shared" ca="1" si="0"/>
        <v>6.2284153140579557</v>
      </c>
      <c r="G58" s="483">
        <f t="shared" ca="1" si="0"/>
        <v>6.7987232748724988</v>
      </c>
    </row>
    <row r="59" spans="2:7" x14ac:dyDescent="0.25">
      <c r="B59" s="11">
        <v>2024</v>
      </c>
      <c r="C59" s="70">
        <f t="shared" ca="1" si="0"/>
        <v>3.9877901111966207</v>
      </c>
      <c r="D59" s="70">
        <f t="shared" ca="1" si="0"/>
        <v>-18.543770922381142</v>
      </c>
      <c r="E59" s="70">
        <f t="shared" ca="1" si="0"/>
        <v>-4.9195893016363428</v>
      </c>
      <c r="F59" s="70">
        <f t="shared" ca="1" si="0"/>
        <v>1.9475303537149824</v>
      </c>
      <c r="G59" s="483">
        <f t="shared" ca="1" si="0"/>
        <v>5.5733622718675715</v>
      </c>
    </row>
    <row r="60" spans="2:7" x14ac:dyDescent="0.25">
      <c r="B60" s="11">
        <v>2025</v>
      </c>
      <c r="C60" s="70">
        <f t="shared" ca="1" si="0"/>
        <v>4.6977917132562048</v>
      </c>
      <c r="D60" s="70">
        <f t="shared" ca="1" si="0"/>
        <v>3.7276724567308595</v>
      </c>
      <c r="E60" s="70">
        <f t="shared" ca="1" si="0"/>
        <v>-4.7245530375022415</v>
      </c>
      <c r="F60" s="70">
        <f t="shared" ca="1" si="0"/>
        <v>1.6035444693609791</v>
      </c>
      <c r="G60" s="483">
        <f t="shared" ca="1" si="0"/>
        <v>5.2365498626231517</v>
      </c>
    </row>
    <row r="61" spans="2:7" x14ac:dyDescent="0.25">
      <c r="B61" s="11">
        <v>2026</v>
      </c>
      <c r="C61" s="70">
        <f t="shared" ca="1" si="0"/>
        <v>3.4876192884949306</v>
      </c>
      <c r="D61" s="70">
        <f t="shared" ca="1" si="0"/>
        <v>-2.383480701871274</v>
      </c>
      <c r="E61" s="70">
        <f t="shared" ca="1" si="0"/>
        <v>-1.0901576197694247</v>
      </c>
      <c r="F61" s="70">
        <f t="shared" ca="1" si="0"/>
        <v>1.1844278014076892</v>
      </c>
      <c r="G61" s="483">
        <f t="shared" ca="1" si="0"/>
        <v>3.8228846334168125</v>
      </c>
    </row>
    <row r="62" spans="2:7" x14ac:dyDescent="0.25">
      <c r="B62" s="11">
        <v>2027</v>
      </c>
      <c r="C62" s="70">
        <f t="shared" ca="1" si="0"/>
        <v>2.588327016194242</v>
      </c>
      <c r="D62" s="70">
        <f t="shared" ca="1" si="0"/>
        <v>-2.3239916651384638</v>
      </c>
      <c r="E62" s="70">
        <f t="shared" ca="1" si="0"/>
        <v>5.6159743411271057</v>
      </c>
      <c r="F62" s="70">
        <f t="shared" ca="1" si="0"/>
        <v>0.99045177343189406</v>
      </c>
      <c r="G62" s="483">
        <f t="shared" ca="1" si="0"/>
        <v>2.7121513171983302</v>
      </c>
    </row>
    <row r="63" spans="2:7" x14ac:dyDescent="0.25">
      <c r="B63" s="11">
        <v>2028</v>
      </c>
      <c r="C63" s="70">
        <f t="shared" ca="1" si="0"/>
        <v>2.216963825387114</v>
      </c>
      <c r="D63" s="70">
        <f t="shared" ca="1" si="0"/>
        <v>-0.18032900539794727</v>
      </c>
      <c r="E63" s="70">
        <f t="shared" ca="1" si="0"/>
        <v>2.1643480450952266</v>
      </c>
      <c r="F63" s="70">
        <f t="shared" ca="1" si="0"/>
        <v>0.98441350743055933</v>
      </c>
      <c r="G63" s="483">
        <f t="shared" ca="1" si="0"/>
        <v>2.9320984385870497</v>
      </c>
    </row>
    <row r="64" spans="2:7" x14ac:dyDescent="0.25">
      <c r="B64" s="11">
        <v>2029</v>
      </c>
      <c r="C64" s="70">
        <f t="shared" ca="1" si="0"/>
        <v>2.3152226299886722</v>
      </c>
      <c r="D64" s="70">
        <f t="shared" ca="1" si="0"/>
        <v>1.6730559302630177</v>
      </c>
      <c r="E64" s="70">
        <f t="shared" ca="1" si="0"/>
        <v>2.2376140471375869</v>
      </c>
      <c r="F64" s="70">
        <f t="shared" ca="1" si="0"/>
        <v>0.8894135074305809</v>
      </c>
      <c r="G64" s="483">
        <f t="shared" ca="1" si="0"/>
        <v>2.8434142604029211</v>
      </c>
    </row>
    <row r="65" spans="2:7" x14ac:dyDescent="0.25">
      <c r="B65" s="11">
        <v>2030</v>
      </c>
      <c r="C65" s="230">
        <f t="shared" ca="1" si="0"/>
        <v>2.3123220181318405</v>
      </c>
      <c r="D65" s="230">
        <f t="shared" ca="1" si="0"/>
        <v>2.4525185770114422</v>
      </c>
      <c r="E65" s="230">
        <f t="shared" ca="1" si="0"/>
        <v>2.0396107597200785</v>
      </c>
      <c r="F65" s="230">
        <f t="shared" ca="1" si="0"/>
        <v>0.79441350743058581</v>
      </c>
      <c r="G65" s="484">
        <f t="shared" ca="1" si="0"/>
        <v>2.7990819230598261</v>
      </c>
    </row>
    <row r="66" spans="2:7" x14ac:dyDescent="0.25">
      <c r="B66" s="236" t="s">
        <v>147</v>
      </c>
      <c r="C66" s="481">
        <f ca="1">AVERAGE(OFFSET(C$6,4*(ROW()-ROW(C$66)),0, 4, 1))</f>
        <v>1.7535885839915888</v>
      </c>
      <c r="D66" s="481">
        <f t="shared" ref="D66:G77" ca="1" si="2">AVERAGE(OFFSET(D$6,4*(ROW()-ROW(D$66)),0, 4, 1))</f>
        <v>4.9139499660486177</v>
      </c>
      <c r="E66" s="481">
        <f t="shared" ca="1" si="2"/>
        <v>0.43284196328412794</v>
      </c>
      <c r="F66" s="481">
        <f t="shared" ca="1" si="2"/>
        <v>1.0005164557232715</v>
      </c>
      <c r="G66" s="482">
        <f t="shared" ca="1" si="2"/>
        <v>2.2976201417701292</v>
      </c>
    </row>
    <row r="67" spans="2:7" x14ac:dyDescent="0.25">
      <c r="B67" s="11" t="s">
        <v>148</v>
      </c>
      <c r="C67" s="70">
        <f t="shared" ref="C67:C77" ca="1" si="3">AVERAGE(OFFSET(C$6,4*(ROW()-ROW(C$66)),0, 4, 1))</f>
        <v>0.75392231883130156</v>
      </c>
      <c r="D67" s="70">
        <f t="shared" ca="1" si="2"/>
        <v>-7.289815210326072</v>
      </c>
      <c r="E67" s="70">
        <f t="shared" ca="1" si="2"/>
        <v>-9.8563726400721077</v>
      </c>
      <c r="F67" s="70">
        <f t="shared" ca="1" si="2"/>
        <v>1.0288594256279371</v>
      </c>
      <c r="G67" s="483">
        <f t="shared" ca="1" si="2"/>
        <v>1.5235723052383299</v>
      </c>
    </row>
    <row r="68" spans="2:7" x14ac:dyDescent="0.25">
      <c r="B68" s="11" t="s">
        <v>149</v>
      </c>
      <c r="C68" s="70">
        <f t="shared" ca="1" si="3"/>
        <v>2.079763864955825</v>
      </c>
      <c r="D68" s="70">
        <f t="shared" ca="1" si="2"/>
        <v>12.064223397263325</v>
      </c>
      <c r="E68" s="70">
        <f t="shared" ca="1" si="2"/>
        <v>21.951499775164407</v>
      </c>
      <c r="F68" s="70">
        <f t="shared" ca="1" si="2"/>
        <v>3.6606671228548491</v>
      </c>
      <c r="G68" s="483">
        <f t="shared" ca="1" si="2"/>
        <v>3.1319909564470843</v>
      </c>
    </row>
    <row r="69" spans="2:7" x14ac:dyDescent="0.25">
      <c r="B69" s="11" t="s">
        <v>150</v>
      </c>
      <c r="C69" s="70">
        <f t="shared" ca="1" si="3"/>
        <v>11.271906930607077</v>
      </c>
      <c r="D69" s="70">
        <f t="shared" ca="1" si="2"/>
        <v>80.543580239895192</v>
      </c>
      <c r="E69" s="70">
        <f t="shared" ca="1" si="2"/>
        <v>23.62856913855553</v>
      </c>
      <c r="F69" s="70">
        <f t="shared" ca="1" si="2"/>
        <v>6.5346360351866304</v>
      </c>
      <c r="G69" s="483">
        <f t="shared" ca="1" si="2"/>
        <v>6.2873382538723881</v>
      </c>
    </row>
    <row r="70" spans="2:7" x14ac:dyDescent="0.25">
      <c r="B70" s="11" t="s">
        <v>151</v>
      </c>
      <c r="C70" s="70">
        <f t="shared" ca="1" si="3"/>
        <v>11.169458393277793</v>
      </c>
      <c r="D70" s="70">
        <f t="shared" ca="1" si="2"/>
        <v>-2.6253932016484605</v>
      </c>
      <c r="E70" s="70">
        <f t="shared" ca="1" si="2"/>
        <v>-12.075912641318052</v>
      </c>
      <c r="F70" s="70">
        <f t="shared" ca="1" si="2"/>
        <v>5.5430293533812902</v>
      </c>
      <c r="G70" s="483">
        <f t="shared" ca="1" si="2"/>
        <v>6.5994136391290255</v>
      </c>
    </row>
    <row r="71" spans="2:7" x14ac:dyDescent="0.25">
      <c r="B71" s="11" t="s">
        <v>152</v>
      </c>
      <c r="C71" s="70">
        <f t="shared" ca="1" si="3"/>
        <v>3.1788239458093059</v>
      </c>
      <c r="D71" s="70">
        <f t="shared" ca="1" si="2"/>
        <v>-16.333730280203611</v>
      </c>
      <c r="E71" s="70">
        <f t="shared" ca="1" si="2"/>
        <v>-4.1129091821914292</v>
      </c>
      <c r="F71" s="70">
        <f t="shared" ca="1" si="2"/>
        <v>1.5154911324020692</v>
      </c>
      <c r="G71" s="483">
        <f t="shared" ca="1" si="2"/>
        <v>5.3506742295910126</v>
      </c>
    </row>
    <row r="72" spans="2:7" x14ac:dyDescent="0.25">
      <c r="B72" s="11" t="s">
        <v>153</v>
      </c>
      <c r="C72" s="70">
        <f t="shared" ca="1" si="3"/>
        <v>4.8323865315207435</v>
      </c>
      <c r="D72" s="70">
        <f t="shared" ca="1" si="2"/>
        <v>6.701387359411803</v>
      </c>
      <c r="E72" s="70">
        <f t="shared" ca="1" si="2"/>
        <v>-4.9373982954524838</v>
      </c>
      <c r="F72" s="70">
        <f t="shared" ca="1" si="2"/>
        <v>1.5266470793831366</v>
      </c>
      <c r="G72" s="483">
        <f t="shared" ca="1" si="2"/>
        <v>5.1975085480336416</v>
      </c>
    </row>
    <row r="73" spans="2:7" x14ac:dyDescent="0.25">
      <c r="B73" s="11" t="s">
        <v>154</v>
      </c>
      <c r="C73" s="70">
        <f t="shared" ca="1" si="3"/>
        <v>3.132002164372766</v>
      </c>
      <c r="D73" s="70">
        <f t="shared" ca="1" si="2"/>
        <v>-3.8461501195564436</v>
      </c>
      <c r="E73" s="70">
        <f t="shared" ca="1" si="2"/>
        <v>1.0822582890365362</v>
      </c>
      <c r="F73" s="70">
        <f t="shared" ca="1" si="2"/>
        <v>1.0395813523453146</v>
      </c>
      <c r="G73" s="483">
        <f t="shared" ca="1" si="2"/>
        <v>3.2981034461499803</v>
      </c>
    </row>
    <row r="74" spans="2:7" x14ac:dyDescent="0.25">
      <c r="B74" s="11" t="s">
        <v>155</v>
      </c>
      <c r="C74" s="70">
        <f t="shared" ca="1" si="3"/>
        <v>2.3982996481443584</v>
      </c>
      <c r="D74" s="70">
        <f t="shared" ca="1" si="2"/>
        <v>-1.7401917451920963</v>
      </c>
      <c r="E74" s="70">
        <f t="shared" ca="1" si="2"/>
        <v>5.0342211981439124</v>
      </c>
      <c r="F74" s="70">
        <f t="shared" ca="1" si="2"/>
        <v>1.0371666653313849</v>
      </c>
      <c r="G74" s="483">
        <f t="shared" ca="1" si="2"/>
        <v>2.6784914009812475</v>
      </c>
    </row>
    <row r="75" spans="2:7" x14ac:dyDescent="0.25">
      <c r="B75" s="11" t="s">
        <v>156</v>
      </c>
      <c r="C75" s="70">
        <f t="shared" ca="1" si="3"/>
        <v>2.273691278941381</v>
      </c>
      <c r="D75" s="70">
        <f t="shared" ca="1" si="2"/>
        <v>0.4048189773170785</v>
      </c>
      <c r="E75" s="70">
        <f t="shared" ca="1" si="2"/>
        <v>2.1627781185232231</v>
      </c>
      <c r="F75" s="70">
        <f t="shared" ca="1" si="2"/>
        <v>0.97441350743056598</v>
      </c>
      <c r="G75" s="483">
        <f t="shared" ca="1" si="2"/>
        <v>3.0167589432180622</v>
      </c>
    </row>
    <row r="76" spans="2:7" x14ac:dyDescent="0.25">
      <c r="B76" s="11" t="s">
        <v>157</v>
      </c>
      <c r="C76" s="70">
        <f t="shared" ca="1" si="3"/>
        <v>2.3197643140880295</v>
      </c>
      <c r="D76" s="70">
        <f t="shared" ca="1" si="2"/>
        <v>2.1155293830344482</v>
      </c>
      <c r="E76" s="70">
        <f t="shared" ca="1" si="2"/>
        <v>2.2678393783809758</v>
      </c>
      <c r="F76" s="70">
        <f t="shared" ca="1" si="2"/>
        <v>0.8394135074305864</v>
      </c>
      <c r="G76" s="483">
        <f t="shared" ca="1" si="2"/>
        <v>2.7824349860137874</v>
      </c>
    </row>
    <row r="77" spans="2:7" ht="15.75" thickBot="1" x14ac:dyDescent="0.3">
      <c r="B77" s="215" t="s">
        <v>158</v>
      </c>
      <c r="C77" s="485">
        <f t="shared" ca="1" si="3"/>
        <v>2.2978002681774856</v>
      </c>
      <c r="D77" s="485">
        <f t="shared" ca="1" si="2"/>
        <v>2.444451547169141</v>
      </c>
      <c r="E77" s="485">
        <f t="shared" ca="1" si="2"/>
        <v>1.953651870153017</v>
      </c>
      <c r="F77" s="485">
        <f t="shared" ca="1" si="2"/>
        <v>0.81941350743057195</v>
      </c>
      <c r="G77" s="486">
        <f t="shared" ca="1" si="2"/>
        <v>2.7827679813669794</v>
      </c>
    </row>
    <row r="79" spans="2:7" x14ac:dyDescent="0.25">
      <c r="B79"/>
    </row>
    <row r="99" spans="1:10" s="2" customFormat="1" ht="15.75" x14ac:dyDescent="0.25">
      <c r="A99" s="7"/>
      <c r="B99" s="15"/>
      <c r="C99" s="15"/>
      <c r="D99" s="15"/>
      <c r="E99" s="15"/>
      <c r="F99" s="15"/>
      <c r="G99" s="15"/>
      <c r="H99" s="118"/>
      <c r="I99" s="25"/>
      <c r="J99" s="25"/>
    </row>
    <row r="100" spans="1:10" s="2" customFormat="1" ht="15.75" x14ac:dyDescent="0.25">
      <c r="A100" s="7"/>
      <c r="B100" s="15"/>
      <c r="C100" s="15"/>
      <c r="D100" s="15"/>
      <c r="E100" s="15"/>
      <c r="F100" s="15"/>
      <c r="G100" s="15"/>
      <c r="H100" s="118"/>
      <c r="I100" s="25"/>
      <c r="J100" s="25"/>
    </row>
    <row r="101" spans="1:10" s="2" customFormat="1" ht="15.75" x14ac:dyDescent="0.25">
      <c r="A101" s="7"/>
      <c r="B101" s="15"/>
      <c r="C101" s="15"/>
      <c r="D101" s="15"/>
      <c r="E101" s="15"/>
      <c r="F101" s="15"/>
      <c r="G101" s="15"/>
      <c r="H101" s="118"/>
      <c r="I101" s="25"/>
      <c r="J101" s="25"/>
    </row>
    <row r="102" spans="1:10" s="2" customFormat="1" ht="15.75" x14ac:dyDescent="0.25">
      <c r="A102" s="7"/>
      <c r="B102" s="15"/>
      <c r="C102" s="15"/>
      <c r="D102" s="15"/>
      <c r="E102" s="15"/>
      <c r="F102" s="15"/>
      <c r="G102" s="15"/>
      <c r="H102" s="118"/>
      <c r="I102" s="25"/>
      <c r="J102" s="25"/>
    </row>
    <row r="146" ht="15" customHeight="1" x14ac:dyDescent="0.25"/>
    <row r="147" ht="15" customHeight="1" x14ac:dyDescent="0.25"/>
    <row r="148" ht="21.6" customHeight="1" x14ac:dyDescent="0.25"/>
    <row r="149" ht="15" customHeight="1" x14ac:dyDescent="0.25"/>
    <row r="203" spans="1:1" x14ac:dyDescent="0.25">
      <c r="A203" s="16"/>
    </row>
    <row r="204" spans="1:1" x14ac:dyDescent="0.25">
      <c r="A204" s="16"/>
    </row>
    <row r="253" ht="15" customHeight="1" x14ac:dyDescent="0.25"/>
    <row r="265" spans="8:8" x14ac:dyDescent="0.25">
      <c r="H265" s="204"/>
    </row>
    <row r="309" ht="24" customHeight="1" x14ac:dyDescent="0.25"/>
    <row r="310" ht="37.5" customHeight="1" x14ac:dyDescent="0.25"/>
  </sheetData>
  <mergeCells count="2">
    <mergeCell ref="B2:G2"/>
    <mergeCell ref="C3:G3"/>
  </mergeCells>
  <hyperlinks>
    <hyperlink ref="A1" location="Contents!A1" display="Back to contents" xr:uid="{B692F941-52FC-47AA-BA55-76F812BB4D4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103" min="1"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CF9C5-FF3F-4AF3-95D7-C82B07B7D25E}">
  <sheetPr codeName="Sheet22"/>
  <dimension ref="A1:S294"/>
  <sheetViews>
    <sheetView zoomScaleNormal="100" zoomScaleSheetLayoutView="100" workbookViewId="0"/>
  </sheetViews>
  <sheetFormatPr defaultColWidth="11.44140625" defaultRowHeight="15" x14ac:dyDescent="0.25"/>
  <cols>
    <col min="1" max="1" width="7.33203125" style="15" customWidth="1"/>
    <col min="2" max="2" width="13.109375" style="15" customWidth="1"/>
    <col min="3" max="3" width="16.21875" style="15" customWidth="1"/>
    <col min="4" max="4" width="17.77734375" style="15" customWidth="1"/>
    <col min="5" max="5" width="21.21875" style="15" customWidth="1"/>
    <col min="6" max="6" width="21.44140625" style="15" customWidth="1"/>
    <col min="7" max="7" width="21.77734375" style="15" customWidth="1"/>
    <col min="8" max="16384" width="11.44140625" style="15"/>
  </cols>
  <sheetData>
    <row r="1" spans="1:9" ht="33.75" customHeight="1" thickBot="1" x14ac:dyDescent="0.35">
      <c r="A1" s="9" t="s">
        <v>22</v>
      </c>
      <c r="B1" s="283"/>
      <c r="C1" s="283"/>
      <c r="D1" s="283"/>
      <c r="E1" s="283"/>
      <c r="F1" s="283"/>
      <c r="G1" s="283"/>
      <c r="I1" s="22"/>
    </row>
    <row r="2" spans="1:9" ht="19.5" customHeight="1" thickBot="1" x14ac:dyDescent="0.3">
      <c r="B2" s="520" t="s">
        <v>645</v>
      </c>
      <c r="C2" s="606"/>
      <c r="D2" s="606"/>
      <c r="E2" s="606"/>
      <c r="F2" s="606"/>
      <c r="G2" s="521"/>
    </row>
    <row r="3" spans="1:9" ht="33" customHeight="1" x14ac:dyDescent="0.25">
      <c r="B3" s="176"/>
      <c r="C3" s="99" t="s">
        <v>640</v>
      </c>
      <c r="D3" s="99" t="s">
        <v>641</v>
      </c>
      <c r="E3" s="99" t="s">
        <v>642</v>
      </c>
      <c r="F3" s="99" t="s">
        <v>643</v>
      </c>
      <c r="G3" s="199" t="s">
        <v>644</v>
      </c>
    </row>
    <row r="4" spans="1:9" x14ac:dyDescent="0.25">
      <c r="B4" s="11">
        <v>2019</v>
      </c>
      <c r="C4" s="153">
        <v>140</v>
      </c>
      <c r="D4" s="153">
        <v>30</v>
      </c>
      <c r="E4" s="153">
        <v>30</v>
      </c>
      <c r="F4" s="153">
        <v>410</v>
      </c>
      <c r="G4" s="161">
        <v>390</v>
      </c>
    </row>
    <row r="5" spans="1:9" x14ac:dyDescent="0.25">
      <c r="B5" s="11">
        <v>2020</v>
      </c>
      <c r="C5" s="153">
        <v>140</v>
      </c>
      <c r="D5" s="153">
        <v>30</v>
      </c>
      <c r="E5" s="153">
        <v>30</v>
      </c>
      <c r="F5" s="153">
        <v>390</v>
      </c>
      <c r="G5" s="161">
        <v>410</v>
      </c>
    </row>
    <row r="6" spans="1:9" x14ac:dyDescent="0.25">
      <c r="B6" s="11">
        <f t="shared" ref="B6:B8" si="0">B5+1</f>
        <v>2021</v>
      </c>
      <c r="C6" s="153">
        <v>160</v>
      </c>
      <c r="D6" s="153">
        <v>30</v>
      </c>
      <c r="E6" s="153">
        <v>30</v>
      </c>
      <c r="F6" s="153">
        <v>400</v>
      </c>
      <c r="G6" s="161">
        <v>380</v>
      </c>
    </row>
    <row r="7" spans="1:9" x14ac:dyDescent="0.25">
      <c r="B7" s="11">
        <f t="shared" si="0"/>
        <v>2022</v>
      </c>
      <c r="C7" s="153">
        <v>170</v>
      </c>
      <c r="D7" s="153">
        <v>30</v>
      </c>
      <c r="E7" s="153">
        <v>30</v>
      </c>
      <c r="F7" s="153">
        <v>390</v>
      </c>
      <c r="G7" s="161">
        <v>380</v>
      </c>
    </row>
    <row r="8" spans="1:9" x14ac:dyDescent="0.25">
      <c r="B8" s="11">
        <f t="shared" si="0"/>
        <v>2023</v>
      </c>
      <c r="C8" s="153">
        <v>160</v>
      </c>
      <c r="D8" s="153">
        <v>50</v>
      </c>
      <c r="E8" s="153">
        <v>30</v>
      </c>
      <c r="F8" s="153">
        <v>370</v>
      </c>
      <c r="G8" s="161">
        <v>390</v>
      </c>
    </row>
    <row r="9" spans="1:9" x14ac:dyDescent="0.25">
      <c r="B9" s="11">
        <v>2024</v>
      </c>
      <c r="C9" s="475">
        <v>150</v>
      </c>
      <c r="D9" s="475">
        <v>40</v>
      </c>
      <c r="E9" s="475">
        <v>30</v>
      </c>
      <c r="F9" s="475">
        <v>370</v>
      </c>
      <c r="G9" s="476">
        <v>410</v>
      </c>
    </row>
    <row r="10" spans="1:9" x14ac:dyDescent="0.25">
      <c r="B10" s="11">
        <v>2025</v>
      </c>
      <c r="C10" s="475">
        <v>150</v>
      </c>
      <c r="D10" s="475">
        <v>30</v>
      </c>
      <c r="E10" s="475">
        <v>30</v>
      </c>
      <c r="F10" s="475">
        <v>370</v>
      </c>
      <c r="G10" s="476">
        <v>420</v>
      </c>
    </row>
    <row r="11" spans="1:9" x14ac:dyDescent="0.25">
      <c r="B11" s="11">
        <v>2026</v>
      </c>
      <c r="C11" s="475">
        <v>150</v>
      </c>
      <c r="D11" s="475">
        <v>30</v>
      </c>
      <c r="E11" s="475">
        <v>30</v>
      </c>
      <c r="F11" s="475">
        <v>360</v>
      </c>
      <c r="G11" s="476">
        <v>430</v>
      </c>
    </row>
    <row r="12" spans="1:9" x14ac:dyDescent="0.25">
      <c r="B12" s="11">
        <v>2027</v>
      </c>
      <c r="C12" s="475">
        <v>150</v>
      </c>
      <c r="D12" s="475">
        <v>30</v>
      </c>
      <c r="E12" s="475">
        <v>30</v>
      </c>
      <c r="F12" s="475">
        <v>350</v>
      </c>
      <c r="G12" s="476">
        <v>440</v>
      </c>
    </row>
    <row r="13" spans="1:9" x14ac:dyDescent="0.25">
      <c r="B13" s="11">
        <v>2028</v>
      </c>
      <c r="C13" s="475">
        <v>150</v>
      </c>
      <c r="D13" s="475">
        <v>30</v>
      </c>
      <c r="E13" s="475">
        <v>30</v>
      </c>
      <c r="F13" s="475">
        <v>350</v>
      </c>
      <c r="G13" s="476">
        <v>440</v>
      </c>
    </row>
    <row r="14" spans="1:9" x14ac:dyDescent="0.25">
      <c r="B14" s="11">
        <v>2029</v>
      </c>
      <c r="C14" s="475">
        <v>150</v>
      </c>
      <c r="D14" s="475">
        <v>30</v>
      </c>
      <c r="E14" s="475">
        <v>30</v>
      </c>
      <c r="F14" s="475">
        <v>340</v>
      </c>
      <c r="G14" s="476">
        <v>450</v>
      </c>
    </row>
    <row r="15" spans="1:9" x14ac:dyDescent="0.25">
      <c r="B15" s="11">
        <v>2030</v>
      </c>
      <c r="C15" s="475">
        <v>150</v>
      </c>
      <c r="D15" s="475">
        <v>30</v>
      </c>
      <c r="E15" s="475">
        <v>30</v>
      </c>
      <c r="F15" s="475">
        <v>340</v>
      </c>
      <c r="G15" s="476">
        <v>450</v>
      </c>
    </row>
    <row r="16" spans="1:9" x14ac:dyDescent="0.25">
      <c r="B16" s="353" t="s">
        <v>289</v>
      </c>
      <c r="C16" s="354"/>
      <c r="D16" s="354"/>
      <c r="E16" s="354"/>
      <c r="F16" s="354"/>
      <c r="G16" s="355"/>
    </row>
    <row r="17" spans="2:7" ht="12.75" customHeight="1" thickBot="1" x14ac:dyDescent="0.3">
      <c r="B17" s="356" t="s">
        <v>646</v>
      </c>
      <c r="C17" s="134"/>
      <c r="D17" s="134"/>
      <c r="E17" s="134"/>
      <c r="F17" s="134"/>
      <c r="G17" s="357"/>
    </row>
    <row r="83" spans="1:19" s="2" customFormat="1" ht="15.75" x14ac:dyDescent="0.25">
      <c r="A83" s="7"/>
      <c r="B83" s="15"/>
      <c r="C83" s="15"/>
      <c r="D83" s="15"/>
      <c r="E83" s="15"/>
      <c r="F83" s="15"/>
      <c r="G83" s="15"/>
      <c r="H83" s="118"/>
      <c r="I83" s="118"/>
      <c r="J83" s="118"/>
      <c r="K83" s="118"/>
      <c r="L83" s="118"/>
      <c r="N83" s="118"/>
      <c r="O83" s="118"/>
      <c r="R83" s="25"/>
      <c r="S83" s="25"/>
    </row>
    <row r="84" spans="1:19" s="2" customFormat="1" ht="15.75" x14ac:dyDescent="0.25">
      <c r="A84" s="7"/>
      <c r="B84" s="15"/>
      <c r="C84" s="15"/>
      <c r="D84" s="15"/>
      <c r="E84" s="15"/>
      <c r="F84" s="15"/>
      <c r="G84" s="15"/>
      <c r="H84" s="118"/>
      <c r="I84" s="118"/>
      <c r="J84" s="118"/>
      <c r="K84" s="118"/>
      <c r="L84" s="118"/>
      <c r="N84" s="118"/>
      <c r="O84" s="118"/>
      <c r="R84" s="25"/>
      <c r="S84" s="25"/>
    </row>
    <row r="85" spans="1:19" s="2" customFormat="1" ht="15.75" x14ac:dyDescent="0.25">
      <c r="A85" s="7"/>
      <c r="B85" s="15"/>
      <c r="C85" s="15"/>
      <c r="D85" s="15"/>
      <c r="E85" s="15"/>
      <c r="F85" s="15"/>
      <c r="G85" s="15"/>
      <c r="H85" s="118"/>
      <c r="I85" s="118"/>
      <c r="J85" s="118"/>
      <c r="K85" s="118"/>
      <c r="L85" s="118"/>
      <c r="N85" s="118"/>
      <c r="O85" s="118"/>
      <c r="R85" s="25"/>
      <c r="S85" s="25"/>
    </row>
    <row r="86" spans="1:19" s="2" customFormat="1" ht="15.75" x14ac:dyDescent="0.25">
      <c r="A86" s="7"/>
      <c r="B86" s="15"/>
      <c r="C86" s="15"/>
      <c r="D86" s="15"/>
      <c r="E86" s="15"/>
      <c r="F86" s="15"/>
      <c r="G86" s="15"/>
      <c r="H86" s="118"/>
      <c r="I86" s="118"/>
      <c r="J86" s="118"/>
      <c r="K86" s="118"/>
      <c r="L86" s="118"/>
      <c r="N86" s="118"/>
      <c r="O86" s="118"/>
      <c r="R86" s="25"/>
      <c r="S86" s="25"/>
    </row>
    <row r="130" ht="15" customHeight="1" x14ac:dyDescent="0.25"/>
    <row r="131" ht="15" customHeight="1" x14ac:dyDescent="0.25"/>
    <row r="132" ht="21.6" customHeight="1" x14ac:dyDescent="0.25"/>
    <row r="133" ht="15" customHeight="1" x14ac:dyDescent="0.25"/>
    <row r="163" spans="9:11" x14ac:dyDescent="0.25">
      <c r="I163" s="23"/>
      <c r="J163" s="23"/>
    </row>
    <row r="164" spans="9:11" x14ac:dyDescent="0.25">
      <c r="I164" s="23"/>
      <c r="J164" s="23"/>
    </row>
    <row r="165" spans="9:11" x14ac:dyDescent="0.25">
      <c r="I165" s="23"/>
      <c r="J165" s="23"/>
    </row>
    <row r="166" spans="9:11" x14ac:dyDescent="0.25">
      <c r="I166" s="23"/>
      <c r="J166" s="23"/>
    </row>
    <row r="167" spans="9:11" x14ac:dyDescent="0.25">
      <c r="I167" s="23"/>
      <c r="J167" s="23"/>
    </row>
    <row r="168" spans="9:11" x14ac:dyDescent="0.25">
      <c r="I168" s="23"/>
      <c r="J168" s="23"/>
    </row>
    <row r="169" spans="9:11" x14ac:dyDescent="0.25">
      <c r="I169" s="23"/>
      <c r="J169" s="23"/>
      <c r="K169" s="24"/>
    </row>
    <row r="187" spans="1:1" x14ac:dyDescent="0.25">
      <c r="A187" s="16"/>
    </row>
    <row r="188" spans="1:1" x14ac:dyDescent="0.25">
      <c r="A188" s="16"/>
    </row>
    <row r="237" ht="15" customHeight="1" x14ac:dyDescent="0.25"/>
    <row r="249" spans="8:9" x14ac:dyDescent="0.25">
      <c r="H249" s="204"/>
      <c r="I249" s="205"/>
    </row>
    <row r="293" ht="24" customHeight="1" x14ac:dyDescent="0.25"/>
    <row r="294" ht="37.5" customHeight="1" x14ac:dyDescent="0.25"/>
  </sheetData>
  <mergeCells count="1">
    <mergeCell ref="B2:G2"/>
  </mergeCells>
  <hyperlinks>
    <hyperlink ref="A1" location="Contents!A1" display="Back to contents" xr:uid="{386925CE-6400-4364-B443-D7926EA85B9D}"/>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87" min="1"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42565-AA8C-45E3-9B47-8EB937827202}">
  <sheetPr codeName="Sheet23"/>
  <dimension ref="A1:K100"/>
  <sheetViews>
    <sheetView showGridLines="0" zoomScaleNormal="100" workbookViewId="0"/>
  </sheetViews>
  <sheetFormatPr defaultRowHeight="15" x14ac:dyDescent="0.25"/>
  <cols>
    <col min="1" max="1" width="7.33203125" customWidth="1"/>
    <col min="2" max="3" width="15" customWidth="1"/>
  </cols>
  <sheetData>
    <row r="1" spans="1:8" ht="33.75" customHeight="1" thickBot="1" x14ac:dyDescent="0.3">
      <c r="A1" s="9" t="s">
        <v>22</v>
      </c>
    </row>
    <row r="2" spans="1:8" ht="33.75" customHeight="1" thickBot="1" x14ac:dyDescent="0.3">
      <c r="B2" s="646" t="s">
        <v>647</v>
      </c>
      <c r="C2" s="647"/>
    </row>
    <row r="3" spans="1:8" ht="33.75" customHeight="1" x14ac:dyDescent="0.25">
      <c r="B3" s="349"/>
      <c r="C3" s="199" t="s">
        <v>648</v>
      </c>
    </row>
    <row r="4" spans="1:8" ht="15.75" customHeight="1" x14ac:dyDescent="0.25">
      <c r="B4" s="50" t="s">
        <v>59</v>
      </c>
      <c r="C4" s="69">
        <v>46.044920634920629</v>
      </c>
    </row>
    <row r="5" spans="1:8" ht="15.75" customHeight="1" x14ac:dyDescent="0.25">
      <c r="B5" s="50" t="s">
        <v>60</v>
      </c>
      <c r="C5" s="69">
        <v>44.963616287094545</v>
      </c>
    </row>
    <row r="6" spans="1:8" ht="15.75" customHeight="1" x14ac:dyDescent="0.25">
      <c r="B6" s="50" t="s">
        <v>61</v>
      </c>
      <c r="C6" s="69">
        <v>42.496899868247688</v>
      </c>
    </row>
    <row r="7" spans="1:8" ht="15.75" customHeight="1" x14ac:dyDescent="0.25">
      <c r="B7" s="50" t="s">
        <v>62</v>
      </c>
      <c r="C7" s="69">
        <v>48.377344877344882</v>
      </c>
    </row>
    <row r="8" spans="1:8" ht="15.75" customHeight="1" x14ac:dyDescent="0.25">
      <c r="B8" s="50" t="s">
        <v>63</v>
      </c>
      <c r="C8" s="69">
        <v>54.664153899240851</v>
      </c>
    </row>
    <row r="9" spans="1:8" ht="15.75" customHeight="1" x14ac:dyDescent="0.25">
      <c r="B9" s="50" t="s">
        <v>64</v>
      </c>
      <c r="C9" s="69">
        <v>49.902182476943345</v>
      </c>
    </row>
    <row r="10" spans="1:8" ht="15.75" customHeight="1" x14ac:dyDescent="0.25">
      <c r="B10" s="50" t="s">
        <v>65</v>
      </c>
      <c r="C10" s="69">
        <v>50.756625572495146</v>
      </c>
    </row>
    <row r="11" spans="1:8" ht="15.75" customHeight="1" x14ac:dyDescent="0.25">
      <c r="B11" s="50" t="s">
        <v>66</v>
      </c>
      <c r="C11" s="69">
        <v>50.215336282075413</v>
      </c>
      <c r="H11" s="359"/>
    </row>
    <row r="12" spans="1:8" ht="15.75" customHeight="1" x14ac:dyDescent="0.25">
      <c r="B12" s="50" t="s">
        <v>67</v>
      </c>
      <c r="C12" s="69">
        <v>46.020519668737059</v>
      </c>
      <c r="H12" s="359"/>
    </row>
    <row r="13" spans="1:8" ht="15.75" customHeight="1" x14ac:dyDescent="0.25">
      <c r="B13" s="50" t="s">
        <v>68</v>
      </c>
      <c r="C13" s="69">
        <v>40.294877344877342</v>
      </c>
    </row>
    <row r="14" spans="1:8" ht="15.75" customHeight="1" x14ac:dyDescent="0.25">
      <c r="B14" s="50" t="s">
        <v>69</v>
      </c>
      <c r="C14" s="69">
        <v>39.275074345943914</v>
      </c>
    </row>
    <row r="15" spans="1:8" ht="15.75" customHeight="1" x14ac:dyDescent="0.25">
      <c r="B15" s="50" t="s">
        <v>70</v>
      </c>
      <c r="C15" s="69">
        <v>45.507268115942026</v>
      </c>
    </row>
    <row r="16" spans="1:8" ht="15.75" customHeight="1" x14ac:dyDescent="0.25">
      <c r="B16" s="50" t="s">
        <v>71</v>
      </c>
      <c r="C16" s="69">
        <v>41.10886363636363</v>
      </c>
    </row>
    <row r="17" spans="2:3" ht="15.75" customHeight="1" x14ac:dyDescent="0.25">
      <c r="B17" s="50" t="s">
        <v>72</v>
      </c>
      <c r="C17" s="69">
        <v>41.518145743145745</v>
      </c>
    </row>
    <row r="18" spans="2:3" ht="15.75" customHeight="1" x14ac:dyDescent="0.25">
      <c r="B18" s="50" t="s">
        <v>73</v>
      </c>
      <c r="C18" s="69">
        <v>41.797176736307158</v>
      </c>
    </row>
    <row r="19" spans="2:3" ht="15.75" customHeight="1" x14ac:dyDescent="0.25">
      <c r="B19" s="50" t="s">
        <v>74</v>
      </c>
      <c r="C19" s="69">
        <v>37.709692891649418</v>
      </c>
    </row>
    <row r="20" spans="2:3" ht="15.75" customHeight="1" x14ac:dyDescent="0.25">
      <c r="B20" s="50" t="s">
        <v>75</v>
      </c>
      <c r="C20" s="69">
        <v>34.854106280193236</v>
      </c>
    </row>
    <row r="21" spans="2:3" ht="15.75" customHeight="1" x14ac:dyDescent="0.25">
      <c r="B21" s="50" t="s">
        <v>76</v>
      </c>
      <c r="C21" s="69">
        <v>34.590353535353529</v>
      </c>
    </row>
    <row r="22" spans="2:3" ht="15.75" customHeight="1" x14ac:dyDescent="0.25">
      <c r="B22" s="50" t="s">
        <v>77</v>
      </c>
      <c r="C22" s="69">
        <v>39.157473806386854</v>
      </c>
    </row>
    <row r="23" spans="2:3" ht="15.75" customHeight="1" x14ac:dyDescent="0.25">
      <c r="B23" s="50" t="s">
        <v>78</v>
      </c>
      <c r="C23" s="69">
        <v>52.32632756132756</v>
      </c>
    </row>
    <row r="24" spans="2:3" ht="15.75" customHeight="1" x14ac:dyDescent="0.25">
      <c r="B24" s="50" t="s">
        <v>79</v>
      </c>
      <c r="C24" s="69">
        <v>47.736835309617902</v>
      </c>
    </row>
    <row r="25" spans="2:3" ht="15.75" customHeight="1" x14ac:dyDescent="0.25">
      <c r="B25" s="50" t="s">
        <v>80</v>
      </c>
      <c r="C25" s="69">
        <v>41.161564558629777</v>
      </c>
    </row>
    <row r="26" spans="2:3" ht="15.75" customHeight="1" x14ac:dyDescent="0.25">
      <c r="B26" s="50" t="s">
        <v>81</v>
      </c>
      <c r="C26" s="69">
        <v>43.237425810904071</v>
      </c>
    </row>
    <row r="27" spans="2:3" ht="15.75" customHeight="1" x14ac:dyDescent="0.25">
      <c r="B27" s="50" t="s">
        <v>82</v>
      </c>
      <c r="C27" s="69">
        <v>50.16390331890333</v>
      </c>
    </row>
    <row r="28" spans="2:3" ht="15.75" customHeight="1" x14ac:dyDescent="0.25">
      <c r="B28" s="50" t="s">
        <v>83</v>
      </c>
      <c r="C28" s="69">
        <v>55.964277997364952</v>
      </c>
    </row>
    <row r="29" spans="2:3" ht="15.75" customHeight="1" x14ac:dyDescent="0.25">
      <c r="B29" s="50" t="s">
        <v>84</v>
      </c>
      <c r="C29" s="69">
        <v>52.226411318150461</v>
      </c>
    </row>
    <row r="30" spans="2:3" ht="15.75" customHeight="1" x14ac:dyDescent="0.25">
      <c r="B30" s="50" t="s">
        <v>85</v>
      </c>
      <c r="C30" s="69">
        <v>60.770452569169962</v>
      </c>
    </row>
    <row r="31" spans="2:3" ht="15.75" customHeight="1" x14ac:dyDescent="0.25">
      <c r="B31" s="50" t="s">
        <v>86</v>
      </c>
      <c r="C31" s="69">
        <v>62.414577137838002</v>
      </c>
    </row>
    <row r="32" spans="2:3" ht="15.75" customHeight="1" x14ac:dyDescent="0.25">
      <c r="B32" s="50" t="s">
        <v>87</v>
      </c>
      <c r="C32" s="69">
        <v>51.481077639751561</v>
      </c>
    </row>
    <row r="33" spans="2:3" ht="15.75" customHeight="1" x14ac:dyDescent="0.25">
      <c r="B33" s="50" t="s">
        <v>88</v>
      </c>
      <c r="C33" s="69">
        <v>41.577866271409761</v>
      </c>
    </row>
    <row r="34" spans="2:3" ht="15.75" customHeight="1" x14ac:dyDescent="0.25">
      <c r="B34" s="50" t="s">
        <v>89</v>
      </c>
      <c r="C34" s="69">
        <v>37.449374176548091</v>
      </c>
    </row>
    <row r="35" spans="2:3" ht="15.75" customHeight="1" x14ac:dyDescent="0.25">
      <c r="B35" s="50" t="s">
        <v>90</v>
      </c>
      <c r="C35" s="69">
        <v>39.539380450467405</v>
      </c>
    </row>
    <row r="36" spans="2:3" ht="15.75" customHeight="1" x14ac:dyDescent="0.25">
      <c r="B36" s="50" t="s">
        <v>91</v>
      </c>
      <c r="C36" s="69">
        <v>32.122095520421603</v>
      </c>
    </row>
    <row r="37" spans="2:3" ht="15.75" customHeight="1" x14ac:dyDescent="0.25">
      <c r="B37" s="50" t="s">
        <v>92</v>
      </c>
      <c r="C37" s="69">
        <v>24.667792207792207</v>
      </c>
    </row>
    <row r="38" spans="2:3" ht="15.75" customHeight="1" x14ac:dyDescent="0.25">
      <c r="B38" s="50" t="s">
        <v>93</v>
      </c>
      <c r="C38" s="69">
        <v>36.664352531526447</v>
      </c>
    </row>
    <row r="39" spans="2:3" ht="15.75" customHeight="1" x14ac:dyDescent="0.25">
      <c r="B39" s="50" t="s">
        <v>94</v>
      </c>
      <c r="C39" s="69">
        <v>46.093440303657694</v>
      </c>
    </row>
    <row r="40" spans="2:3" ht="15.75" customHeight="1" x14ac:dyDescent="0.25">
      <c r="B40" s="50" t="s">
        <v>95</v>
      </c>
      <c r="C40" s="69">
        <v>60.764706004140784</v>
      </c>
    </row>
    <row r="41" spans="2:3" ht="15.75" customHeight="1" x14ac:dyDescent="0.25">
      <c r="B41" s="50" t="s">
        <v>96</v>
      </c>
      <c r="C41" s="69">
        <v>74.621248196248189</v>
      </c>
    </row>
    <row r="42" spans="2:3" ht="15.75" customHeight="1" x14ac:dyDescent="0.25">
      <c r="B42" s="50" t="s">
        <v>97</v>
      </c>
      <c r="C42" s="69">
        <v>130.40681818181818</v>
      </c>
    </row>
    <row r="43" spans="2:3" ht="15.75" customHeight="1" x14ac:dyDescent="0.25">
      <c r="B43" s="50" t="s">
        <v>98</v>
      </c>
      <c r="C43" s="69">
        <v>190.83247913921832</v>
      </c>
    </row>
    <row r="44" spans="2:3" ht="15.75" customHeight="1" x14ac:dyDescent="0.25">
      <c r="B44" s="50" t="s">
        <v>99</v>
      </c>
      <c r="C44" s="69">
        <v>203.23610524499657</v>
      </c>
    </row>
    <row r="45" spans="2:3" ht="15.75" customHeight="1" x14ac:dyDescent="0.25">
      <c r="B45" s="50" t="s">
        <v>100</v>
      </c>
      <c r="C45" s="69">
        <v>151.87838383838383</v>
      </c>
    </row>
    <row r="46" spans="2:3" ht="15.75" customHeight="1" x14ac:dyDescent="0.25">
      <c r="B46" s="50" t="s">
        <v>101</v>
      </c>
      <c r="C46" s="69">
        <v>287.40034098751488</v>
      </c>
    </row>
    <row r="47" spans="2:3" ht="15.75" customHeight="1" x14ac:dyDescent="0.25">
      <c r="B47" s="50" t="s">
        <v>102</v>
      </c>
      <c r="C47" s="69">
        <v>169.05193362193361</v>
      </c>
    </row>
    <row r="48" spans="2:3" ht="15.75" customHeight="1" x14ac:dyDescent="0.25">
      <c r="B48" s="50" t="s">
        <v>103</v>
      </c>
      <c r="C48" s="69">
        <v>130.57536956521736</v>
      </c>
    </row>
    <row r="49" spans="2:5" ht="15.75" customHeight="1" x14ac:dyDescent="0.25">
      <c r="B49" s="50" t="s">
        <v>104</v>
      </c>
      <c r="C49" s="69">
        <v>87.129573781291171</v>
      </c>
    </row>
    <row r="50" spans="2:5" ht="15.75" customHeight="1" x14ac:dyDescent="0.25">
      <c r="B50" s="50" t="s">
        <v>105</v>
      </c>
      <c r="C50" s="69">
        <v>82.479758454106261</v>
      </c>
    </row>
    <row r="51" spans="2:5" ht="15.75" customHeight="1" x14ac:dyDescent="0.25">
      <c r="B51" s="50" t="s">
        <v>106</v>
      </c>
      <c r="C51" s="69">
        <v>84.089437229437237</v>
      </c>
    </row>
    <row r="52" spans="2:5" ht="15.75" customHeight="1" x14ac:dyDescent="0.25">
      <c r="B52" s="50" t="s">
        <v>107</v>
      </c>
      <c r="C52" s="69">
        <v>65.657239475500333</v>
      </c>
    </row>
    <row r="53" spans="2:5" ht="15.75" customHeight="1" x14ac:dyDescent="0.25">
      <c r="B53" s="50" t="s">
        <v>108</v>
      </c>
      <c r="C53" s="69">
        <v>66.066586956521746</v>
      </c>
    </row>
    <row r="54" spans="2:5" ht="15.75" customHeight="1" x14ac:dyDescent="0.25">
      <c r="B54" s="50" t="s">
        <v>109</v>
      </c>
      <c r="C54" s="69">
        <v>69.781353284396772</v>
      </c>
    </row>
    <row r="55" spans="2:5" ht="15.75" customHeight="1" x14ac:dyDescent="0.25">
      <c r="B55" s="50" t="s">
        <v>110</v>
      </c>
      <c r="C55" s="69">
        <v>91.345963046615239</v>
      </c>
    </row>
    <row r="56" spans="2:5" ht="15.75" customHeight="1" x14ac:dyDescent="0.25">
      <c r="B56" s="50" t="s">
        <v>111</v>
      </c>
      <c r="C56" s="69">
        <v>103.47551897860598</v>
      </c>
    </row>
    <row r="57" spans="2:5" ht="15.75" customHeight="1" x14ac:dyDescent="0.25">
      <c r="B57" s="50" t="s">
        <v>112</v>
      </c>
      <c r="C57" s="69">
        <v>74.194054834054839</v>
      </c>
      <c r="E57" s="471"/>
    </row>
    <row r="58" spans="2:5" ht="15.75" customHeight="1" x14ac:dyDescent="0.25">
      <c r="B58" s="50" t="s">
        <v>113</v>
      </c>
      <c r="C58" s="69">
        <v>75.394625133320787</v>
      </c>
      <c r="E58" s="471"/>
    </row>
    <row r="59" spans="2:5" ht="15.75" customHeight="1" x14ac:dyDescent="0.25">
      <c r="B59" s="50" t="s">
        <v>114</v>
      </c>
      <c r="C59" s="69">
        <v>80.819833333333321</v>
      </c>
      <c r="E59" s="471"/>
    </row>
    <row r="60" spans="2:5" ht="15.75" customHeight="1" x14ac:dyDescent="0.25">
      <c r="B60" s="50" t="s">
        <v>115</v>
      </c>
      <c r="C60" s="69">
        <v>84.252666666666656</v>
      </c>
      <c r="E60" s="471"/>
    </row>
    <row r="61" spans="2:5" ht="15.75" customHeight="1" x14ac:dyDescent="0.25">
      <c r="B61" s="50" t="s">
        <v>116</v>
      </c>
      <c r="C61" s="69">
        <v>72.930666666666653</v>
      </c>
      <c r="E61" s="471"/>
    </row>
    <row r="62" spans="2:5" ht="15.75" customHeight="1" x14ac:dyDescent="0.25">
      <c r="B62" s="50" t="s">
        <v>117</v>
      </c>
      <c r="C62" s="69">
        <v>72.062333333333342</v>
      </c>
      <c r="E62" s="471"/>
    </row>
    <row r="63" spans="2:5" ht="15.75" customHeight="1" x14ac:dyDescent="0.25">
      <c r="B63" s="50" t="s">
        <v>118</v>
      </c>
      <c r="C63" s="69">
        <v>80.160999999999987</v>
      </c>
      <c r="E63" s="471"/>
    </row>
    <row r="64" spans="2:5" ht="15.75" customHeight="1" x14ac:dyDescent="0.25">
      <c r="B64" s="50" t="s">
        <v>119</v>
      </c>
      <c r="C64" s="69">
        <v>82.61099999999999</v>
      </c>
      <c r="E64" s="471"/>
    </row>
    <row r="65" spans="2:5" ht="15.75" customHeight="1" x14ac:dyDescent="0.25">
      <c r="B65" s="50" t="s">
        <v>120</v>
      </c>
      <c r="C65" s="69">
        <v>68.63366666666667</v>
      </c>
      <c r="E65" s="471"/>
    </row>
    <row r="66" spans="2:5" ht="15.75" customHeight="1" x14ac:dyDescent="0.25">
      <c r="B66" s="50" t="s">
        <v>121</v>
      </c>
      <c r="C66" s="69">
        <v>68.902333333333331</v>
      </c>
      <c r="E66" s="471"/>
    </row>
    <row r="67" spans="2:5" ht="15.75" customHeight="1" x14ac:dyDescent="0.25">
      <c r="B67" s="50" t="s">
        <v>122</v>
      </c>
      <c r="C67" s="69">
        <v>78.501000000000033</v>
      </c>
      <c r="E67" s="471"/>
    </row>
    <row r="68" spans="2:5" ht="15.75" customHeight="1" x14ac:dyDescent="0.25">
      <c r="B68" s="50" t="s">
        <v>123</v>
      </c>
      <c r="C68" s="69">
        <v>78.018666666666675</v>
      </c>
      <c r="E68" s="471"/>
    </row>
    <row r="69" spans="2:5" ht="15.75" customHeight="1" x14ac:dyDescent="0.25">
      <c r="B69" s="50" t="s">
        <v>124</v>
      </c>
      <c r="C69" s="69">
        <v>67.044666666666672</v>
      </c>
      <c r="E69" s="471"/>
    </row>
    <row r="70" spans="2:5" ht="15.75" customHeight="1" x14ac:dyDescent="0.25">
      <c r="B70" s="50" t="s">
        <v>125</v>
      </c>
      <c r="C70" s="69">
        <v>67.334333333333333</v>
      </c>
      <c r="E70" s="471"/>
    </row>
    <row r="71" spans="2:5" ht="15.75" customHeight="1" x14ac:dyDescent="0.25">
      <c r="B71" s="50" t="s">
        <v>126</v>
      </c>
      <c r="C71" s="69">
        <v>77.531000000000006</v>
      </c>
      <c r="E71" s="471"/>
    </row>
    <row r="72" spans="2:5" ht="15.75" customHeight="1" x14ac:dyDescent="0.25">
      <c r="B72" s="50" t="s">
        <v>127</v>
      </c>
      <c r="C72" s="69">
        <v>77.115666666666669</v>
      </c>
      <c r="E72" s="471"/>
    </row>
    <row r="73" spans="2:5" ht="15.75" customHeight="1" x14ac:dyDescent="0.25">
      <c r="B73" s="50" t="s">
        <v>128</v>
      </c>
      <c r="C73" s="69">
        <v>73.161052705113235</v>
      </c>
      <c r="E73" s="471"/>
    </row>
    <row r="74" spans="2:5" ht="15.75" customHeight="1" x14ac:dyDescent="0.25">
      <c r="B74" s="50" t="s">
        <v>129</v>
      </c>
      <c r="C74" s="69">
        <v>73.526527911454181</v>
      </c>
      <c r="E74" s="471"/>
    </row>
    <row r="75" spans="2:5" ht="15.75" customHeight="1" x14ac:dyDescent="0.25">
      <c r="B75" s="50" t="s">
        <v>130</v>
      </c>
      <c r="C75" s="69">
        <v>73.893828856955921</v>
      </c>
      <c r="E75" s="471"/>
    </row>
    <row r="76" spans="2:5" ht="15.75" customHeight="1" x14ac:dyDescent="0.25">
      <c r="B76" s="352" t="s">
        <v>131</v>
      </c>
      <c r="C76" s="69">
        <v>74.262964723186286</v>
      </c>
      <c r="E76" s="471"/>
    </row>
    <row r="77" spans="2:5" ht="15.75" customHeight="1" x14ac:dyDescent="0.25">
      <c r="B77" s="352" t="s">
        <v>132</v>
      </c>
      <c r="C77" s="69">
        <v>74.63394465488301</v>
      </c>
      <c r="E77" s="471"/>
    </row>
    <row r="78" spans="2:5" ht="15.75" customHeight="1" x14ac:dyDescent="0.25">
      <c r="B78" s="352" t="s">
        <v>133</v>
      </c>
      <c r="C78" s="69">
        <v>75.006777841668054</v>
      </c>
      <c r="E78" s="471"/>
    </row>
    <row r="79" spans="2:5" ht="15.75" customHeight="1" x14ac:dyDescent="0.25">
      <c r="B79" s="352" t="s">
        <v>134</v>
      </c>
      <c r="C79" s="69">
        <v>75.381473518467487</v>
      </c>
      <c r="E79" s="471"/>
    </row>
    <row r="80" spans="2:5" ht="15.75" customHeight="1" x14ac:dyDescent="0.25">
      <c r="B80" s="352" t="s">
        <v>135</v>
      </c>
      <c r="C80" s="69">
        <v>75.758040965944943</v>
      </c>
      <c r="E80" s="471"/>
    </row>
    <row r="81" spans="2:3" x14ac:dyDescent="0.25">
      <c r="B81" s="469">
        <v>2012</v>
      </c>
      <c r="C81" s="470">
        <f ca="1">AVERAGE(OFFSET(C$4,(ROW()-ROW(B$81))*4,0,4,1))</f>
        <v>45.470695416901933</v>
      </c>
    </row>
    <row r="82" spans="2:3" x14ac:dyDescent="0.25">
      <c r="B82" s="50">
        <v>2013</v>
      </c>
      <c r="C82" s="69">
        <f t="shared" ref="C82:C99" ca="1" si="0">AVERAGE(OFFSET(C$4,(ROW()-ROW(B$81))*4,0,4,1))</f>
        <v>51.384574557688687</v>
      </c>
    </row>
    <row r="83" spans="2:3" x14ac:dyDescent="0.25">
      <c r="B83" s="50">
        <v>2014</v>
      </c>
      <c r="C83" s="69">
        <f t="shared" ca="1" si="0"/>
        <v>42.774434868875083</v>
      </c>
    </row>
    <row r="84" spans="2:3" x14ac:dyDescent="0.25">
      <c r="B84" s="50">
        <v>2015</v>
      </c>
      <c r="C84" s="69">
        <f t="shared" ca="1" si="0"/>
        <v>40.533469751866484</v>
      </c>
    </row>
    <row r="85" spans="2:3" x14ac:dyDescent="0.25">
      <c r="B85" s="50">
        <v>2016</v>
      </c>
      <c r="C85" s="69">
        <f t="shared" ca="1" si="0"/>
        <v>40.232065295815296</v>
      </c>
    </row>
    <row r="86" spans="2:3" x14ac:dyDescent="0.25">
      <c r="B86" s="50">
        <v>2017</v>
      </c>
      <c r="C86" s="69">
        <f t="shared" ca="1" si="0"/>
        <v>45.574932249513772</v>
      </c>
    </row>
    <row r="87" spans="2:3" x14ac:dyDescent="0.25">
      <c r="B87" s="50">
        <v>2018</v>
      </c>
      <c r="C87" s="69">
        <f t="shared" ca="1" si="0"/>
        <v>57.843929755630846</v>
      </c>
    </row>
    <row r="88" spans="2:3" x14ac:dyDescent="0.25">
      <c r="B88" s="50">
        <v>2019</v>
      </c>
      <c r="C88" s="69">
        <f t="shared" ca="1" si="0"/>
        <v>42.511924634544208</v>
      </c>
    </row>
    <row r="89" spans="2:3" x14ac:dyDescent="0.25">
      <c r="B89" s="50">
        <v>2020</v>
      </c>
      <c r="C89" s="69">
        <f t="shared" ca="1" si="0"/>
        <v>34.88692014084949</v>
      </c>
    </row>
    <row r="90" spans="2:3" x14ac:dyDescent="0.25">
      <c r="B90" s="50">
        <v>2021</v>
      </c>
      <c r="C90" s="69">
        <f t="shared" ca="1" si="0"/>
        <v>114.15631288035637</v>
      </c>
    </row>
    <row r="91" spans="2:3" x14ac:dyDescent="0.25">
      <c r="B91" s="50">
        <v>2022</v>
      </c>
      <c r="C91" s="69">
        <f t="shared" ca="1" si="0"/>
        <v>202.89169092320719</v>
      </c>
    </row>
    <row r="92" spans="2:3" x14ac:dyDescent="0.25">
      <c r="B92" s="50">
        <v>2023</v>
      </c>
      <c r="C92" s="69">
        <f t="shared" ca="1" si="0"/>
        <v>96.068534757513007</v>
      </c>
    </row>
    <row r="93" spans="2:3" x14ac:dyDescent="0.25">
      <c r="B93" s="50">
        <v>2024</v>
      </c>
      <c r="C93" s="69">
        <f t="shared" ca="1" si="0"/>
        <v>73.212785690758523</v>
      </c>
    </row>
    <row r="94" spans="2:3" x14ac:dyDescent="0.25">
      <c r="B94" s="50">
        <v>2025</v>
      </c>
      <c r="C94" s="69">
        <f t="shared" ca="1" si="0"/>
        <v>83.471008069828741</v>
      </c>
    </row>
    <row r="95" spans="2:3" x14ac:dyDescent="0.25">
      <c r="B95" s="50">
        <v>2026</v>
      </c>
      <c r="C95" s="69">
        <f t="shared" ca="1" si="0"/>
        <v>77.351666666666659</v>
      </c>
    </row>
    <row r="96" spans="2:3" x14ac:dyDescent="0.25">
      <c r="B96" s="50">
        <v>2027</v>
      </c>
      <c r="C96" s="69">
        <f t="shared" ca="1" si="0"/>
        <v>74.662000000000006</v>
      </c>
    </row>
    <row r="97" spans="2:11" x14ac:dyDescent="0.25">
      <c r="B97" s="50">
        <v>2028</v>
      </c>
      <c r="C97" s="69">
        <f t="shared" ca="1" si="0"/>
        <v>72.482166666666672</v>
      </c>
    </row>
    <row r="98" spans="2:11" x14ac:dyDescent="0.25">
      <c r="B98" s="50">
        <v>2029</v>
      </c>
      <c r="C98" s="69">
        <f t="shared" ca="1" si="0"/>
        <v>74.424269035047502</v>
      </c>
    </row>
    <row r="99" spans="2:11" ht="15.75" thickBot="1" x14ac:dyDescent="0.3">
      <c r="B99" s="50">
        <v>2030</v>
      </c>
      <c r="C99" s="358">
        <f t="shared" ca="1" si="0"/>
        <v>74.821290184551202</v>
      </c>
    </row>
    <row r="100" spans="2:11" ht="55.9" customHeight="1" thickBot="1" x14ac:dyDescent="0.3">
      <c r="B100" s="644" t="s">
        <v>649</v>
      </c>
      <c r="C100" s="645"/>
      <c r="D100" s="360"/>
      <c r="E100" s="361"/>
      <c r="F100" s="361"/>
      <c r="G100" s="361"/>
      <c r="H100" s="361"/>
      <c r="I100" s="361"/>
      <c r="J100" s="361"/>
      <c r="K100" s="361"/>
    </row>
  </sheetData>
  <mergeCells count="2">
    <mergeCell ref="B100:C100"/>
    <mergeCell ref="B2:C2"/>
  </mergeCells>
  <hyperlinks>
    <hyperlink ref="A1" location="Contents!A1" display="Back to contents" xr:uid="{A88F5489-0E46-4210-A8FA-137868496E4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73E1-017B-4E27-AB4B-A7DB3DD37B17}">
  <sheetPr codeName="Sheet2"/>
  <dimension ref="A1:V173"/>
  <sheetViews>
    <sheetView zoomScaleNormal="100" zoomScaleSheetLayoutView="85" workbookViewId="0"/>
  </sheetViews>
  <sheetFormatPr defaultColWidth="8.77734375" defaultRowHeight="15.75" x14ac:dyDescent="0.25"/>
  <cols>
    <col min="1" max="1" width="7.33203125" style="2" customWidth="1"/>
    <col min="2" max="2" width="9.21875" style="2" customWidth="1"/>
    <col min="3" max="4" width="11" style="2" bestFit="1" customWidth="1"/>
    <col min="5" max="6" width="9.77734375" style="2" customWidth="1"/>
    <col min="7" max="7" width="9.21875" style="2" customWidth="1"/>
    <col min="8" max="8" width="10.21875" style="2" customWidth="1"/>
    <col min="9" max="9" width="9.21875" style="2" customWidth="1"/>
    <col min="10" max="10" width="12.77734375" style="2" bestFit="1" customWidth="1"/>
    <col min="11" max="11" width="9.21875" style="2" customWidth="1"/>
    <col min="12" max="12" width="10.21875" style="2" customWidth="1"/>
    <col min="13" max="14" width="9.21875" style="2" customWidth="1"/>
    <col min="15" max="15" width="10" style="2" bestFit="1" customWidth="1"/>
    <col min="16" max="16" width="9.21875" style="2" customWidth="1"/>
    <col min="17" max="17" width="10.21875" style="2" bestFit="1" customWidth="1"/>
    <col min="18" max="19" width="9.21875" style="2" customWidth="1"/>
    <col min="20" max="20" width="8.77734375" style="2"/>
    <col min="21" max="22" width="9.21875" style="2" bestFit="1" customWidth="1"/>
    <col min="23" max="16384" width="8.77734375" style="2"/>
  </cols>
  <sheetData>
    <row r="1" spans="1:22" ht="33.75" customHeight="1" thickBot="1" x14ac:dyDescent="0.3">
      <c r="A1" s="9" t="s">
        <v>22</v>
      </c>
      <c r="B1" s="178"/>
      <c r="C1" s="178"/>
      <c r="D1" s="178"/>
      <c r="E1" s="178"/>
      <c r="F1" s="178"/>
      <c r="G1" s="178"/>
      <c r="H1" s="178"/>
      <c r="I1" s="178"/>
      <c r="J1" s="178"/>
      <c r="K1" s="178"/>
      <c r="L1" s="178"/>
      <c r="M1" s="178"/>
      <c r="N1" s="178"/>
      <c r="O1" s="178"/>
      <c r="P1" s="178"/>
      <c r="Q1" s="178"/>
      <c r="R1" s="178"/>
      <c r="S1" s="7"/>
    </row>
    <row r="2" spans="1:22" s="121" customFormat="1" ht="19.5" customHeight="1" thickBot="1" x14ac:dyDescent="0.3">
      <c r="A2" s="119"/>
      <c r="B2" s="499" t="s">
        <v>23</v>
      </c>
      <c r="C2" s="500"/>
      <c r="D2" s="500"/>
      <c r="E2" s="500"/>
      <c r="F2" s="500"/>
      <c r="G2" s="500"/>
      <c r="H2" s="500"/>
      <c r="I2" s="500"/>
      <c r="J2" s="500"/>
      <c r="K2" s="500"/>
      <c r="L2" s="500"/>
      <c r="M2" s="500"/>
      <c r="N2" s="500"/>
      <c r="O2" s="500"/>
      <c r="P2" s="500"/>
      <c r="Q2" s="500"/>
      <c r="R2" s="500"/>
      <c r="S2" s="501"/>
    </row>
    <row r="3" spans="1:22" s="124" customFormat="1" ht="38.25" customHeight="1" x14ac:dyDescent="0.25">
      <c r="A3" s="122"/>
      <c r="B3" s="179" t="s">
        <v>24</v>
      </c>
      <c r="C3" s="502" t="s">
        <v>25</v>
      </c>
      <c r="D3" s="502" t="s">
        <v>26</v>
      </c>
      <c r="E3" s="180" t="s">
        <v>27</v>
      </c>
      <c r="F3" s="181"/>
      <c r="G3" s="181"/>
      <c r="H3" s="181"/>
      <c r="I3" s="181"/>
      <c r="J3" s="502" t="s">
        <v>28</v>
      </c>
      <c r="K3" s="502" t="s">
        <v>29</v>
      </c>
      <c r="L3" s="502" t="s">
        <v>30</v>
      </c>
      <c r="M3" s="502" t="s">
        <v>31</v>
      </c>
      <c r="N3" s="502" t="s">
        <v>32</v>
      </c>
      <c r="O3" s="502" t="s">
        <v>33</v>
      </c>
      <c r="P3" s="503" t="s">
        <v>34</v>
      </c>
      <c r="Q3" s="503" t="s">
        <v>35</v>
      </c>
      <c r="R3" s="503" t="s">
        <v>36</v>
      </c>
      <c r="S3" s="504" t="s">
        <v>37</v>
      </c>
    </row>
    <row r="4" spans="1:22" s="124" customFormat="1" ht="30.75" customHeight="1" x14ac:dyDescent="0.25">
      <c r="A4" s="122"/>
      <c r="B4" s="179"/>
      <c r="C4" s="502"/>
      <c r="D4" s="502"/>
      <c r="E4" s="182" t="s">
        <v>38</v>
      </c>
      <c r="F4" s="182" t="s">
        <v>39</v>
      </c>
      <c r="G4" s="182" t="s">
        <v>40</v>
      </c>
      <c r="H4" s="182" t="s">
        <v>41</v>
      </c>
      <c r="I4" s="182" t="s">
        <v>42</v>
      </c>
      <c r="J4" s="502"/>
      <c r="K4" s="502"/>
      <c r="L4" s="502"/>
      <c r="M4" s="502"/>
      <c r="N4" s="502"/>
      <c r="O4" s="502"/>
      <c r="P4" s="503"/>
      <c r="Q4" s="503"/>
      <c r="R4" s="503"/>
      <c r="S4" s="505"/>
    </row>
    <row r="5" spans="1:22" ht="15.75" customHeight="1" x14ac:dyDescent="0.25">
      <c r="A5" s="183"/>
      <c r="B5" s="184" t="s">
        <v>43</v>
      </c>
      <c r="C5" s="118">
        <v>366.79500000000002</v>
      </c>
      <c r="D5" s="118">
        <v>115.99299999999999</v>
      </c>
      <c r="E5" s="118">
        <v>101.666</v>
      </c>
      <c r="F5" s="118">
        <v>52.098999999999997</v>
      </c>
      <c r="G5" s="118">
        <v>31.882999999999999</v>
      </c>
      <c r="H5" s="118">
        <v>16.774999999999999</v>
      </c>
      <c r="I5" s="118">
        <v>1.784</v>
      </c>
      <c r="J5" s="118">
        <v>0.505</v>
      </c>
      <c r="K5" s="118">
        <v>584.95899999999995</v>
      </c>
      <c r="L5" s="118">
        <v>-4.6719999999999997</v>
      </c>
      <c r="M5" s="118">
        <v>580.28700000000003</v>
      </c>
      <c r="N5" s="118">
        <v>168.251</v>
      </c>
      <c r="O5" s="118">
        <v>756.22500000000002</v>
      </c>
      <c r="P5" s="118">
        <v>169.18600000000001</v>
      </c>
      <c r="Q5" s="118">
        <v>0</v>
      </c>
      <c r="R5" s="118">
        <v>586.69000000000005</v>
      </c>
      <c r="S5" s="12">
        <v>513.25099999999998</v>
      </c>
      <c r="T5" s="3"/>
      <c r="U5" s="25"/>
      <c r="V5" s="25"/>
    </row>
    <row r="6" spans="1:22" x14ac:dyDescent="0.25">
      <c r="A6" s="183"/>
      <c r="B6" s="184" t="s">
        <v>44</v>
      </c>
      <c r="C6" s="118">
        <v>362.06400000000002</v>
      </c>
      <c r="D6" s="118">
        <v>115.307</v>
      </c>
      <c r="E6" s="118">
        <v>103.27200000000001</v>
      </c>
      <c r="F6" s="118">
        <v>57.107999999999997</v>
      </c>
      <c r="G6" s="118">
        <v>30.068999999999999</v>
      </c>
      <c r="H6" s="118">
        <v>15.255000000000001</v>
      </c>
      <c r="I6" s="118">
        <v>1.6600000000000001</v>
      </c>
      <c r="J6" s="118">
        <v>-0.216</v>
      </c>
      <c r="K6" s="118">
        <v>580.42700000000002</v>
      </c>
      <c r="L6" s="118">
        <v>-0.28100000000000003</v>
      </c>
      <c r="M6" s="118">
        <v>580.14599999999996</v>
      </c>
      <c r="N6" s="118">
        <v>168.428</v>
      </c>
      <c r="O6" s="118">
        <v>752.59900000000005</v>
      </c>
      <c r="P6" s="118">
        <v>168.738</v>
      </c>
      <c r="Q6" s="118">
        <v>0</v>
      </c>
      <c r="R6" s="118">
        <v>583.54100000000005</v>
      </c>
      <c r="S6" s="12">
        <v>511.33100000000002</v>
      </c>
      <c r="U6" s="25"/>
      <c r="V6" s="25"/>
    </row>
    <row r="7" spans="1:22" x14ac:dyDescent="0.25">
      <c r="A7" s="183"/>
      <c r="B7" s="184" t="s">
        <v>45</v>
      </c>
      <c r="C7" s="118">
        <v>356.56700000000001</v>
      </c>
      <c r="D7" s="118">
        <v>117.36199999999999</v>
      </c>
      <c r="E7" s="118">
        <v>98.197999999999993</v>
      </c>
      <c r="F7" s="118">
        <v>54.942</v>
      </c>
      <c r="G7" s="118">
        <v>24.559000000000001</v>
      </c>
      <c r="H7" s="118">
        <v>15.861000000000001</v>
      </c>
      <c r="I7" s="118">
        <v>3.4189999999999996</v>
      </c>
      <c r="J7" s="118">
        <v>-1.304</v>
      </c>
      <c r="K7" s="118">
        <v>570.82299999999998</v>
      </c>
      <c r="L7" s="118">
        <v>-0.85799999999999998</v>
      </c>
      <c r="M7" s="118">
        <v>569.96500000000003</v>
      </c>
      <c r="N7" s="118">
        <v>169.10599999999999</v>
      </c>
      <c r="O7" s="118">
        <v>738.86800000000005</v>
      </c>
      <c r="P7" s="118">
        <v>164.57300000000001</v>
      </c>
      <c r="Q7" s="118">
        <v>0</v>
      </c>
      <c r="R7" s="118">
        <v>573.96100000000001</v>
      </c>
      <c r="S7" s="12">
        <v>503.22399999999999</v>
      </c>
      <c r="U7" s="25"/>
      <c r="V7" s="25"/>
    </row>
    <row r="8" spans="1:22" x14ac:dyDescent="0.25">
      <c r="A8" s="183"/>
      <c r="B8" s="184" t="s">
        <v>46</v>
      </c>
      <c r="C8" s="118">
        <v>347.875</v>
      </c>
      <c r="D8" s="118">
        <v>118.565</v>
      </c>
      <c r="E8" s="118">
        <v>96.036000000000001</v>
      </c>
      <c r="F8" s="118">
        <v>52.433999999999997</v>
      </c>
      <c r="G8" s="118">
        <v>23.384</v>
      </c>
      <c r="H8" s="118">
        <v>17.411000000000001</v>
      </c>
      <c r="I8" s="118">
        <v>3.3290000000000002</v>
      </c>
      <c r="J8" s="118">
        <v>0.24099999999999999</v>
      </c>
      <c r="K8" s="118">
        <v>562.71699999999998</v>
      </c>
      <c r="L8" s="118">
        <v>-2.7679999999999998</v>
      </c>
      <c r="M8" s="118">
        <v>559.94899999999996</v>
      </c>
      <c r="N8" s="118">
        <v>161.06899999999999</v>
      </c>
      <c r="O8" s="118">
        <v>717.79300000000001</v>
      </c>
      <c r="P8" s="118">
        <v>155.48500000000001</v>
      </c>
      <c r="Q8" s="118">
        <v>0</v>
      </c>
      <c r="R8" s="118">
        <v>561.81600000000003</v>
      </c>
      <c r="S8" s="12">
        <v>492.72699999999998</v>
      </c>
      <c r="U8" s="25"/>
      <c r="V8" s="25"/>
    </row>
    <row r="9" spans="1:22" x14ac:dyDescent="0.25">
      <c r="A9" s="183"/>
      <c r="B9" s="184" t="s">
        <v>47</v>
      </c>
      <c r="C9" s="118">
        <v>346.435</v>
      </c>
      <c r="D9" s="118">
        <v>117.85899999999999</v>
      </c>
      <c r="E9" s="118">
        <v>90.795000000000002</v>
      </c>
      <c r="F9" s="118">
        <v>48.456000000000003</v>
      </c>
      <c r="G9" s="118">
        <v>21.957999999999998</v>
      </c>
      <c r="H9" s="118">
        <v>17.521000000000001</v>
      </c>
      <c r="I9" s="118">
        <v>3.2850000000000001</v>
      </c>
      <c r="J9" s="118">
        <v>1.4019999999999999</v>
      </c>
      <c r="K9" s="118">
        <v>556.49099999999999</v>
      </c>
      <c r="L9" s="118">
        <v>-7.6040000000000001</v>
      </c>
      <c r="M9" s="118">
        <v>548.88699999999994</v>
      </c>
      <c r="N9" s="118">
        <v>152.66900000000001</v>
      </c>
      <c r="O9" s="118">
        <v>700.23400000000004</v>
      </c>
      <c r="P9" s="118">
        <v>149.46600000000001</v>
      </c>
      <c r="Q9" s="118">
        <v>0</v>
      </c>
      <c r="R9" s="118">
        <v>550.45100000000002</v>
      </c>
      <c r="S9" s="12">
        <v>483.02300000000002</v>
      </c>
      <c r="U9" s="25"/>
      <c r="V9" s="25"/>
    </row>
    <row r="10" spans="1:22" x14ac:dyDescent="0.25">
      <c r="A10" s="7"/>
      <c r="B10" s="184" t="s">
        <v>48</v>
      </c>
      <c r="C10" s="118">
        <v>345.97199999999998</v>
      </c>
      <c r="D10" s="118">
        <v>117.61</v>
      </c>
      <c r="E10" s="118">
        <v>87.418000000000006</v>
      </c>
      <c r="F10" s="118">
        <v>46.750999999999998</v>
      </c>
      <c r="G10" s="118">
        <v>21.178000000000001</v>
      </c>
      <c r="H10" s="118">
        <v>16.507000000000001</v>
      </c>
      <c r="I10" s="118">
        <v>3.2560000000000002</v>
      </c>
      <c r="J10" s="118">
        <v>0.53300000000000003</v>
      </c>
      <c r="K10" s="118">
        <v>551.53300000000002</v>
      </c>
      <c r="L10" s="118">
        <v>-7.7519999999999998</v>
      </c>
      <c r="M10" s="118">
        <v>543.78099999999995</v>
      </c>
      <c r="N10" s="118">
        <v>151.80500000000001</v>
      </c>
      <c r="O10" s="118">
        <v>698.82600000000002</v>
      </c>
      <c r="P10" s="118">
        <v>149.70599999999999</v>
      </c>
      <c r="Q10" s="118">
        <v>0</v>
      </c>
      <c r="R10" s="118">
        <v>548.85900000000004</v>
      </c>
      <c r="S10" s="12">
        <v>480.94200000000001</v>
      </c>
      <c r="U10" s="25"/>
      <c r="V10" s="25"/>
    </row>
    <row r="11" spans="1:22" x14ac:dyDescent="0.25">
      <c r="A11" s="7"/>
      <c r="B11" s="184" t="s">
        <v>49</v>
      </c>
      <c r="C11" s="118">
        <v>347.113</v>
      </c>
      <c r="D11" s="118">
        <v>118.717</v>
      </c>
      <c r="E11" s="118">
        <v>87.975999999999999</v>
      </c>
      <c r="F11" s="118">
        <v>45.581000000000003</v>
      </c>
      <c r="G11" s="118">
        <v>21.321000000000002</v>
      </c>
      <c r="H11" s="118">
        <v>18.129000000000001</v>
      </c>
      <c r="I11" s="118">
        <v>3.2889999999999997</v>
      </c>
      <c r="J11" s="118">
        <v>0.77300000000000002</v>
      </c>
      <c r="K11" s="118">
        <v>554.57899999999995</v>
      </c>
      <c r="L11" s="118">
        <v>-8.5299999999999994</v>
      </c>
      <c r="M11" s="118">
        <v>546.04899999999998</v>
      </c>
      <c r="N11" s="118">
        <v>151.59700000000001</v>
      </c>
      <c r="O11" s="118">
        <v>703.47</v>
      </c>
      <c r="P11" s="118">
        <v>153.65100000000001</v>
      </c>
      <c r="Q11" s="118">
        <v>0</v>
      </c>
      <c r="R11" s="118">
        <v>549.54</v>
      </c>
      <c r="S11" s="12">
        <v>482.029</v>
      </c>
      <c r="U11" s="25"/>
      <c r="V11" s="25"/>
    </row>
    <row r="12" spans="1:22" x14ac:dyDescent="0.25">
      <c r="A12" s="7"/>
      <c r="B12" s="184" t="s">
        <v>50</v>
      </c>
      <c r="C12" s="118">
        <v>349.90899999999999</v>
      </c>
      <c r="D12" s="118">
        <v>119.548</v>
      </c>
      <c r="E12" s="118">
        <v>86.66</v>
      </c>
      <c r="F12" s="118">
        <v>45.414000000000001</v>
      </c>
      <c r="G12" s="118">
        <v>20.128</v>
      </c>
      <c r="H12" s="118">
        <v>17.923999999999999</v>
      </c>
      <c r="I12" s="118">
        <v>3.3780000000000001</v>
      </c>
      <c r="J12" s="118">
        <v>-0.32200000000000001</v>
      </c>
      <c r="K12" s="118">
        <v>555.79499999999996</v>
      </c>
      <c r="L12" s="118">
        <v>-5.1210000000000004</v>
      </c>
      <c r="M12" s="118">
        <v>550.67399999999998</v>
      </c>
      <c r="N12" s="118">
        <v>157.88200000000001</v>
      </c>
      <c r="O12" s="118">
        <v>709.15599999999995</v>
      </c>
      <c r="P12" s="118">
        <v>157.47200000000001</v>
      </c>
      <c r="Q12" s="118">
        <v>0</v>
      </c>
      <c r="R12" s="118">
        <v>551.37199999999996</v>
      </c>
      <c r="S12" s="12">
        <v>484.18</v>
      </c>
      <c r="U12" s="25"/>
      <c r="V12" s="25"/>
    </row>
    <row r="13" spans="1:22" ht="18.75" customHeight="1" x14ac:dyDescent="0.25">
      <c r="A13" s="7"/>
      <c r="B13" s="184" t="s">
        <v>51</v>
      </c>
      <c r="C13" s="118">
        <v>349.45</v>
      </c>
      <c r="D13" s="118">
        <v>117.946</v>
      </c>
      <c r="E13" s="118">
        <v>90.007000000000005</v>
      </c>
      <c r="F13" s="118">
        <v>47.158999999999999</v>
      </c>
      <c r="G13" s="118">
        <v>20.934999999999999</v>
      </c>
      <c r="H13" s="118">
        <v>18.677</v>
      </c>
      <c r="I13" s="118">
        <v>3.4220000000000002</v>
      </c>
      <c r="J13" s="118">
        <v>-0.48</v>
      </c>
      <c r="K13" s="118">
        <v>556.923</v>
      </c>
      <c r="L13" s="118">
        <v>-2.4060000000000001</v>
      </c>
      <c r="M13" s="118">
        <v>554.51700000000005</v>
      </c>
      <c r="N13" s="118">
        <v>157.93799999999999</v>
      </c>
      <c r="O13" s="118">
        <v>715.447</v>
      </c>
      <c r="P13" s="118">
        <v>159.13499999999999</v>
      </c>
      <c r="Q13" s="118">
        <v>0</v>
      </c>
      <c r="R13" s="118">
        <v>556.00199999999995</v>
      </c>
      <c r="S13" s="12">
        <v>488.69900000000001</v>
      </c>
      <c r="U13" s="25"/>
      <c r="V13" s="25"/>
    </row>
    <row r="14" spans="1:22" x14ac:dyDescent="0.25">
      <c r="A14" s="7"/>
      <c r="B14" s="184" t="s">
        <v>52</v>
      </c>
      <c r="C14" s="118">
        <v>358.96800000000002</v>
      </c>
      <c r="D14" s="118">
        <v>118.254</v>
      </c>
      <c r="E14" s="118">
        <v>87.938000000000002</v>
      </c>
      <c r="F14" s="118">
        <v>46.055</v>
      </c>
      <c r="G14" s="118">
        <v>21.504999999999999</v>
      </c>
      <c r="H14" s="118">
        <v>17.329000000000001</v>
      </c>
      <c r="I14" s="118">
        <v>3.4</v>
      </c>
      <c r="J14" s="118">
        <v>-0.745</v>
      </c>
      <c r="K14" s="118">
        <v>564.41499999999996</v>
      </c>
      <c r="L14" s="118">
        <v>-1.1279999999999999</v>
      </c>
      <c r="M14" s="118">
        <v>563.28700000000003</v>
      </c>
      <c r="N14" s="118">
        <v>162.47300000000001</v>
      </c>
      <c r="O14" s="118">
        <v>726.66899999999998</v>
      </c>
      <c r="P14" s="118">
        <v>163.97800000000001</v>
      </c>
      <c r="Q14" s="118">
        <v>0</v>
      </c>
      <c r="R14" s="118">
        <v>562.35299999999995</v>
      </c>
      <c r="S14" s="12">
        <v>494.93599999999998</v>
      </c>
      <c r="U14" s="25"/>
      <c r="V14" s="25"/>
    </row>
    <row r="15" spans="1:22" x14ac:dyDescent="0.25">
      <c r="A15" s="7"/>
      <c r="B15" s="184" t="s">
        <v>53</v>
      </c>
      <c r="C15" s="118">
        <v>359.80099999999999</v>
      </c>
      <c r="D15" s="118">
        <v>118.60899999999999</v>
      </c>
      <c r="E15" s="118">
        <v>90.700999999999993</v>
      </c>
      <c r="F15" s="118">
        <v>47.527000000000001</v>
      </c>
      <c r="G15" s="118">
        <v>22.204000000000001</v>
      </c>
      <c r="H15" s="118">
        <v>17.948</v>
      </c>
      <c r="I15" s="118">
        <v>3.383</v>
      </c>
      <c r="J15" s="118">
        <v>0.34599999999999997</v>
      </c>
      <c r="K15" s="118">
        <v>569.45699999999999</v>
      </c>
      <c r="L15" s="118">
        <v>-0.98899999999999999</v>
      </c>
      <c r="M15" s="118">
        <v>568.46799999999996</v>
      </c>
      <c r="N15" s="118">
        <v>164.197</v>
      </c>
      <c r="O15" s="118">
        <v>735.14200000000005</v>
      </c>
      <c r="P15" s="118">
        <v>169.102</v>
      </c>
      <c r="Q15" s="118">
        <v>0</v>
      </c>
      <c r="R15" s="118">
        <v>565.65899999999999</v>
      </c>
      <c r="S15" s="12">
        <v>498.16699999999997</v>
      </c>
      <c r="U15" s="25"/>
      <c r="V15" s="25"/>
    </row>
    <row r="16" spans="1:22" x14ac:dyDescent="0.25">
      <c r="A16" s="7"/>
      <c r="B16" s="184" t="s">
        <v>54</v>
      </c>
      <c r="C16" s="118">
        <v>358.90499999999997</v>
      </c>
      <c r="D16" s="118">
        <v>118.81699999999999</v>
      </c>
      <c r="E16" s="118">
        <v>92.57</v>
      </c>
      <c r="F16" s="118">
        <v>50.337000000000003</v>
      </c>
      <c r="G16" s="118">
        <v>21.611999999999998</v>
      </c>
      <c r="H16" s="118">
        <v>17.521999999999998</v>
      </c>
      <c r="I16" s="118">
        <v>3.262</v>
      </c>
      <c r="J16" s="118">
        <v>0.36399999999999999</v>
      </c>
      <c r="K16" s="118">
        <v>570.65599999999995</v>
      </c>
      <c r="L16" s="118">
        <v>-2.5019999999999998</v>
      </c>
      <c r="M16" s="118">
        <v>568.154</v>
      </c>
      <c r="N16" s="118">
        <v>167.102</v>
      </c>
      <c r="O16" s="118">
        <v>737.22799999999995</v>
      </c>
      <c r="P16" s="118">
        <v>170.87100000000001</v>
      </c>
      <c r="Q16" s="118">
        <v>0</v>
      </c>
      <c r="R16" s="118">
        <v>565.94500000000005</v>
      </c>
      <c r="S16" s="12">
        <v>498.90600000000001</v>
      </c>
      <c r="U16" s="25"/>
      <c r="V16" s="25"/>
    </row>
    <row r="17" spans="1:22" ht="18.75" customHeight="1" x14ac:dyDescent="0.25">
      <c r="A17" s="7"/>
      <c r="B17" s="184" t="s">
        <v>55</v>
      </c>
      <c r="C17" s="118">
        <v>355.24099999999999</v>
      </c>
      <c r="D17" s="118">
        <v>119.224</v>
      </c>
      <c r="E17" s="118">
        <v>89.358000000000004</v>
      </c>
      <c r="F17" s="118">
        <v>47.06</v>
      </c>
      <c r="G17" s="118">
        <v>20.977</v>
      </c>
      <c r="H17" s="118">
        <v>18.451000000000001</v>
      </c>
      <c r="I17" s="118">
        <v>3.161</v>
      </c>
      <c r="J17" s="118">
        <v>-2.778</v>
      </c>
      <c r="K17" s="118">
        <v>561.04499999999996</v>
      </c>
      <c r="L17" s="118">
        <v>-6.7000000000000004E-2</v>
      </c>
      <c r="M17" s="118">
        <v>560.97799999999995</v>
      </c>
      <c r="N17" s="118">
        <v>175.38800000000001</v>
      </c>
      <c r="O17" s="118">
        <v>734.62400000000002</v>
      </c>
      <c r="P17" s="118">
        <v>167.39500000000001</v>
      </c>
      <c r="Q17" s="118">
        <v>0</v>
      </c>
      <c r="R17" s="118">
        <v>566.87300000000005</v>
      </c>
      <c r="S17" s="12">
        <v>500.07799999999997</v>
      </c>
      <c r="U17" s="25"/>
      <c r="V17" s="25"/>
    </row>
    <row r="18" spans="1:22" x14ac:dyDescent="0.25">
      <c r="A18" s="7"/>
      <c r="B18" s="184" t="s">
        <v>56</v>
      </c>
      <c r="C18" s="118">
        <v>353.87200000000001</v>
      </c>
      <c r="D18" s="118">
        <v>117.52200000000001</v>
      </c>
      <c r="E18" s="118">
        <v>88.766999999999996</v>
      </c>
      <c r="F18" s="118">
        <v>49.334000000000003</v>
      </c>
      <c r="G18" s="118">
        <v>20.431999999999999</v>
      </c>
      <c r="H18" s="118">
        <v>15.951000000000001</v>
      </c>
      <c r="I18" s="118">
        <v>3.173</v>
      </c>
      <c r="J18" s="118">
        <v>0.45300000000000001</v>
      </c>
      <c r="K18" s="118">
        <v>560.61400000000003</v>
      </c>
      <c r="L18" s="118">
        <v>5.0049999999999999</v>
      </c>
      <c r="M18" s="118">
        <v>565.61900000000003</v>
      </c>
      <c r="N18" s="118">
        <v>171.89099999999999</v>
      </c>
      <c r="O18" s="118">
        <v>738.77200000000005</v>
      </c>
      <c r="P18" s="118">
        <v>171.70500000000001</v>
      </c>
      <c r="Q18" s="118">
        <v>0</v>
      </c>
      <c r="R18" s="118">
        <v>566.601</v>
      </c>
      <c r="S18" s="12">
        <v>500.834</v>
      </c>
      <c r="U18" s="25"/>
      <c r="V18" s="25"/>
    </row>
    <row r="19" spans="1:22" x14ac:dyDescent="0.25">
      <c r="A19" s="7"/>
      <c r="B19" s="184" t="s">
        <v>57</v>
      </c>
      <c r="C19" s="118">
        <v>354.428</v>
      </c>
      <c r="D19" s="118">
        <v>117.292</v>
      </c>
      <c r="E19" s="118">
        <v>90.686999999999998</v>
      </c>
      <c r="F19" s="118">
        <v>50.838999999999999</v>
      </c>
      <c r="G19" s="118">
        <v>20.677</v>
      </c>
      <c r="H19" s="118">
        <v>16.181999999999999</v>
      </c>
      <c r="I19" s="118">
        <v>3.016</v>
      </c>
      <c r="J19" s="118">
        <v>1.5469999999999999</v>
      </c>
      <c r="K19" s="118">
        <v>563.95399999999995</v>
      </c>
      <c r="L19" s="118">
        <v>0.67200000000000004</v>
      </c>
      <c r="M19" s="118">
        <v>564.62599999999998</v>
      </c>
      <c r="N19" s="118">
        <v>173.28299999999999</v>
      </c>
      <c r="O19" s="118">
        <v>738.61300000000006</v>
      </c>
      <c r="P19" s="118">
        <v>170.584</v>
      </c>
      <c r="Q19" s="118">
        <v>0</v>
      </c>
      <c r="R19" s="118">
        <v>567.58600000000001</v>
      </c>
      <c r="S19" s="12">
        <v>502.815</v>
      </c>
      <c r="U19" s="25"/>
      <c r="V19" s="25"/>
    </row>
    <row r="20" spans="1:22" x14ac:dyDescent="0.25">
      <c r="A20" s="7"/>
      <c r="B20" s="184" t="s">
        <v>58</v>
      </c>
      <c r="C20" s="118">
        <v>354.64600000000002</v>
      </c>
      <c r="D20" s="118">
        <v>118.072</v>
      </c>
      <c r="E20" s="118">
        <v>91.790999999999997</v>
      </c>
      <c r="F20" s="118">
        <v>52.186</v>
      </c>
      <c r="G20" s="118">
        <v>20.643999999999998</v>
      </c>
      <c r="H20" s="118">
        <v>15.922000000000001</v>
      </c>
      <c r="I20" s="118">
        <v>2.9510000000000001</v>
      </c>
      <c r="J20" s="118">
        <v>3.0000000000000001E-3</v>
      </c>
      <c r="K20" s="118">
        <v>564.51199999999994</v>
      </c>
      <c r="L20" s="118">
        <v>-5.18</v>
      </c>
      <c r="M20" s="118">
        <v>559.33199999999999</v>
      </c>
      <c r="N20" s="118">
        <v>175.42699999999999</v>
      </c>
      <c r="O20" s="118">
        <v>740.1</v>
      </c>
      <c r="P20" s="118">
        <v>171.578</v>
      </c>
      <c r="Q20" s="118">
        <v>0</v>
      </c>
      <c r="R20" s="118">
        <v>568.05600000000004</v>
      </c>
      <c r="S20" s="12">
        <v>503.93900000000002</v>
      </c>
      <c r="U20" s="25"/>
      <c r="V20" s="25"/>
    </row>
    <row r="21" spans="1:22" ht="18.75" customHeight="1" x14ac:dyDescent="0.25">
      <c r="A21" s="7"/>
      <c r="B21" s="184" t="s">
        <v>59</v>
      </c>
      <c r="C21" s="118">
        <v>354.91800000000001</v>
      </c>
      <c r="D21" s="118">
        <v>121.47199999999999</v>
      </c>
      <c r="E21" s="118">
        <v>93.206999999999994</v>
      </c>
      <c r="F21" s="118">
        <v>53.781999999999996</v>
      </c>
      <c r="G21" s="118">
        <v>19.823</v>
      </c>
      <c r="H21" s="118">
        <v>16.542000000000002</v>
      </c>
      <c r="I21" s="118">
        <v>2.8370000000000002</v>
      </c>
      <c r="J21" s="118">
        <v>-2.133</v>
      </c>
      <c r="K21" s="118">
        <v>567.46400000000006</v>
      </c>
      <c r="L21" s="118">
        <v>-5.5350000000000001</v>
      </c>
      <c r="M21" s="118">
        <v>561.92899999999997</v>
      </c>
      <c r="N21" s="118">
        <v>181.04900000000001</v>
      </c>
      <c r="O21" s="118">
        <v>747.40899999999999</v>
      </c>
      <c r="P21" s="118">
        <v>173.5</v>
      </c>
      <c r="Q21" s="118">
        <v>0</v>
      </c>
      <c r="R21" s="118">
        <v>573.41600000000005</v>
      </c>
      <c r="S21" s="12">
        <v>509.20600000000002</v>
      </c>
      <c r="U21" s="25"/>
      <c r="V21" s="25"/>
    </row>
    <row r="22" spans="1:22" x14ac:dyDescent="0.25">
      <c r="A22" s="7"/>
      <c r="B22" s="184" t="s">
        <v>60</v>
      </c>
      <c r="C22" s="118">
        <v>358.709</v>
      </c>
      <c r="D22" s="118">
        <v>118.038</v>
      </c>
      <c r="E22" s="118">
        <v>90.462000000000003</v>
      </c>
      <c r="F22" s="118">
        <v>51.078000000000003</v>
      </c>
      <c r="G22" s="118">
        <v>20.273</v>
      </c>
      <c r="H22" s="118">
        <v>16.224</v>
      </c>
      <c r="I22" s="118">
        <v>2.8679999999999999</v>
      </c>
      <c r="J22" s="118">
        <v>0.67200000000000004</v>
      </c>
      <c r="K22" s="118">
        <v>567.88099999999997</v>
      </c>
      <c r="L22" s="118">
        <v>8.0760000000000005</v>
      </c>
      <c r="M22" s="118">
        <v>575.95699999999999</v>
      </c>
      <c r="N22" s="118">
        <v>171.42500000000001</v>
      </c>
      <c r="O22" s="118">
        <v>750.10599999999999</v>
      </c>
      <c r="P22" s="118">
        <v>176.34200000000001</v>
      </c>
      <c r="Q22" s="118">
        <v>0</v>
      </c>
      <c r="R22" s="118">
        <v>573.11199999999997</v>
      </c>
      <c r="S22" s="12">
        <v>509.37799999999999</v>
      </c>
      <c r="U22" s="25"/>
      <c r="V22" s="25"/>
    </row>
    <row r="23" spans="1:22" x14ac:dyDescent="0.25">
      <c r="A23" s="7"/>
      <c r="B23" s="184" t="s">
        <v>61</v>
      </c>
      <c r="C23" s="118">
        <v>363.76600000000002</v>
      </c>
      <c r="D23" s="118">
        <v>119.084</v>
      </c>
      <c r="E23" s="118">
        <v>89.953999999999994</v>
      </c>
      <c r="F23" s="118">
        <v>51.746000000000002</v>
      </c>
      <c r="G23" s="118">
        <v>20.917000000000002</v>
      </c>
      <c r="H23" s="118">
        <v>14.404999999999999</v>
      </c>
      <c r="I23" s="118">
        <v>2.8089999999999997</v>
      </c>
      <c r="J23" s="118">
        <v>6.6000000000000003E-2</v>
      </c>
      <c r="K23" s="118">
        <v>572.87</v>
      </c>
      <c r="L23" s="118">
        <v>8.1579999999999995</v>
      </c>
      <c r="M23" s="118">
        <v>581.02800000000002</v>
      </c>
      <c r="N23" s="118">
        <v>176.16</v>
      </c>
      <c r="O23" s="118">
        <v>754.67100000000005</v>
      </c>
      <c r="P23" s="118">
        <v>175.108</v>
      </c>
      <c r="Q23" s="118">
        <v>0</v>
      </c>
      <c r="R23" s="118">
        <v>579.05100000000004</v>
      </c>
      <c r="S23" s="12">
        <v>515.08399999999995</v>
      </c>
      <c r="U23" s="25"/>
      <c r="V23" s="25"/>
    </row>
    <row r="24" spans="1:22" x14ac:dyDescent="0.25">
      <c r="A24" s="7"/>
      <c r="B24" s="184" t="s">
        <v>62</v>
      </c>
      <c r="C24" s="118">
        <v>368.77499999999998</v>
      </c>
      <c r="D24" s="118">
        <v>120.42700000000001</v>
      </c>
      <c r="E24" s="118">
        <v>94.36</v>
      </c>
      <c r="F24" s="118">
        <v>55.124000000000002</v>
      </c>
      <c r="G24" s="118">
        <v>21.463999999999999</v>
      </c>
      <c r="H24" s="118">
        <v>14.757999999999999</v>
      </c>
      <c r="I24" s="118">
        <v>2.782</v>
      </c>
      <c r="J24" s="118">
        <v>-0.214</v>
      </c>
      <c r="K24" s="118">
        <v>583.34799999999996</v>
      </c>
      <c r="L24" s="118">
        <v>-6.1539999999999999</v>
      </c>
      <c r="M24" s="118">
        <v>577.19399999999996</v>
      </c>
      <c r="N24" s="118">
        <v>171.077</v>
      </c>
      <c r="O24" s="118">
        <v>750.27300000000002</v>
      </c>
      <c r="P24" s="118">
        <v>171.69900000000001</v>
      </c>
      <c r="Q24" s="118">
        <v>0</v>
      </c>
      <c r="R24" s="118">
        <v>578.21500000000003</v>
      </c>
      <c r="S24" s="12">
        <v>515.40599999999995</v>
      </c>
      <c r="U24" s="25"/>
      <c r="V24" s="25"/>
    </row>
    <row r="25" spans="1:22" ht="18.75" customHeight="1" x14ac:dyDescent="0.25">
      <c r="A25" s="7"/>
      <c r="B25" s="184" t="s">
        <v>63</v>
      </c>
      <c r="C25" s="118">
        <v>365.63</v>
      </c>
      <c r="D25" s="118">
        <v>118.91500000000001</v>
      </c>
      <c r="E25" s="118">
        <v>92.805999999999997</v>
      </c>
      <c r="F25" s="118">
        <v>53.731999999999999</v>
      </c>
      <c r="G25" s="118">
        <v>21.513000000000002</v>
      </c>
      <c r="H25" s="118">
        <v>14.61</v>
      </c>
      <c r="I25" s="118">
        <v>2.7889999999999997</v>
      </c>
      <c r="J25" s="118">
        <v>0.754</v>
      </c>
      <c r="K25" s="118">
        <v>578.10500000000002</v>
      </c>
      <c r="L25" s="118">
        <v>-0.73599999999999999</v>
      </c>
      <c r="M25" s="118">
        <v>577.36900000000003</v>
      </c>
      <c r="N25" s="118">
        <v>175.68</v>
      </c>
      <c r="O25" s="118">
        <v>753.62400000000002</v>
      </c>
      <c r="P25" s="118">
        <v>173.45</v>
      </c>
      <c r="Q25" s="118">
        <v>0</v>
      </c>
      <c r="R25" s="118">
        <v>579.74900000000002</v>
      </c>
      <c r="S25" s="12">
        <v>516.59400000000005</v>
      </c>
      <c r="U25" s="25"/>
      <c r="V25" s="25"/>
    </row>
    <row r="26" spans="1:22" x14ac:dyDescent="0.25">
      <c r="A26" s="7"/>
      <c r="B26" s="184" t="s">
        <v>64</v>
      </c>
      <c r="C26" s="118">
        <v>368.09699999999998</v>
      </c>
      <c r="D26" s="118">
        <v>119.339</v>
      </c>
      <c r="E26" s="118">
        <v>95.37</v>
      </c>
      <c r="F26" s="118">
        <v>54.767000000000003</v>
      </c>
      <c r="G26" s="118">
        <v>23.611000000000001</v>
      </c>
      <c r="H26" s="118">
        <v>14.163</v>
      </c>
      <c r="I26" s="118">
        <v>2.6669999999999998</v>
      </c>
      <c r="J26" s="118">
        <v>3.6190000000000002</v>
      </c>
      <c r="K26" s="118">
        <v>586.42499999999995</v>
      </c>
      <c r="L26" s="118">
        <v>1.4670000000000001</v>
      </c>
      <c r="M26" s="118">
        <v>587.89200000000005</v>
      </c>
      <c r="N26" s="118">
        <v>176.643</v>
      </c>
      <c r="O26" s="118">
        <v>765.91300000000001</v>
      </c>
      <c r="P26" s="118">
        <v>181.63900000000001</v>
      </c>
      <c r="Q26" s="118">
        <v>0</v>
      </c>
      <c r="R26" s="118">
        <v>583.60500000000002</v>
      </c>
      <c r="S26" s="12">
        <v>520.29600000000005</v>
      </c>
      <c r="U26" s="25"/>
      <c r="V26" s="25"/>
    </row>
    <row r="27" spans="1:22" x14ac:dyDescent="0.25">
      <c r="A27" s="7"/>
      <c r="B27" s="184" t="s">
        <v>65</v>
      </c>
      <c r="C27" s="118">
        <v>371.89699999999999</v>
      </c>
      <c r="D27" s="118">
        <v>119.283</v>
      </c>
      <c r="E27" s="118">
        <v>97.805999999999997</v>
      </c>
      <c r="F27" s="118">
        <v>56.747</v>
      </c>
      <c r="G27" s="118">
        <v>23.763000000000002</v>
      </c>
      <c r="H27" s="118">
        <v>14.430999999999999</v>
      </c>
      <c r="I27" s="118">
        <v>2.6560000000000001</v>
      </c>
      <c r="J27" s="118">
        <v>-1.784</v>
      </c>
      <c r="K27" s="118">
        <v>587.202</v>
      </c>
      <c r="L27" s="118">
        <v>-0.83599999999999997</v>
      </c>
      <c r="M27" s="118">
        <v>586.36599999999999</v>
      </c>
      <c r="N27" s="118">
        <v>177.535</v>
      </c>
      <c r="O27" s="118">
        <v>768.87199999999996</v>
      </c>
      <c r="P27" s="118">
        <v>180.19800000000001</v>
      </c>
      <c r="Q27" s="118">
        <v>0</v>
      </c>
      <c r="R27" s="118">
        <v>588.07600000000002</v>
      </c>
      <c r="S27" s="12">
        <v>523.66499999999996</v>
      </c>
      <c r="U27" s="25"/>
      <c r="V27" s="25"/>
    </row>
    <row r="28" spans="1:22" x14ac:dyDescent="0.25">
      <c r="A28" s="7"/>
      <c r="B28" s="184" t="s">
        <v>66</v>
      </c>
      <c r="C28" s="118">
        <v>372.37</v>
      </c>
      <c r="D28" s="118">
        <v>121.652</v>
      </c>
      <c r="E28" s="118">
        <v>97.433000000000007</v>
      </c>
      <c r="F28" s="118">
        <v>56.008000000000003</v>
      </c>
      <c r="G28" s="118">
        <v>23.472000000000001</v>
      </c>
      <c r="H28" s="118">
        <v>15.090999999999999</v>
      </c>
      <c r="I28" s="118">
        <v>2.665</v>
      </c>
      <c r="J28" s="118">
        <v>3.988</v>
      </c>
      <c r="K28" s="118">
        <v>595.44299999999998</v>
      </c>
      <c r="L28" s="118">
        <v>0.753</v>
      </c>
      <c r="M28" s="118">
        <v>596.19600000000003</v>
      </c>
      <c r="N28" s="118">
        <v>172.84200000000001</v>
      </c>
      <c r="O28" s="118">
        <v>776.14400000000001</v>
      </c>
      <c r="P28" s="118">
        <v>183.50899999999999</v>
      </c>
      <c r="Q28" s="118">
        <v>0</v>
      </c>
      <c r="R28" s="118">
        <v>591.95399999999995</v>
      </c>
      <c r="S28" s="12">
        <v>527.22699999999998</v>
      </c>
      <c r="U28" s="25"/>
      <c r="V28" s="25"/>
    </row>
    <row r="29" spans="1:22" ht="18.75" customHeight="1" x14ac:dyDescent="0.25">
      <c r="A29" s="7"/>
      <c r="B29" s="184" t="s">
        <v>67</v>
      </c>
      <c r="C29" s="118">
        <v>373.60500000000002</v>
      </c>
      <c r="D29" s="118">
        <v>122.173</v>
      </c>
      <c r="E29" s="118">
        <v>100.986</v>
      </c>
      <c r="F29" s="118">
        <v>56.780999999999999</v>
      </c>
      <c r="G29" s="118">
        <v>24.241</v>
      </c>
      <c r="H29" s="118">
        <v>17.024000000000001</v>
      </c>
      <c r="I29" s="118">
        <v>2.7989999999999999</v>
      </c>
      <c r="J29" s="118">
        <v>1.0249999999999999</v>
      </c>
      <c r="K29" s="118">
        <v>597.78899999999999</v>
      </c>
      <c r="L29" s="118">
        <v>9.2999999999999999E-2</v>
      </c>
      <c r="M29" s="118">
        <v>597.88199999999995</v>
      </c>
      <c r="N29" s="118">
        <v>175.84399999999999</v>
      </c>
      <c r="O29" s="118">
        <v>780.40300000000002</v>
      </c>
      <c r="P29" s="118">
        <v>183.053</v>
      </c>
      <c r="Q29" s="118">
        <v>0</v>
      </c>
      <c r="R29" s="118">
        <v>596.69600000000003</v>
      </c>
      <c r="S29" s="12">
        <v>531.596</v>
      </c>
      <c r="U29" s="25"/>
      <c r="V29" s="25"/>
    </row>
    <row r="30" spans="1:22" x14ac:dyDescent="0.25">
      <c r="A30" s="7"/>
      <c r="B30" s="184" t="s">
        <v>68</v>
      </c>
      <c r="C30" s="118">
        <v>376.57</v>
      </c>
      <c r="D30" s="118">
        <v>122.833</v>
      </c>
      <c r="E30" s="118">
        <v>101.232</v>
      </c>
      <c r="F30" s="118">
        <v>58.52</v>
      </c>
      <c r="G30" s="118">
        <v>23.782</v>
      </c>
      <c r="H30" s="118">
        <v>15.597</v>
      </c>
      <c r="I30" s="118">
        <v>3.1479999999999997</v>
      </c>
      <c r="J30" s="118">
        <v>-3.3839999999999999</v>
      </c>
      <c r="K30" s="118">
        <v>597.25099999999998</v>
      </c>
      <c r="L30" s="118">
        <v>6.2930000000000001</v>
      </c>
      <c r="M30" s="118">
        <v>603.54399999999998</v>
      </c>
      <c r="N30" s="118">
        <v>176.75299999999999</v>
      </c>
      <c r="O30" s="118">
        <v>786.32899999999995</v>
      </c>
      <c r="P30" s="118">
        <v>183.399</v>
      </c>
      <c r="Q30" s="118">
        <v>0</v>
      </c>
      <c r="R30" s="118">
        <v>602.30999999999995</v>
      </c>
      <c r="S30" s="12">
        <v>536.95299999999997</v>
      </c>
      <c r="U30" s="25"/>
      <c r="V30" s="25"/>
    </row>
    <row r="31" spans="1:22" x14ac:dyDescent="0.25">
      <c r="A31" s="7"/>
      <c r="B31" s="184" t="s">
        <v>69</v>
      </c>
      <c r="C31" s="118">
        <v>383.05900000000003</v>
      </c>
      <c r="D31" s="118">
        <v>122.88</v>
      </c>
      <c r="E31" s="118">
        <v>103.142</v>
      </c>
      <c r="F31" s="118">
        <v>59.207999999999998</v>
      </c>
      <c r="G31" s="118">
        <v>24.478999999999999</v>
      </c>
      <c r="H31" s="118">
        <v>15.999000000000001</v>
      </c>
      <c r="I31" s="118">
        <v>3.2890000000000001</v>
      </c>
      <c r="J31" s="118">
        <v>1.413</v>
      </c>
      <c r="K31" s="118">
        <v>610.49400000000003</v>
      </c>
      <c r="L31" s="118">
        <v>6.5640000000000001</v>
      </c>
      <c r="M31" s="118">
        <v>617.05799999999999</v>
      </c>
      <c r="N31" s="118">
        <v>178.05099999999999</v>
      </c>
      <c r="O31" s="118">
        <v>796.19200000000001</v>
      </c>
      <c r="P31" s="118">
        <v>188.31700000000001</v>
      </c>
      <c r="Q31" s="118">
        <v>0</v>
      </c>
      <c r="R31" s="118">
        <v>607.21299999999997</v>
      </c>
      <c r="S31" s="12">
        <v>542.09900000000005</v>
      </c>
      <c r="U31" s="25"/>
      <c r="V31" s="25"/>
    </row>
    <row r="32" spans="1:22" x14ac:dyDescent="0.25">
      <c r="A32" s="7"/>
      <c r="B32" s="184" t="s">
        <v>70</v>
      </c>
      <c r="C32" s="118">
        <v>385.67899999999997</v>
      </c>
      <c r="D32" s="118">
        <v>122.44799999999999</v>
      </c>
      <c r="E32" s="118">
        <v>106.14700000000001</v>
      </c>
      <c r="F32" s="118">
        <v>61.216999999999999</v>
      </c>
      <c r="G32" s="118">
        <v>24.617999999999999</v>
      </c>
      <c r="H32" s="118">
        <v>16.809999999999999</v>
      </c>
      <c r="I32" s="118">
        <v>3.3319999999999999</v>
      </c>
      <c r="J32" s="118">
        <v>5.8890000000000002</v>
      </c>
      <c r="K32" s="118">
        <v>620.16300000000001</v>
      </c>
      <c r="L32" s="118">
        <v>7.9749999999999996</v>
      </c>
      <c r="M32" s="118">
        <v>628.13800000000003</v>
      </c>
      <c r="N32" s="118">
        <v>181.536</v>
      </c>
      <c r="O32" s="118">
        <v>812.46299999999997</v>
      </c>
      <c r="P32" s="118">
        <v>200.43600000000001</v>
      </c>
      <c r="Q32" s="118">
        <v>0</v>
      </c>
      <c r="R32" s="118">
        <v>611.22</v>
      </c>
      <c r="S32" s="12">
        <v>545.18299999999999</v>
      </c>
      <c r="U32" s="25"/>
      <c r="V32" s="25"/>
    </row>
    <row r="33" spans="1:22" ht="18.75" customHeight="1" x14ac:dyDescent="0.25">
      <c r="A33" s="7"/>
      <c r="B33" s="184" t="s">
        <v>71</v>
      </c>
      <c r="C33" s="118">
        <v>387.50900000000001</v>
      </c>
      <c r="D33" s="118">
        <v>122.358</v>
      </c>
      <c r="E33" s="118">
        <v>110.01600000000001</v>
      </c>
      <c r="F33" s="118">
        <v>64.003</v>
      </c>
      <c r="G33" s="118">
        <v>24.847000000000001</v>
      </c>
      <c r="H33" s="118">
        <v>17.617000000000001</v>
      </c>
      <c r="I33" s="118">
        <v>3.3210000000000002</v>
      </c>
      <c r="J33" s="118">
        <v>2.4670000000000001</v>
      </c>
      <c r="K33" s="118">
        <v>622.35</v>
      </c>
      <c r="L33" s="118">
        <v>5.1130000000000004</v>
      </c>
      <c r="M33" s="118">
        <v>627.46299999999997</v>
      </c>
      <c r="N33" s="118">
        <v>181.24199999999999</v>
      </c>
      <c r="O33" s="118">
        <v>812.75400000000002</v>
      </c>
      <c r="P33" s="118">
        <v>199.03200000000001</v>
      </c>
      <c r="Q33" s="118">
        <v>0</v>
      </c>
      <c r="R33" s="118">
        <v>613.07600000000002</v>
      </c>
      <c r="S33" s="12">
        <v>546.16</v>
      </c>
      <c r="U33" s="25"/>
      <c r="V33" s="25"/>
    </row>
    <row r="34" spans="1:22" x14ac:dyDescent="0.25">
      <c r="A34" s="7"/>
      <c r="B34" s="184" t="s">
        <v>72</v>
      </c>
      <c r="C34" s="118">
        <v>389.34</v>
      </c>
      <c r="D34" s="118">
        <v>123.90600000000001</v>
      </c>
      <c r="E34" s="118">
        <v>109.592</v>
      </c>
      <c r="F34" s="118">
        <v>63.366</v>
      </c>
      <c r="G34" s="118">
        <v>26.16</v>
      </c>
      <c r="H34" s="118">
        <v>17.074999999999999</v>
      </c>
      <c r="I34" s="118">
        <v>2.806</v>
      </c>
      <c r="J34" s="118">
        <v>-3.7999999999999999E-2</v>
      </c>
      <c r="K34" s="118">
        <v>622.79999999999995</v>
      </c>
      <c r="L34" s="118">
        <v>-5.258</v>
      </c>
      <c r="M34" s="118">
        <v>617.54200000000003</v>
      </c>
      <c r="N34" s="118">
        <v>186.95099999999999</v>
      </c>
      <c r="O34" s="118">
        <v>812.43700000000001</v>
      </c>
      <c r="P34" s="118">
        <v>195.93199999999999</v>
      </c>
      <c r="Q34" s="118">
        <v>0</v>
      </c>
      <c r="R34" s="118">
        <v>615.875</v>
      </c>
      <c r="S34" s="12">
        <v>547.61900000000003</v>
      </c>
      <c r="U34" s="25"/>
      <c r="V34" s="25"/>
    </row>
    <row r="35" spans="1:22" x14ac:dyDescent="0.25">
      <c r="A35" s="7"/>
      <c r="B35" s="184" t="s">
        <v>73</v>
      </c>
      <c r="C35" s="118">
        <v>394.08300000000003</v>
      </c>
      <c r="D35" s="118">
        <v>124.669</v>
      </c>
      <c r="E35" s="118">
        <v>108.107</v>
      </c>
      <c r="F35" s="118">
        <v>62.704000000000001</v>
      </c>
      <c r="G35" s="118">
        <v>26.231000000000002</v>
      </c>
      <c r="H35" s="118">
        <v>15.968999999999999</v>
      </c>
      <c r="I35" s="118">
        <v>3.0060000000000002</v>
      </c>
      <c r="J35" s="118">
        <v>9.9000000000000005E-2</v>
      </c>
      <c r="K35" s="118">
        <v>626.95799999999997</v>
      </c>
      <c r="L35" s="118">
        <v>-4.6559999999999997</v>
      </c>
      <c r="M35" s="118">
        <v>622.30200000000002</v>
      </c>
      <c r="N35" s="118">
        <v>182.489</v>
      </c>
      <c r="O35" s="118">
        <v>813.59500000000003</v>
      </c>
      <c r="P35" s="118">
        <v>194.71199999999999</v>
      </c>
      <c r="Q35" s="118">
        <v>0</v>
      </c>
      <c r="R35" s="118">
        <v>618.26300000000003</v>
      </c>
      <c r="S35" s="12">
        <v>549.27499999999998</v>
      </c>
      <c r="U35" s="25"/>
      <c r="V35" s="25"/>
    </row>
    <row r="36" spans="1:22" x14ac:dyDescent="0.25">
      <c r="A36" s="7"/>
      <c r="B36" s="184" t="s">
        <v>74</v>
      </c>
      <c r="C36" s="118">
        <v>393.00900000000001</v>
      </c>
      <c r="D36" s="118">
        <v>124.256</v>
      </c>
      <c r="E36" s="118">
        <v>111.664</v>
      </c>
      <c r="F36" s="118">
        <v>66.349999999999994</v>
      </c>
      <c r="G36" s="118">
        <v>26.27</v>
      </c>
      <c r="H36" s="118">
        <v>15.867000000000001</v>
      </c>
      <c r="I36" s="118">
        <v>2.9140000000000001</v>
      </c>
      <c r="J36" s="118">
        <v>-3.359</v>
      </c>
      <c r="K36" s="118">
        <v>625.57000000000005</v>
      </c>
      <c r="L36" s="118">
        <v>13.74</v>
      </c>
      <c r="M36" s="118">
        <v>639.30999999999995</v>
      </c>
      <c r="N36" s="118">
        <v>187.52</v>
      </c>
      <c r="O36" s="118">
        <v>825.17399999999998</v>
      </c>
      <c r="P36" s="118">
        <v>202.774</v>
      </c>
      <c r="Q36" s="118">
        <v>0</v>
      </c>
      <c r="R36" s="118">
        <v>621.96799999999996</v>
      </c>
      <c r="S36" s="12">
        <v>552.01700000000005</v>
      </c>
      <c r="U36" s="25"/>
      <c r="V36" s="25"/>
    </row>
    <row r="37" spans="1:22" ht="18.75" customHeight="1" x14ac:dyDescent="0.25">
      <c r="A37" s="7"/>
      <c r="B37" s="184" t="s">
        <v>75</v>
      </c>
      <c r="C37" s="118">
        <v>400.67</v>
      </c>
      <c r="D37" s="118">
        <v>124.72199999999999</v>
      </c>
      <c r="E37" s="118">
        <v>113.398</v>
      </c>
      <c r="F37" s="118">
        <v>69.138999999999996</v>
      </c>
      <c r="G37" s="118">
        <v>26.756</v>
      </c>
      <c r="H37" s="118">
        <v>14.242000000000001</v>
      </c>
      <c r="I37" s="118">
        <v>2.9980000000000002</v>
      </c>
      <c r="J37" s="118">
        <v>0.42399999999999999</v>
      </c>
      <c r="K37" s="118">
        <v>639.21400000000006</v>
      </c>
      <c r="L37" s="118">
        <v>-5.6710000000000003</v>
      </c>
      <c r="M37" s="118">
        <v>633.54300000000001</v>
      </c>
      <c r="N37" s="118">
        <v>188.17099999999999</v>
      </c>
      <c r="O37" s="118">
        <v>829.29100000000005</v>
      </c>
      <c r="P37" s="118">
        <v>203.798</v>
      </c>
      <c r="Q37" s="118">
        <v>0</v>
      </c>
      <c r="R37" s="118">
        <v>625.09900000000005</v>
      </c>
      <c r="S37" s="12">
        <v>555.31899999999996</v>
      </c>
      <c r="U37" s="25"/>
      <c r="V37" s="25"/>
    </row>
    <row r="38" spans="1:22" x14ac:dyDescent="0.25">
      <c r="A38" s="7"/>
      <c r="B38" s="184" t="s">
        <v>76</v>
      </c>
      <c r="C38" s="118">
        <v>404.238</v>
      </c>
      <c r="D38" s="118">
        <v>124.943</v>
      </c>
      <c r="E38" s="118">
        <v>115.41</v>
      </c>
      <c r="F38" s="118">
        <v>68.302000000000007</v>
      </c>
      <c r="G38" s="118">
        <v>27.238</v>
      </c>
      <c r="H38" s="118">
        <v>16.494</v>
      </c>
      <c r="I38" s="118">
        <v>3.0989999999999998</v>
      </c>
      <c r="J38" s="118">
        <v>-1.2529999999999999</v>
      </c>
      <c r="K38" s="118">
        <v>643.33799999999997</v>
      </c>
      <c r="L38" s="118">
        <v>-4.3150000000000004</v>
      </c>
      <c r="M38" s="118">
        <v>639.02300000000002</v>
      </c>
      <c r="N38" s="118">
        <v>193.916</v>
      </c>
      <c r="O38" s="118">
        <v>835.46400000000006</v>
      </c>
      <c r="P38" s="118">
        <v>205.39400000000001</v>
      </c>
      <c r="Q38" s="118">
        <v>0</v>
      </c>
      <c r="R38" s="118">
        <v>629.697</v>
      </c>
      <c r="S38" s="12">
        <v>559.86900000000003</v>
      </c>
      <c r="U38" s="25"/>
      <c r="V38" s="25"/>
    </row>
    <row r="39" spans="1:22" x14ac:dyDescent="0.25">
      <c r="A39" s="7"/>
      <c r="B39" s="184" t="s">
        <v>77</v>
      </c>
      <c r="C39" s="118">
        <v>407.166</v>
      </c>
      <c r="D39" s="118">
        <v>125.086</v>
      </c>
      <c r="E39" s="118">
        <v>119.949</v>
      </c>
      <c r="F39" s="118">
        <v>70.981999999999999</v>
      </c>
      <c r="G39" s="118">
        <v>28.231999999999999</v>
      </c>
      <c r="H39" s="118">
        <v>17.408000000000001</v>
      </c>
      <c r="I39" s="118">
        <v>3.0369999999999999</v>
      </c>
      <c r="J39" s="118">
        <v>2.9609999999999999</v>
      </c>
      <c r="K39" s="118">
        <v>655.16200000000003</v>
      </c>
      <c r="L39" s="118">
        <v>-2.044</v>
      </c>
      <c r="M39" s="118">
        <v>653.11800000000005</v>
      </c>
      <c r="N39" s="118">
        <v>188.489</v>
      </c>
      <c r="O39" s="118">
        <v>844.80799999999999</v>
      </c>
      <c r="P39" s="118">
        <v>212.37899999999999</v>
      </c>
      <c r="Q39" s="118">
        <v>0</v>
      </c>
      <c r="R39" s="118">
        <v>632.47699999999998</v>
      </c>
      <c r="S39" s="12">
        <v>562.49400000000003</v>
      </c>
      <c r="U39" s="25"/>
      <c r="V39" s="25"/>
    </row>
    <row r="40" spans="1:22" x14ac:dyDescent="0.25">
      <c r="A40" s="7"/>
      <c r="B40" s="184" t="s">
        <v>78</v>
      </c>
      <c r="C40" s="118">
        <v>407.69299999999998</v>
      </c>
      <c r="D40" s="118">
        <v>124.773</v>
      </c>
      <c r="E40" s="118">
        <v>117.58799999999999</v>
      </c>
      <c r="F40" s="118">
        <v>67.816000000000003</v>
      </c>
      <c r="G40" s="118">
        <v>29.606000000000002</v>
      </c>
      <c r="H40" s="118">
        <v>16.867999999999999</v>
      </c>
      <c r="I40" s="118">
        <v>3.0840000000000001</v>
      </c>
      <c r="J40" s="118">
        <v>-2.544</v>
      </c>
      <c r="K40" s="118">
        <v>647.51</v>
      </c>
      <c r="L40" s="118">
        <v>-3.7770000000000001</v>
      </c>
      <c r="M40" s="118">
        <v>643.73299999999995</v>
      </c>
      <c r="N40" s="118">
        <v>195.304</v>
      </c>
      <c r="O40" s="118">
        <v>843.21299999999997</v>
      </c>
      <c r="P40" s="118">
        <v>206.386</v>
      </c>
      <c r="Q40" s="118">
        <v>0</v>
      </c>
      <c r="R40" s="118">
        <v>636.39200000000005</v>
      </c>
      <c r="S40" s="12">
        <v>566.63300000000004</v>
      </c>
      <c r="U40" s="25"/>
      <c r="V40" s="25"/>
    </row>
    <row r="41" spans="1:22" ht="18.75" customHeight="1" x14ac:dyDescent="0.25">
      <c r="A41" s="7"/>
      <c r="B41" s="184" t="s">
        <v>79</v>
      </c>
      <c r="C41" s="118">
        <v>411.10199999999998</v>
      </c>
      <c r="D41" s="118">
        <v>125.247</v>
      </c>
      <c r="E41" s="118">
        <v>118.379</v>
      </c>
      <c r="F41" s="118">
        <v>69.403999999999996</v>
      </c>
      <c r="G41" s="118">
        <v>29.876999999999999</v>
      </c>
      <c r="H41" s="118">
        <v>15.811999999999999</v>
      </c>
      <c r="I41" s="118">
        <v>3.0949999999999998</v>
      </c>
      <c r="J41" s="118">
        <v>-0.96099999999999997</v>
      </c>
      <c r="K41" s="118">
        <v>653.76700000000005</v>
      </c>
      <c r="L41" s="118">
        <v>-2.2200000000000002</v>
      </c>
      <c r="M41" s="118">
        <v>651.54700000000003</v>
      </c>
      <c r="N41" s="118">
        <v>198.858</v>
      </c>
      <c r="O41" s="118">
        <v>851.63499999999999</v>
      </c>
      <c r="P41" s="118">
        <v>208.767</v>
      </c>
      <c r="Q41" s="118">
        <v>0</v>
      </c>
      <c r="R41" s="118">
        <v>642.46299999999997</v>
      </c>
      <c r="S41" s="12">
        <v>572.29</v>
      </c>
      <c r="U41" s="25"/>
      <c r="V41" s="25"/>
    </row>
    <row r="42" spans="1:22" x14ac:dyDescent="0.25">
      <c r="A42" s="7"/>
      <c r="B42" s="184" t="s">
        <v>80</v>
      </c>
      <c r="C42" s="118">
        <v>411.39499999999998</v>
      </c>
      <c r="D42" s="118">
        <v>126.105</v>
      </c>
      <c r="E42" s="118">
        <v>120.66500000000001</v>
      </c>
      <c r="F42" s="118">
        <v>68.843000000000004</v>
      </c>
      <c r="G42" s="118">
        <v>29.565999999999999</v>
      </c>
      <c r="H42" s="118">
        <v>18.884</v>
      </c>
      <c r="I42" s="118">
        <v>3.2670000000000003</v>
      </c>
      <c r="J42" s="118">
        <v>-0.20699999999999999</v>
      </c>
      <c r="K42" s="118">
        <v>657.95799999999997</v>
      </c>
      <c r="L42" s="118">
        <v>2.641</v>
      </c>
      <c r="M42" s="118">
        <v>660.59900000000005</v>
      </c>
      <c r="N42" s="118">
        <v>203.03899999999999</v>
      </c>
      <c r="O42" s="118">
        <v>863.40899999999999</v>
      </c>
      <c r="P42" s="118">
        <v>215.28399999999999</v>
      </c>
      <c r="Q42" s="118">
        <v>0</v>
      </c>
      <c r="R42" s="118">
        <v>647.94399999999996</v>
      </c>
      <c r="S42" s="12">
        <v>577.30999999999995</v>
      </c>
      <c r="U42" s="25"/>
      <c r="V42" s="25"/>
    </row>
    <row r="43" spans="1:22" x14ac:dyDescent="0.25">
      <c r="A43" s="7"/>
      <c r="B43" s="184" t="s">
        <v>81</v>
      </c>
      <c r="C43" s="118">
        <v>414.17099999999999</v>
      </c>
      <c r="D43" s="118">
        <v>126.51</v>
      </c>
      <c r="E43" s="118">
        <v>121.482</v>
      </c>
      <c r="F43" s="118">
        <v>69.659000000000006</v>
      </c>
      <c r="G43" s="118">
        <v>30.405999999999999</v>
      </c>
      <c r="H43" s="118">
        <v>18.067</v>
      </c>
      <c r="I43" s="118">
        <v>3.2290000000000001</v>
      </c>
      <c r="J43" s="118">
        <v>-0.19500000000000001</v>
      </c>
      <c r="K43" s="118">
        <v>661.96799999999996</v>
      </c>
      <c r="L43" s="118">
        <v>-0.88800000000000001</v>
      </c>
      <c r="M43" s="118">
        <v>661.08</v>
      </c>
      <c r="N43" s="118">
        <v>208.846</v>
      </c>
      <c r="O43" s="118">
        <v>869.03700000000003</v>
      </c>
      <c r="P43" s="118">
        <v>216.52699999999999</v>
      </c>
      <c r="Q43" s="118">
        <v>0</v>
      </c>
      <c r="R43" s="118">
        <v>652.32899999999995</v>
      </c>
      <c r="S43" s="12">
        <v>581.00199999999995</v>
      </c>
      <c r="U43" s="25"/>
      <c r="V43" s="25"/>
    </row>
    <row r="44" spans="1:22" x14ac:dyDescent="0.25">
      <c r="A44" s="7"/>
      <c r="B44" s="184" t="s">
        <v>82</v>
      </c>
      <c r="C44" s="118">
        <v>416.60199999999998</v>
      </c>
      <c r="D44" s="118">
        <v>126.73399999999999</v>
      </c>
      <c r="E44" s="118">
        <v>123.83499999999999</v>
      </c>
      <c r="F44" s="118">
        <v>70.956000000000003</v>
      </c>
      <c r="G44" s="118">
        <v>31.971</v>
      </c>
      <c r="H44" s="118">
        <v>18.312000000000001</v>
      </c>
      <c r="I44" s="118">
        <v>2.4969999999999999</v>
      </c>
      <c r="J44" s="118">
        <v>0.59699999999999998</v>
      </c>
      <c r="K44" s="118">
        <v>667.76800000000003</v>
      </c>
      <c r="L44" s="118">
        <v>-5.7619999999999996</v>
      </c>
      <c r="M44" s="118">
        <v>662.00599999999997</v>
      </c>
      <c r="N44" s="118">
        <v>204.429</v>
      </c>
      <c r="O44" s="118">
        <v>870.35900000000004</v>
      </c>
      <c r="P44" s="118">
        <v>212.727</v>
      </c>
      <c r="Q44" s="118">
        <v>0</v>
      </c>
      <c r="R44" s="118">
        <v>657.22500000000002</v>
      </c>
      <c r="S44" s="12">
        <v>584.99400000000003</v>
      </c>
      <c r="U44" s="25"/>
      <c r="V44" s="25"/>
    </row>
    <row r="45" spans="1:22" ht="18.75" customHeight="1" x14ac:dyDescent="0.25">
      <c r="A45" s="7"/>
      <c r="B45" s="184" t="s">
        <v>83</v>
      </c>
      <c r="C45" s="118">
        <v>419.30500000000001</v>
      </c>
      <c r="D45" s="118">
        <v>126.485</v>
      </c>
      <c r="E45" s="118">
        <v>122.84099999999999</v>
      </c>
      <c r="F45" s="118">
        <v>71.087999999999994</v>
      </c>
      <c r="G45" s="118">
        <v>31.911000000000001</v>
      </c>
      <c r="H45" s="118">
        <v>18.074000000000002</v>
      </c>
      <c r="I45" s="118">
        <v>1.6740000000000002</v>
      </c>
      <c r="J45" s="118">
        <v>6.7000000000000004E-2</v>
      </c>
      <c r="K45" s="118">
        <v>668.69799999999998</v>
      </c>
      <c r="L45" s="118">
        <v>-2.734</v>
      </c>
      <c r="M45" s="118">
        <v>665.96400000000006</v>
      </c>
      <c r="N45" s="118">
        <v>209.35400000000001</v>
      </c>
      <c r="O45" s="118">
        <v>873.72500000000002</v>
      </c>
      <c r="P45" s="118">
        <v>215.666</v>
      </c>
      <c r="Q45" s="118">
        <v>0</v>
      </c>
      <c r="R45" s="118">
        <v>657.74099999999999</v>
      </c>
      <c r="S45" s="12">
        <v>585.05100000000004</v>
      </c>
      <c r="U45" s="25"/>
      <c r="V45" s="25"/>
    </row>
    <row r="46" spans="1:22" x14ac:dyDescent="0.25">
      <c r="A46" s="7"/>
      <c r="B46" s="184" t="s">
        <v>84</v>
      </c>
      <c r="C46" s="118">
        <v>418.37400000000002</v>
      </c>
      <c r="D46" s="118">
        <v>126.524</v>
      </c>
      <c r="E46" s="118">
        <v>120.52</v>
      </c>
      <c r="F46" s="118">
        <v>69.103999999999999</v>
      </c>
      <c r="G46" s="118">
        <v>32.933</v>
      </c>
      <c r="H46" s="118">
        <v>16.800999999999998</v>
      </c>
      <c r="I46" s="118">
        <v>1.603</v>
      </c>
      <c r="J46" s="118">
        <v>0.8</v>
      </c>
      <c r="K46" s="118">
        <v>666.21799999999996</v>
      </c>
      <c r="L46" s="118">
        <v>2.21</v>
      </c>
      <c r="M46" s="118">
        <v>668.428</v>
      </c>
      <c r="N46" s="118">
        <v>212.80099999999999</v>
      </c>
      <c r="O46" s="118">
        <v>878.92899999999997</v>
      </c>
      <c r="P46" s="118">
        <v>219.506</v>
      </c>
      <c r="Q46" s="118">
        <v>0</v>
      </c>
      <c r="R46" s="118">
        <v>659.17200000000003</v>
      </c>
      <c r="S46" s="12">
        <v>586.26</v>
      </c>
      <c r="U46" s="25"/>
      <c r="V46" s="25"/>
    </row>
    <row r="47" spans="1:22" x14ac:dyDescent="0.25">
      <c r="A47" s="7"/>
      <c r="B47" s="184" t="s">
        <v>85</v>
      </c>
      <c r="C47" s="118">
        <v>422.34300000000002</v>
      </c>
      <c r="D47" s="118">
        <v>126.66800000000001</v>
      </c>
      <c r="E47" s="118">
        <v>119.714</v>
      </c>
      <c r="F47" s="118">
        <v>67.423000000000002</v>
      </c>
      <c r="G47" s="118">
        <v>32.661000000000001</v>
      </c>
      <c r="H47" s="118">
        <v>17.992999999999999</v>
      </c>
      <c r="I47" s="118">
        <v>1.5840000000000001</v>
      </c>
      <c r="J47" s="118">
        <v>0.96699999999999997</v>
      </c>
      <c r="K47" s="118">
        <v>669.69200000000001</v>
      </c>
      <c r="L47" s="118">
        <v>-3.3159999999999998</v>
      </c>
      <c r="M47" s="118">
        <v>666.37599999999998</v>
      </c>
      <c r="N47" s="118">
        <v>213.49199999999999</v>
      </c>
      <c r="O47" s="118">
        <v>881.21299999999997</v>
      </c>
      <c r="P47" s="118">
        <v>219.69900000000001</v>
      </c>
      <c r="Q47" s="118">
        <v>0</v>
      </c>
      <c r="R47" s="118">
        <v>661.26199999999994</v>
      </c>
      <c r="S47" s="12">
        <v>588.32399999999996</v>
      </c>
      <c r="U47" s="25"/>
      <c r="V47" s="25"/>
    </row>
    <row r="48" spans="1:22" x14ac:dyDescent="0.25">
      <c r="A48" s="7"/>
      <c r="B48" s="184" t="s">
        <v>86</v>
      </c>
      <c r="C48" s="118">
        <v>427.392</v>
      </c>
      <c r="D48" s="118">
        <v>128.16399999999999</v>
      </c>
      <c r="E48" s="118">
        <v>120.288</v>
      </c>
      <c r="F48" s="118">
        <v>68.572999999999993</v>
      </c>
      <c r="G48" s="118">
        <v>32.530999999999999</v>
      </c>
      <c r="H48" s="118">
        <v>17.673999999999999</v>
      </c>
      <c r="I48" s="118">
        <v>1.4730000000000001</v>
      </c>
      <c r="J48" s="118">
        <v>-0.13500000000000001</v>
      </c>
      <c r="K48" s="118">
        <v>675.70899999999995</v>
      </c>
      <c r="L48" s="118">
        <v>2.34</v>
      </c>
      <c r="M48" s="118">
        <v>678.04899999999998</v>
      </c>
      <c r="N48" s="118">
        <v>210.76300000000001</v>
      </c>
      <c r="O48" s="118">
        <v>889.82799999999997</v>
      </c>
      <c r="P48" s="118">
        <v>227.553</v>
      </c>
      <c r="Q48" s="118">
        <v>0</v>
      </c>
      <c r="R48" s="118">
        <v>662.12</v>
      </c>
      <c r="S48" s="12">
        <v>589.04999999999995</v>
      </c>
      <c r="U48" s="25"/>
      <c r="V48" s="25"/>
    </row>
    <row r="49" spans="1:22" ht="18.75" customHeight="1" x14ac:dyDescent="0.25">
      <c r="A49" s="7"/>
      <c r="B49" s="184" t="s">
        <v>87</v>
      </c>
      <c r="C49" s="118">
        <v>426.72300000000001</v>
      </c>
      <c r="D49" s="118">
        <v>128.83799999999999</v>
      </c>
      <c r="E49" s="118">
        <v>124.425</v>
      </c>
      <c r="F49" s="118">
        <v>69.828999999999994</v>
      </c>
      <c r="G49" s="118">
        <v>33.948</v>
      </c>
      <c r="H49" s="118">
        <v>19.067</v>
      </c>
      <c r="I49" s="118">
        <v>1.5091512</v>
      </c>
      <c r="J49" s="118">
        <v>12.236000000000001</v>
      </c>
      <c r="K49" s="118">
        <v>692.22199999999998</v>
      </c>
      <c r="L49" s="118">
        <v>8.7710000000000008</v>
      </c>
      <c r="M49" s="118">
        <v>700.99300000000005</v>
      </c>
      <c r="N49" s="118">
        <v>210.90199999999999</v>
      </c>
      <c r="O49" s="118">
        <v>911.44299999999998</v>
      </c>
      <c r="P49" s="118">
        <v>245.96</v>
      </c>
      <c r="Q49" s="118">
        <v>0</v>
      </c>
      <c r="R49" s="118">
        <v>665.45600000000002</v>
      </c>
      <c r="S49" s="12">
        <v>592.20500000000004</v>
      </c>
      <c r="U49" s="25"/>
      <c r="V49" s="25"/>
    </row>
    <row r="50" spans="1:22" ht="15.75" customHeight="1" x14ac:dyDescent="0.25">
      <c r="A50" s="498"/>
      <c r="B50" s="184" t="s">
        <v>88</v>
      </c>
      <c r="C50" s="118">
        <v>427.27800000000002</v>
      </c>
      <c r="D50" s="118">
        <v>131.38900000000001</v>
      </c>
      <c r="E50" s="118">
        <v>123.35299999999999</v>
      </c>
      <c r="F50" s="118">
        <v>70.786000000000001</v>
      </c>
      <c r="G50" s="118">
        <v>33.185000000000002</v>
      </c>
      <c r="H50" s="118">
        <v>17.837</v>
      </c>
      <c r="I50" s="118">
        <v>1.5087819199999999</v>
      </c>
      <c r="J50" s="118">
        <v>1.94</v>
      </c>
      <c r="K50" s="118">
        <v>683.96</v>
      </c>
      <c r="L50" s="118">
        <v>-3.9460000000000002</v>
      </c>
      <c r="M50" s="118">
        <v>680.01400000000001</v>
      </c>
      <c r="N50" s="118">
        <v>206.05799999999999</v>
      </c>
      <c r="O50" s="118">
        <v>888.58600000000001</v>
      </c>
      <c r="P50" s="118">
        <v>221.48400000000001</v>
      </c>
      <c r="Q50" s="118">
        <v>0</v>
      </c>
      <c r="R50" s="118">
        <v>666.875</v>
      </c>
      <c r="S50" s="12">
        <v>593.67600000000004</v>
      </c>
      <c r="U50" s="25"/>
      <c r="V50" s="25"/>
    </row>
    <row r="51" spans="1:22" x14ac:dyDescent="0.25">
      <c r="A51" s="498"/>
      <c r="B51" s="184" t="s">
        <v>89</v>
      </c>
      <c r="C51" s="118">
        <v>426.82400000000001</v>
      </c>
      <c r="D51" s="118">
        <v>130.54300000000001</v>
      </c>
      <c r="E51" s="118">
        <v>123.425</v>
      </c>
      <c r="F51" s="118">
        <v>70.141000000000005</v>
      </c>
      <c r="G51" s="118">
        <v>33.618000000000002</v>
      </c>
      <c r="H51" s="118">
        <v>18.073</v>
      </c>
      <c r="I51" s="118">
        <v>1.5299890600000001</v>
      </c>
      <c r="J51" s="118">
        <v>1.3069999999999999</v>
      </c>
      <c r="K51" s="118">
        <v>682.09900000000005</v>
      </c>
      <c r="L51" s="118">
        <v>-2.827</v>
      </c>
      <c r="M51" s="118">
        <v>679.27200000000005</v>
      </c>
      <c r="N51" s="118">
        <v>217.624</v>
      </c>
      <c r="O51" s="118">
        <v>895.30100000000004</v>
      </c>
      <c r="P51" s="118">
        <v>224.511</v>
      </c>
      <c r="Q51" s="118">
        <v>0</v>
      </c>
      <c r="R51" s="118">
        <v>670.54700000000003</v>
      </c>
      <c r="S51" s="12">
        <v>597.67899999999997</v>
      </c>
      <c r="U51" s="25"/>
      <c r="V51" s="25"/>
    </row>
    <row r="52" spans="1:22" x14ac:dyDescent="0.25">
      <c r="A52" s="498"/>
      <c r="B52" s="184" t="s">
        <v>90</v>
      </c>
      <c r="C52" s="118">
        <v>425.67099999999999</v>
      </c>
      <c r="D52" s="118">
        <v>132.024</v>
      </c>
      <c r="E52" s="118">
        <v>121.024</v>
      </c>
      <c r="F52" s="118">
        <v>69.468000000000004</v>
      </c>
      <c r="G52" s="118">
        <v>31.945</v>
      </c>
      <c r="H52" s="118">
        <v>17.913</v>
      </c>
      <c r="I52" s="118">
        <v>1.5333086</v>
      </c>
      <c r="J52" s="118">
        <v>-14.047000000000001</v>
      </c>
      <c r="K52" s="118">
        <v>664.67200000000003</v>
      </c>
      <c r="L52" s="118">
        <v>-3.0179999999999998</v>
      </c>
      <c r="M52" s="118">
        <v>661.654</v>
      </c>
      <c r="N52" s="118">
        <v>227.93700000000001</v>
      </c>
      <c r="O52" s="118">
        <v>888.62</v>
      </c>
      <c r="P52" s="118">
        <v>217.67</v>
      </c>
      <c r="Q52" s="118">
        <v>0</v>
      </c>
      <c r="R52" s="118">
        <v>670.58699999999999</v>
      </c>
      <c r="S52" s="12">
        <v>597.58799999999997</v>
      </c>
      <c r="U52" s="25"/>
      <c r="V52" s="25"/>
    </row>
    <row r="53" spans="1:22" x14ac:dyDescent="0.25">
      <c r="A53" s="498"/>
      <c r="B53" s="154" t="s">
        <v>91</v>
      </c>
      <c r="C53" s="118">
        <v>413.62900000000002</v>
      </c>
      <c r="D53" s="118">
        <v>129.38</v>
      </c>
      <c r="E53" s="118">
        <v>117.131</v>
      </c>
      <c r="F53" s="118">
        <v>68.456999999999994</v>
      </c>
      <c r="G53" s="118">
        <v>30.288</v>
      </c>
      <c r="H53" s="118">
        <v>16.893000000000001</v>
      </c>
      <c r="I53" s="118">
        <v>1.4929476299999997</v>
      </c>
      <c r="J53" s="118">
        <v>0.68899999999999995</v>
      </c>
      <c r="K53" s="118">
        <v>660.82899999999995</v>
      </c>
      <c r="L53" s="118">
        <v>-3.3490000000000002</v>
      </c>
      <c r="M53" s="118">
        <v>657.48</v>
      </c>
      <c r="N53" s="118">
        <v>207.13300000000001</v>
      </c>
      <c r="O53" s="118">
        <v>864.01499999999999</v>
      </c>
      <c r="P53" s="118">
        <v>211.334</v>
      </c>
      <c r="Q53" s="118">
        <v>0</v>
      </c>
      <c r="R53" s="118">
        <v>652.17999999999995</v>
      </c>
      <c r="S53" s="12">
        <v>582.84699999999998</v>
      </c>
      <c r="U53" s="25"/>
      <c r="V53" s="25"/>
    </row>
    <row r="54" spans="1:22" x14ac:dyDescent="0.25">
      <c r="A54" s="498"/>
      <c r="B54" s="154" t="s">
        <v>92</v>
      </c>
      <c r="C54" s="118">
        <v>317.61900000000003</v>
      </c>
      <c r="D54" s="118">
        <v>106.179</v>
      </c>
      <c r="E54" s="118">
        <v>96.087999999999994</v>
      </c>
      <c r="F54" s="118">
        <v>55.284999999999997</v>
      </c>
      <c r="G54" s="118">
        <v>19.573</v>
      </c>
      <c r="H54" s="118">
        <v>19.722000000000001</v>
      </c>
      <c r="I54" s="118">
        <v>0.95199365199999997</v>
      </c>
      <c r="J54" s="118">
        <v>-9.6159999999999997</v>
      </c>
      <c r="K54" s="118">
        <v>510.27</v>
      </c>
      <c r="L54" s="118">
        <v>-7.0960000000000001</v>
      </c>
      <c r="M54" s="118">
        <v>503.17399999999998</v>
      </c>
      <c r="N54" s="118">
        <v>179.22200000000001</v>
      </c>
      <c r="O54" s="118">
        <v>681.86</v>
      </c>
      <c r="P54" s="118">
        <v>158.911</v>
      </c>
      <c r="Q54" s="118">
        <v>0</v>
      </c>
      <c r="R54" s="118">
        <v>522.35599999999999</v>
      </c>
      <c r="S54" s="12">
        <v>465.887</v>
      </c>
      <c r="U54" s="25"/>
      <c r="V54" s="25"/>
    </row>
    <row r="55" spans="1:22" x14ac:dyDescent="0.25">
      <c r="A55" s="185"/>
      <c r="B55" s="154" t="s">
        <v>93</v>
      </c>
      <c r="C55" s="118">
        <v>380.49099999999999</v>
      </c>
      <c r="D55" s="118">
        <v>125.054</v>
      </c>
      <c r="E55" s="118">
        <v>111.82599999999999</v>
      </c>
      <c r="F55" s="118">
        <v>63.375</v>
      </c>
      <c r="G55" s="118">
        <v>27.640999999999998</v>
      </c>
      <c r="H55" s="118">
        <v>19.585000000000001</v>
      </c>
      <c r="I55" s="118">
        <v>1.39330715</v>
      </c>
      <c r="J55" s="118">
        <v>1.2529999999999999</v>
      </c>
      <c r="K55" s="118">
        <v>618.62400000000002</v>
      </c>
      <c r="L55" s="118">
        <v>-0.33300000000000002</v>
      </c>
      <c r="M55" s="118">
        <v>618.29100000000005</v>
      </c>
      <c r="N55" s="118">
        <v>181.13200000000001</v>
      </c>
      <c r="O55" s="118">
        <v>798.51800000000003</v>
      </c>
      <c r="P55" s="118">
        <v>186.911</v>
      </c>
      <c r="Q55" s="118">
        <v>0</v>
      </c>
      <c r="R55" s="118">
        <v>610.97199999999998</v>
      </c>
      <c r="S55" s="12">
        <v>546.89499999999998</v>
      </c>
      <c r="U55" s="25"/>
      <c r="V55" s="25"/>
    </row>
    <row r="56" spans="1:22" x14ac:dyDescent="0.25">
      <c r="A56" s="185"/>
      <c r="B56" s="154" t="s">
        <v>94</v>
      </c>
      <c r="C56" s="118">
        <v>374.56099999999998</v>
      </c>
      <c r="D56" s="118">
        <v>131.06399999999999</v>
      </c>
      <c r="E56" s="118">
        <v>118.476</v>
      </c>
      <c r="F56" s="118">
        <v>67.292000000000002</v>
      </c>
      <c r="G56" s="118">
        <v>29.84</v>
      </c>
      <c r="H56" s="118">
        <v>19.952999999999999</v>
      </c>
      <c r="I56" s="118">
        <v>1.4688224000000001</v>
      </c>
      <c r="J56" s="118">
        <v>8.3059999999999992</v>
      </c>
      <c r="K56" s="118">
        <v>632.40700000000004</v>
      </c>
      <c r="L56" s="118">
        <v>9.0079999999999991</v>
      </c>
      <c r="M56" s="118">
        <v>641.41499999999996</v>
      </c>
      <c r="N56" s="118">
        <v>191.40199999999999</v>
      </c>
      <c r="O56" s="118">
        <v>833.673</v>
      </c>
      <c r="P56" s="118">
        <v>214.35599999999999</v>
      </c>
      <c r="Q56" s="118">
        <v>0</v>
      </c>
      <c r="R56" s="118">
        <v>619.33000000000004</v>
      </c>
      <c r="S56" s="12">
        <v>555.60599999999999</v>
      </c>
      <c r="U56" s="25"/>
      <c r="V56" s="25"/>
    </row>
    <row r="57" spans="1:22" x14ac:dyDescent="0.25">
      <c r="A57" s="185"/>
      <c r="B57" s="154" t="s">
        <v>95</v>
      </c>
      <c r="C57" s="118">
        <v>360.88</v>
      </c>
      <c r="D57" s="118">
        <v>130.685</v>
      </c>
      <c r="E57" s="118">
        <v>115.504</v>
      </c>
      <c r="F57" s="118">
        <v>65.102999999999994</v>
      </c>
      <c r="G57" s="118">
        <v>30.26</v>
      </c>
      <c r="H57" s="118">
        <v>18.745999999999999</v>
      </c>
      <c r="I57" s="118">
        <v>1.4956635900000002</v>
      </c>
      <c r="J57" s="118">
        <v>9.0370000000000008</v>
      </c>
      <c r="K57" s="118">
        <v>616.10599999999999</v>
      </c>
      <c r="L57" s="118">
        <v>5.8739999999999997</v>
      </c>
      <c r="M57" s="118">
        <v>621.98</v>
      </c>
      <c r="N57" s="118">
        <v>186.358</v>
      </c>
      <c r="O57" s="118">
        <v>810.85500000000002</v>
      </c>
      <c r="P57" s="118">
        <v>197.637</v>
      </c>
      <c r="Q57" s="118">
        <v>0</v>
      </c>
      <c r="R57" s="118">
        <v>612.66499999999996</v>
      </c>
      <c r="S57" s="12">
        <v>549.87400000000002</v>
      </c>
      <c r="U57" s="25"/>
      <c r="V57" s="25"/>
    </row>
    <row r="58" spans="1:22" x14ac:dyDescent="0.25">
      <c r="A58" s="7"/>
      <c r="B58" s="154" t="s">
        <v>96</v>
      </c>
      <c r="C58" s="118">
        <v>402.64699999999999</v>
      </c>
      <c r="D58" s="118">
        <v>142.42400000000001</v>
      </c>
      <c r="E58" s="118">
        <v>121.41800000000001</v>
      </c>
      <c r="F58" s="118">
        <v>67.597999999999999</v>
      </c>
      <c r="G58" s="118">
        <v>31.495999999999999</v>
      </c>
      <c r="H58" s="118">
        <v>20.690999999999999</v>
      </c>
      <c r="I58" s="118">
        <v>1.6866360299999998</v>
      </c>
      <c r="J58" s="118">
        <v>-0.753</v>
      </c>
      <c r="K58" s="118">
        <v>665.73599999999999</v>
      </c>
      <c r="L58" s="118">
        <v>-9.1690000000000005</v>
      </c>
      <c r="M58" s="118">
        <v>656.56700000000001</v>
      </c>
      <c r="N58" s="118">
        <v>197.60300000000001</v>
      </c>
      <c r="O58" s="118">
        <v>854.19899999999996</v>
      </c>
      <c r="P58" s="118">
        <v>197.40899999999999</v>
      </c>
      <c r="Q58" s="118">
        <v>0</v>
      </c>
      <c r="R58" s="118">
        <v>655.44299999999998</v>
      </c>
      <c r="S58" s="12">
        <v>589.00099999999998</v>
      </c>
      <c r="U58" s="25"/>
      <c r="V58" s="25"/>
    </row>
    <row r="59" spans="1:22" x14ac:dyDescent="0.25">
      <c r="A59" s="7"/>
      <c r="B59" s="154" t="s">
        <v>97</v>
      </c>
      <c r="C59" s="118">
        <v>414.82499999999999</v>
      </c>
      <c r="D59" s="118">
        <v>140.75700000000001</v>
      </c>
      <c r="E59" s="118">
        <v>122.22</v>
      </c>
      <c r="F59" s="118">
        <v>67.168999999999997</v>
      </c>
      <c r="G59" s="118">
        <v>31.962</v>
      </c>
      <c r="H59" s="118">
        <v>21.460999999999999</v>
      </c>
      <c r="I59" s="118">
        <v>1.7142627100000001</v>
      </c>
      <c r="J59" s="118">
        <v>3.9489999999999998</v>
      </c>
      <c r="K59" s="118">
        <v>681.75099999999998</v>
      </c>
      <c r="L59" s="118">
        <v>0.622</v>
      </c>
      <c r="M59" s="118">
        <v>682.37300000000005</v>
      </c>
      <c r="N59" s="118">
        <v>189.03</v>
      </c>
      <c r="O59" s="118">
        <v>874.10900000000004</v>
      </c>
      <c r="P59" s="118">
        <v>206.73699999999999</v>
      </c>
      <c r="Q59" s="118">
        <v>0</v>
      </c>
      <c r="R59" s="118">
        <v>666.49800000000005</v>
      </c>
      <c r="S59" s="12">
        <v>597.56200000000001</v>
      </c>
      <c r="U59" s="25"/>
      <c r="V59" s="25"/>
    </row>
    <row r="60" spans="1:22" x14ac:dyDescent="0.25">
      <c r="A60" s="7"/>
      <c r="B60" s="154" t="s">
        <v>98</v>
      </c>
      <c r="C60" s="118">
        <v>415.77199999999999</v>
      </c>
      <c r="D60" s="118">
        <v>141.708</v>
      </c>
      <c r="E60" s="118">
        <v>125.434</v>
      </c>
      <c r="F60" s="118">
        <v>69.682000000000002</v>
      </c>
      <c r="G60" s="118">
        <v>33.252000000000002</v>
      </c>
      <c r="H60" s="118">
        <v>20.74</v>
      </c>
      <c r="I60" s="118">
        <v>1.7793591499999999</v>
      </c>
      <c r="J60" s="118">
        <v>-2.98</v>
      </c>
      <c r="K60" s="118">
        <v>679.93399999999997</v>
      </c>
      <c r="L60" s="118">
        <v>1.1379999999999999</v>
      </c>
      <c r="M60" s="118">
        <v>681.072</v>
      </c>
      <c r="N60" s="118">
        <v>207.625</v>
      </c>
      <c r="O60" s="118">
        <v>886.94899999999996</v>
      </c>
      <c r="P60" s="118">
        <v>210.44900000000001</v>
      </c>
      <c r="Q60" s="118">
        <v>0</v>
      </c>
      <c r="R60" s="118">
        <v>675.68</v>
      </c>
      <c r="S60" s="12">
        <v>604.61800000000005</v>
      </c>
      <c r="U60" s="25"/>
      <c r="V60" s="25"/>
    </row>
    <row r="61" spans="1:22" x14ac:dyDescent="0.25">
      <c r="A61" s="7"/>
      <c r="B61" s="154" t="s">
        <v>99</v>
      </c>
      <c r="C61" s="118">
        <v>421.67</v>
      </c>
      <c r="D61" s="118">
        <v>141.435</v>
      </c>
      <c r="E61" s="118">
        <v>129.86500000000001</v>
      </c>
      <c r="F61" s="118">
        <v>71.183000000000007</v>
      </c>
      <c r="G61" s="118">
        <v>35.451000000000001</v>
      </c>
      <c r="H61" s="118">
        <v>21.385999999999999</v>
      </c>
      <c r="I61" s="118">
        <v>1.89407204</v>
      </c>
      <c r="J61" s="118">
        <v>9.0039999999999996</v>
      </c>
      <c r="K61" s="118">
        <v>701.97400000000005</v>
      </c>
      <c r="L61" s="118">
        <v>6.6189999999999998</v>
      </c>
      <c r="M61" s="118">
        <v>708.59299999999996</v>
      </c>
      <c r="N61" s="118">
        <v>199.93299999999999</v>
      </c>
      <c r="O61" s="118">
        <v>914.88400000000001</v>
      </c>
      <c r="P61" s="118">
        <v>232.34899999999999</v>
      </c>
      <c r="Q61" s="118">
        <v>0</v>
      </c>
      <c r="R61" s="118">
        <v>682.52700000000004</v>
      </c>
      <c r="S61" s="12">
        <v>610.06399999999996</v>
      </c>
      <c r="U61" s="25"/>
      <c r="V61" s="25"/>
    </row>
    <row r="62" spans="1:22" x14ac:dyDescent="0.25">
      <c r="A62" s="7"/>
      <c r="B62" s="154" t="s">
        <v>100</v>
      </c>
      <c r="C62" s="118">
        <v>430.65800000000002</v>
      </c>
      <c r="D62" s="118">
        <v>137.60499999999999</v>
      </c>
      <c r="E62" s="118">
        <v>129.435</v>
      </c>
      <c r="F62" s="118">
        <v>72.087000000000003</v>
      </c>
      <c r="G62" s="118">
        <v>35.402999999999999</v>
      </c>
      <c r="H62" s="118">
        <v>19.998999999999999</v>
      </c>
      <c r="I62" s="118">
        <v>1.81799789</v>
      </c>
      <c r="J62" s="118">
        <v>2.3170000000000002</v>
      </c>
      <c r="K62" s="118">
        <v>700.01499999999999</v>
      </c>
      <c r="L62" s="118">
        <v>5.9240000000000004</v>
      </c>
      <c r="M62" s="118">
        <v>705.93899999999996</v>
      </c>
      <c r="N62" s="118">
        <v>219.13</v>
      </c>
      <c r="O62" s="118">
        <v>921.88199999999995</v>
      </c>
      <c r="P62" s="118">
        <v>235.596</v>
      </c>
      <c r="Q62" s="118">
        <v>0</v>
      </c>
      <c r="R62" s="118">
        <v>686.33500000000004</v>
      </c>
      <c r="S62" s="12">
        <v>612.82799999999997</v>
      </c>
      <c r="U62" s="25"/>
      <c r="V62" s="25"/>
    </row>
    <row r="63" spans="1:22" x14ac:dyDescent="0.25">
      <c r="A63" s="7"/>
      <c r="B63" s="154" t="s">
        <v>101</v>
      </c>
      <c r="C63" s="118">
        <v>430.78300000000002</v>
      </c>
      <c r="D63" s="118">
        <v>138.73500000000001</v>
      </c>
      <c r="E63" s="118">
        <v>129.81700000000001</v>
      </c>
      <c r="F63" s="118">
        <v>70.894000000000005</v>
      </c>
      <c r="G63" s="118">
        <v>35.927</v>
      </c>
      <c r="H63" s="118">
        <v>21.111000000000001</v>
      </c>
      <c r="I63" s="118">
        <v>1.8438862300000001</v>
      </c>
      <c r="J63" s="118">
        <v>-12.920999999999999</v>
      </c>
      <c r="K63" s="118">
        <v>686.41399999999999</v>
      </c>
      <c r="L63" s="118">
        <v>-6.9370000000000003</v>
      </c>
      <c r="M63" s="118">
        <v>679.47699999999998</v>
      </c>
      <c r="N63" s="118">
        <v>236.99</v>
      </c>
      <c r="O63" s="118">
        <v>913.42100000000005</v>
      </c>
      <c r="P63" s="118">
        <v>225.98599999999999</v>
      </c>
      <c r="Q63" s="118">
        <v>0</v>
      </c>
      <c r="R63" s="118">
        <v>687.029</v>
      </c>
      <c r="S63" s="12">
        <v>613.14099999999996</v>
      </c>
      <c r="U63" s="25"/>
      <c r="V63" s="25"/>
    </row>
    <row r="64" spans="1:22" x14ac:dyDescent="0.25">
      <c r="A64" s="7"/>
      <c r="B64" s="154" t="s">
        <v>102</v>
      </c>
      <c r="C64" s="118">
        <v>432.54599999999999</v>
      </c>
      <c r="D64" s="118">
        <v>138.17400000000001</v>
      </c>
      <c r="E64" s="118">
        <v>128.38800000000001</v>
      </c>
      <c r="F64" s="118">
        <v>70.06</v>
      </c>
      <c r="G64" s="118">
        <v>34.744999999999997</v>
      </c>
      <c r="H64" s="118">
        <v>21.725999999999999</v>
      </c>
      <c r="I64" s="118">
        <v>1.7768955100000001</v>
      </c>
      <c r="J64" s="118">
        <v>-18.206</v>
      </c>
      <c r="K64" s="118">
        <v>680.90200000000004</v>
      </c>
      <c r="L64" s="118">
        <v>-2.2930000000000001</v>
      </c>
      <c r="M64" s="118">
        <v>678.60900000000004</v>
      </c>
      <c r="N64" s="118">
        <v>243.32400000000001</v>
      </c>
      <c r="O64" s="118">
        <v>920.31299999999999</v>
      </c>
      <c r="P64" s="118">
        <v>231.31700000000001</v>
      </c>
      <c r="Q64" s="118">
        <v>0</v>
      </c>
      <c r="R64" s="118">
        <v>688.81700000000001</v>
      </c>
      <c r="S64" s="12">
        <v>615.87800000000004</v>
      </c>
      <c r="U64" s="25"/>
      <c r="V64" s="25"/>
    </row>
    <row r="65" spans="1:22" x14ac:dyDescent="0.25">
      <c r="A65" s="7"/>
      <c r="B65" s="46" t="s">
        <v>103</v>
      </c>
      <c r="C65" s="118">
        <v>429.89800000000002</v>
      </c>
      <c r="D65" s="118">
        <v>138.34299999999999</v>
      </c>
      <c r="E65" s="118">
        <v>132.21299999999999</v>
      </c>
      <c r="F65" s="118">
        <v>72.989999999999995</v>
      </c>
      <c r="G65" s="118">
        <v>34.646999999999998</v>
      </c>
      <c r="H65" s="118">
        <v>22.727</v>
      </c>
      <c r="I65" s="118">
        <v>1.74253002</v>
      </c>
      <c r="J65" s="118">
        <v>-6.0679999999999996</v>
      </c>
      <c r="K65" s="118">
        <v>694.38599999999997</v>
      </c>
      <c r="L65" s="118">
        <v>-3.2989999999999999</v>
      </c>
      <c r="M65" s="118">
        <v>691.08699999999999</v>
      </c>
      <c r="N65" s="118">
        <v>225.83</v>
      </c>
      <c r="O65" s="118">
        <v>916.38800000000003</v>
      </c>
      <c r="P65" s="118">
        <v>227.18199999999999</v>
      </c>
      <c r="Q65" s="118">
        <v>0</v>
      </c>
      <c r="R65" s="118">
        <v>689.20600000000002</v>
      </c>
      <c r="S65" s="12">
        <v>617.94399999999996</v>
      </c>
      <c r="U65" s="25"/>
      <c r="V65" s="25"/>
    </row>
    <row r="66" spans="1:22" x14ac:dyDescent="0.25">
      <c r="A66" s="7"/>
      <c r="B66" s="46" t="s">
        <v>104</v>
      </c>
      <c r="C66" s="118">
        <v>430.20499999999998</v>
      </c>
      <c r="D66" s="118">
        <v>141.82300000000001</v>
      </c>
      <c r="E66" s="118">
        <v>129.892</v>
      </c>
      <c r="F66" s="118">
        <v>73.231999999999999</v>
      </c>
      <c r="G66" s="118">
        <v>33.768000000000001</v>
      </c>
      <c r="H66" s="118">
        <v>20.928999999999998</v>
      </c>
      <c r="I66" s="118">
        <v>1.78791743</v>
      </c>
      <c r="J66" s="118">
        <v>-3.8279999999999998</v>
      </c>
      <c r="K66" s="118">
        <v>698.09199999999998</v>
      </c>
      <c r="L66" s="118">
        <v>0.78100000000000003</v>
      </c>
      <c r="M66" s="118">
        <v>698.87300000000005</v>
      </c>
      <c r="N66" s="118">
        <v>221.72499999999999</v>
      </c>
      <c r="O66" s="118">
        <v>919.72299999999996</v>
      </c>
      <c r="P66" s="118">
        <v>230.16499999999999</v>
      </c>
      <c r="Q66" s="118">
        <v>0</v>
      </c>
      <c r="R66" s="118">
        <v>689.49099999999999</v>
      </c>
      <c r="S66" s="12">
        <v>618.53599999999994</v>
      </c>
      <c r="U66" s="25"/>
      <c r="V66" s="25"/>
    </row>
    <row r="67" spans="1:22" ht="15.6" customHeight="1" x14ac:dyDescent="0.25">
      <c r="A67" s="7"/>
      <c r="B67" s="46" t="s">
        <v>105</v>
      </c>
      <c r="C67" s="118">
        <v>424.90300000000002</v>
      </c>
      <c r="D67" s="118">
        <v>143.46299999999999</v>
      </c>
      <c r="E67" s="118">
        <v>128.215</v>
      </c>
      <c r="F67" s="118">
        <v>71.430000000000007</v>
      </c>
      <c r="G67" s="118">
        <v>32.755000000000003</v>
      </c>
      <c r="H67" s="118">
        <v>22</v>
      </c>
      <c r="I67" s="118">
        <v>1.7525078900000002</v>
      </c>
      <c r="J67" s="118">
        <v>-1.369</v>
      </c>
      <c r="K67" s="118">
        <v>695.21199999999999</v>
      </c>
      <c r="L67" s="118">
        <v>-0.18</v>
      </c>
      <c r="M67" s="118">
        <v>695.03200000000004</v>
      </c>
      <c r="N67" s="118">
        <v>217.821</v>
      </c>
      <c r="O67" s="118">
        <v>913.03499999999997</v>
      </c>
      <c r="P67" s="118">
        <v>225.27699999999999</v>
      </c>
      <c r="Q67" s="118">
        <v>0</v>
      </c>
      <c r="R67" s="118">
        <v>687.83900000000006</v>
      </c>
      <c r="S67" s="12">
        <v>617.94899999999996</v>
      </c>
      <c r="U67" s="25"/>
      <c r="V67" s="25"/>
    </row>
    <row r="68" spans="1:22" ht="15.6" customHeight="1" x14ac:dyDescent="0.25">
      <c r="A68" s="7"/>
      <c r="B68" s="46" t="s">
        <v>106</v>
      </c>
      <c r="C68" s="118">
        <v>423.89699999999999</v>
      </c>
      <c r="D68" s="118">
        <v>143.74</v>
      </c>
      <c r="E68" s="118">
        <v>129.77099999999999</v>
      </c>
      <c r="F68" s="118">
        <v>72.935000000000002</v>
      </c>
      <c r="G68" s="118">
        <v>32.234000000000002</v>
      </c>
      <c r="H68" s="118">
        <v>22.577000000000002</v>
      </c>
      <c r="I68" s="118">
        <v>1.7299305099999998</v>
      </c>
      <c r="J68" s="118">
        <v>-2.077</v>
      </c>
      <c r="K68" s="118">
        <v>695.33100000000002</v>
      </c>
      <c r="L68" s="118">
        <v>3.9820000000000002</v>
      </c>
      <c r="M68" s="118">
        <v>699.31299999999999</v>
      </c>
      <c r="N68" s="118">
        <v>212.90199999999999</v>
      </c>
      <c r="O68" s="118">
        <v>913.43700000000001</v>
      </c>
      <c r="P68" s="118">
        <v>227.79499999999999</v>
      </c>
      <c r="Q68" s="118">
        <v>0</v>
      </c>
      <c r="R68" s="118">
        <v>685.62800000000004</v>
      </c>
      <c r="S68" s="12">
        <v>616.28499999999997</v>
      </c>
      <c r="U68" s="25"/>
      <c r="V68" s="25"/>
    </row>
    <row r="69" spans="1:22" ht="15.6" customHeight="1" x14ac:dyDescent="0.25">
      <c r="A69" s="7"/>
      <c r="B69" s="46" t="s">
        <v>107</v>
      </c>
      <c r="C69" s="118">
        <v>425.35700000000003</v>
      </c>
      <c r="D69" s="118">
        <v>144.572</v>
      </c>
      <c r="E69" s="118">
        <v>131.393</v>
      </c>
      <c r="F69" s="118">
        <v>72.998000000000005</v>
      </c>
      <c r="G69" s="118">
        <v>32.716999999999999</v>
      </c>
      <c r="H69" s="118">
        <v>23.437999999999999</v>
      </c>
      <c r="I69" s="118">
        <v>1.7672393300000002</v>
      </c>
      <c r="J69" s="118">
        <v>-2.2109999999999999</v>
      </c>
      <c r="K69" s="118">
        <v>699.11099999999999</v>
      </c>
      <c r="L69" s="118">
        <v>-0.67500000000000004</v>
      </c>
      <c r="M69" s="118">
        <v>698.43600000000004</v>
      </c>
      <c r="N69" s="118">
        <v>218.17099999999999</v>
      </c>
      <c r="O69" s="118">
        <v>916.60699999999997</v>
      </c>
      <c r="P69" s="118">
        <v>225.82499999999999</v>
      </c>
      <c r="Q69" s="118">
        <v>0.60499999999999998</v>
      </c>
      <c r="R69" s="118">
        <v>691.38699999999994</v>
      </c>
      <c r="S69" s="12">
        <v>621.76599999999996</v>
      </c>
      <c r="U69" s="25"/>
      <c r="V69" s="25"/>
    </row>
    <row r="70" spans="1:22" ht="15.6" customHeight="1" x14ac:dyDescent="0.25">
      <c r="A70" s="7"/>
      <c r="B70" s="46" t="s">
        <v>108</v>
      </c>
      <c r="C70" s="118">
        <v>424.601</v>
      </c>
      <c r="D70" s="118">
        <v>146.47499999999999</v>
      </c>
      <c r="E70" s="118">
        <v>132.035</v>
      </c>
      <c r="F70" s="118">
        <v>74.236000000000004</v>
      </c>
      <c r="G70" s="118">
        <v>33.756</v>
      </c>
      <c r="H70" s="118">
        <v>22.062999999999999</v>
      </c>
      <c r="I70" s="118">
        <v>1.7632428900000001</v>
      </c>
      <c r="J70" s="118">
        <v>6.2469999999999999</v>
      </c>
      <c r="K70" s="118">
        <v>709.35799999999995</v>
      </c>
      <c r="L70" s="118">
        <v>3.2450000000000001</v>
      </c>
      <c r="M70" s="118">
        <v>712.60299999999995</v>
      </c>
      <c r="N70" s="118">
        <v>219.81</v>
      </c>
      <c r="O70" s="118">
        <v>932.41300000000001</v>
      </c>
      <c r="P70" s="118">
        <v>237.29900000000001</v>
      </c>
      <c r="Q70" s="118">
        <v>0.67900000000000005</v>
      </c>
      <c r="R70" s="118">
        <v>695.79300000000001</v>
      </c>
      <c r="S70" s="12">
        <v>625.84</v>
      </c>
      <c r="U70" s="25"/>
      <c r="V70" s="25"/>
    </row>
    <row r="71" spans="1:22" ht="15.6" customHeight="1" x14ac:dyDescent="0.25">
      <c r="A71" s="7"/>
      <c r="B71" s="46" t="s">
        <v>109</v>
      </c>
      <c r="C71" s="118">
        <v>427.31900000000002</v>
      </c>
      <c r="D71" s="118">
        <v>147.31299999999999</v>
      </c>
      <c r="E71" s="118">
        <v>133.16</v>
      </c>
      <c r="F71" s="118">
        <v>75.688000000000002</v>
      </c>
      <c r="G71" s="118">
        <v>32.21</v>
      </c>
      <c r="H71" s="118">
        <v>23.111000000000001</v>
      </c>
      <c r="I71" s="118">
        <v>1.74030241</v>
      </c>
      <c r="J71" s="118">
        <v>-0.8</v>
      </c>
      <c r="K71" s="118">
        <v>706.99199999999996</v>
      </c>
      <c r="L71" s="118">
        <v>-0.57899999999999996</v>
      </c>
      <c r="M71" s="118">
        <v>706.41300000000001</v>
      </c>
      <c r="N71" s="118">
        <v>221.60400000000001</v>
      </c>
      <c r="O71" s="118">
        <v>928.01700000000005</v>
      </c>
      <c r="P71" s="118">
        <v>231.251</v>
      </c>
      <c r="Q71" s="118">
        <v>0.38700000000000001</v>
      </c>
      <c r="R71" s="118">
        <v>697.15300000000002</v>
      </c>
      <c r="S71" s="12">
        <v>627.23800000000006</v>
      </c>
      <c r="U71" s="25"/>
      <c r="V71" s="25"/>
    </row>
    <row r="72" spans="1:22" ht="15.6" customHeight="1" x14ac:dyDescent="0.25">
      <c r="A72" s="7"/>
      <c r="B72" s="46" t="s">
        <v>110</v>
      </c>
      <c r="C72" s="118">
        <v>428.08499999999998</v>
      </c>
      <c r="D72" s="118">
        <v>148.041</v>
      </c>
      <c r="E72" s="118">
        <v>132.62899999999999</v>
      </c>
      <c r="F72" s="118">
        <v>74.212000000000003</v>
      </c>
      <c r="G72" s="118">
        <v>32.914999999999999</v>
      </c>
      <c r="H72" s="118">
        <v>23.277000000000001</v>
      </c>
      <c r="I72" s="118">
        <v>1.7597221700000001</v>
      </c>
      <c r="J72" s="118">
        <v>2.669</v>
      </c>
      <c r="K72" s="118">
        <v>711.42399999999998</v>
      </c>
      <c r="L72" s="118">
        <v>2.2200000000000002</v>
      </c>
      <c r="M72" s="118">
        <v>713.64400000000001</v>
      </c>
      <c r="N72" s="118">
        <v>224.44499999999999</v>
      </c>
      <c r="O72" s="118">
        <v>938.08900000000006</v>
      </c>
      <c r="P72" s="118">
        <v>239.64500000000001</v>
      </c>
      <c r="Q72" s="118">
        <v>0.38800000000000001</v>
      </c>
      <c r="R72" s="118">
        <v>698.83199999999999</v>
      </c>
      <c r="S72" s="12">
        <v>628.91899999999998</v>
      </c>
      <c r="U72" s="25"/>
      <c r="V72" s="25"/>
    </row>
    <row r="73" spans="1:22" ht="15.6" customHeight="1" x14ac:dyDescent="0.25">
      <c r="A73" s="7"/>
      <c r="B73" s="46" t="s">
        <v>111</v>
      </c>
      <c r="C73" s="118">
        <v>429.22399999999999</v>
      </c>
      <c r="D73" s="118">
        <v>147.67699999999999</v>
      </c>
      <c r="E73" s="118">
        <v>135.21100000000001</v>
      </c>
      <c r="F73" s="118">
        <v>77.262</v>
      </c>
      <c r="G73" s="118">
        <v>33.216000000000001</v>
      </c>
      <c r="H73" s="118">
        <v>22.623999999999999</v>
      </c>
      <c r="I73" s="118">
        <v>1.7619843100000001</v>
      </c>
      <c r="J73" s="118">
        <v>4.4189999999999996</v>
      </c>
      <c r="K73" s="118">
        <v>716.53099999999995</v>
      </c>
      <c r="L73" s="118">
        <v>0.82699999999999996</v>
      </c>
      <c r="M73" s="118">
        <v>717.35799999999995</v>
      </c>
      <c r="N73" s="118">
        <v>228.31</v>
      </c>
      <c r="O73" s="118">
        <v>945.66800000000001</v>
      </c>
      <c r="P73" s="118">
        <v>242.6</v>
      </c>
      <c r="Q73" s="118">
        <v>0.39</v>
      </c>
      <c r="R73" s="118">
        <v>703.45799999999997</v>
      </c>
      <c r="S73" s="12">
        <v>633.09799999999996</v>
      </c>
      <c r="U73" s="25"/>
      <c r="V73" s="25"/>
    </row>
    <row r="74" spans="1:22" ht="15.6" customHeight="1" x14ac:dyDescent="0.25">
      <c r="A74" s="7"/>
      <c r="B74" s="46" t="s">
        <v>112</v>
      </c>
      <c r="C74" s="118">
        <v>429.75099999999998</v>
      </c>
      <c r="D74" s="118">
        <v>149.602</v>
      </c>
      <c r="E74" s="118">
        <v>135.852</v>
      </c>
      <c r="F74" s="118">
        <v>76.426000000000002</v>
      </c>
      <c r="G74" s="118">
        <v>33.393000000000001</v>
      </c>
      <c r="H74" s="118">
        <v>23.545999999999999</v>
      </c>
      <c r="I74" s="118">
        <v>1.7963469399999998</v>
      </c>
      <c r="J74" s="118">
        <v>3.996</v>
      </c>
      <c r="K74" s="118">
        <v>719.20100000000002</v>
      </c>
      <c r="L74" s="118">
        <v>0.47599999999999998</v>
      </c>
      <c r="M74" s="118">
        <v>719.67700000000002</v>
      </c>
      <c r="N74" s="118">
        <v>227.88399999999999</v>
      </c>
      <c r="O74" s="118">
        <v>947.56100000000004</v>
      </c>
      <c r="P74" s="118">
        <v>242.54900000000001</v>
      </c>
      <c r="Q74" s="118">
        <v>0.39100000000000001</v>
      </c>
      <c r="R74" s="118">
        <v>705.40300000000002</v>
      </c>
      <c r="S74" s="12">
        <v>634.88199999999995</v>
      </c>
      <c r="U74" s="25"/>
      <c r="V74" s="25"/>
    </row>
    <row r="75" spans="1:22" ht="15.6" customHeight="1" x14ac:dyDescent="0.25">
      <c r="A75" s="7"/>
      <c r="B75" s="46" t="s">
        <v>113</v>
      </c>
      <c r="C75" s="118">
        <v>430.39562599999999</v>
      </c>
      <c r="D75" s="118">
        <v>150.19293599999997</v>
      </c>
      <c r="E75" s="118">
        <v>134.6043385708613</v>
      </c>
      <c r="F75" s="118">
        <v>75.8910178</v>
      </c>
      <c r="G75" s="118">
        <v>33.162224602558148</v>
      </c>
      <c r="H75" s="118">
        <v>23.7767251</v>
      </c>
      <c r="I75" s="118">
        <v>1.7743710863628577</v>
      </c>
      <c r="J75" s="118">
        <v>2.5710000000000002</v>
      </c>
      <c r="K75" s="118">
        <v>717.76390057086121</v>
      </c>
      <c r="L75" s="118">
        <v>1.9809855500000002</v>
      </c>
      <c r="M75" s="118">
        <v>719.74488612086111</v>
      </c>
      <c r="N75" s="118">
        <v>228.45932630355711</v>
      </c>
      <c r="O75" s="118">
        <v>948.2042120000001</v>
      </c>
      <c r="P75" s="118">
        <v>241.75550717993988</v>
      </c>
      <c r="Q75" s="118">
        <v>0.39100000000000001</v>
      </c>
      <c r="R75" s="118">
        <v>706.83970524361416</v>
      </c>
      <c r="S75" s="12">
        <v>636.29396799999995</v>
      </c>
      <c r="U75" s="25"/>
      <c r="V75" s="25"/>
    </row>
    <row r="76" spans="1:22" ht="15.6" customHeight="1" x14ac:dyDescent="0.25">
      <c r="A76" s="7"/>
      <c r="B76" s="46" t="s">
        <v>114</v>
      </c>
      <c r="C76" s="118">
        <v>431.07995599999998</v>
      </c>
      <c r="D76" s="118">
        <v>150.87692100000001</v>
      </c>
      <c r="E76" s="118">
        <v>135.05517395487061</v>
      </c>
      <c r="F76" s="118">
        <v>75.891018200000005</v>
      </c>
      <c r="G76" s="118">
        <v>33.196082604876786</v>
      </c>
      <c r="H76" s="118">
        <v>24.196777300000001</v>
      </c>
      <c r="I76" s="118">
        <v>1.7712958603230229</v>
      </c>
      <c r="J76" s="118">
        <v>2.5710000000000002</v>
      </c>
      <c r="K76" s="118">
        <v>719.5830509548706</v>
      </c>
      <c r="L76" s="118">
        <v>2.0970306999999999</v>
      </c>
      <c r="M76" s="118">
        <v>721.68008165487061</v>
      </c>
      <c r="N76" s="118">
        <v>228.31927969977181</v>
      </c>
      <c r="O76" s="118">
        <v>949.99936100000002</v>
      </c>
      <c r="P76" s="118">
        <v>241.64218890613697</v>
      </c>
      <c r="Q76" s="118">
        <v>0.39100000000000001</v>
      </c>
      <c r="R76" s="118">
        <v>708.74817244777194</v>
      </c>
      <c r="S76" s="12">
        <v>638.12671699999999</v>
      </c>
      <c r="U76" s="25"/>
      <c r="V76" s="25"/>
    </row>
    <row r="77" spans="1:22" ht="15.6" customHeight="1" x14ac:dyDescent="0.25">
      <c r="A77" s="7"/>
      <c r="B77" s="46" t="s">
        <v>115</v>
      </c>
      <c r="C77" s="118">
        <v>432.69801000000001</v>
      </c>
      <c r="D77" s="118">
        <v>151.71978700000003</v>
      </c>
      <c r="E77" s="118">
        <v>135.61578579538562</v>
      </c>
      <c r="F77" s="118">
        <v>75.913865200000004</v>
      </c>
      <c r="G77" s="118">
        <v>33.22683516729213</v>
      </c>
      <c r="H77" s="118">
        <v>24.705799900000006</v>
      </c>
      <c r="I77" s="118">
        <v>1.7692856147175935</v>
      </c>
      <c r="J77" s="118">
        <v>2.5710000000000002</v>
      </c>
      <c r="K77" s="118">
        <v>722.60458279538557</v>
      </c>
      <c r="L77" s="118">
        <v>1.7721440500000001</v>
      </c>
      <c r="M77" s="118">
        <v>724.37672684538563</v>
      </c>
      <c r="N77" s="118">
        <v>228.63186487129005</v>
      </c>
      <c r="O77" s="118">
        <v>953.00859199999991</v>
      </c>
      <c r="P77" s="118">
        <v>241.8698077742535</v>
      </c>
      <c r="Q77" s="118">
        <v>0.39100000000000001</v>
      </c>
      <c r="R77" s="118">
        <v>711.5297839435807</v>
      </c>
      <c r="S77" s="12">
        <v>640.74430599999994</v>
      </c>
      <c r="U77" s="25"/>
      <c r="V77" s="25"/>
    </row>
    <row r="78" spans="1:22" ht="15.6" customHeight="1" x14ac:dyDescent="0.25">
      <c r="A78" s="7"/>
      <c r="B78" s="46" t="s">
        <v>116</v>
      </c>
      <c r="C78" s="118">
        <v>434.32171600000004</v>
      </c>
      <c r="D78" s="118">
        <v>152.47373899999999</v>
      </c>
      <c r="E78" s="118">
        <v>136.48906353790682</v>
      </c>
      <c r="F78" s="118">
        <v>76.063772400000005</v>
      </c>
      <c r="G78" s="118">
        <v>33.478354595986794</v>
      </c>
      <c r="H78" s="118">
        <v>25.167222800000001</v>
      </c>
      <c r="I78" s="118">
        <v>1.7797136766442594</v>
      </c>
      <c r="J78" s="118">
        <v>2.5710000000000002</v>
      </c>
      <c r="K78" s="118">
        <v>725.85551853790696</v>
      </c>
      <c r="L78" s="118">
        <v>1.4266616599999999</v>
      </c>
      <c r="M78" s="118">
        <v>727.28218019790688</v>
      </c>
      <c r="N78" s="118">
        <v>228.93435517239763</v>
      </c>
      <c r="O78" s="118">
        <v>956.21653500000002</v>
      </c>
      <c r="P78" s="118">
        <v>242.25281953577843</v>
      </c>
      <c r="Q78" s="118">
        <v>0.39100000000000001</v>
      </c>
      <c r="R78" s="118">
        <v>714.35471583010667</v>
      </c>
      <c r="S78" s="12">
        <v>643.40905899999996</v>
      </c>
      <c r="U78" s="25"/>
      <c r="V78" s="25"/>
    </row>
    <row r="79" spans="1:22" ht="15.6" customHeight="1" x14ac:dyDescent="0.25">
      <c r="A79" s="7"/>
      <c r="B79" s="46" t="s">
        <v>117</v>
      </c>
      <c r="C79" s="118">
        <v>435.97483699999998</v>
      </c>
      <c r="D79" s="118">
        <v>153.30417600000001</v>
      </c>
      <c r="E79" s="118">
        <v>137.34117357569193</v>
      </c>
      <c r="F79" s="118">
        <v>76.145627399999995</v>
      </c>
      <c r="G79" s="118">
        <v>33.80505287036808</v>
      </c>
      <c r="H79" s="118">
        <v>25.593459900000006</v>
      </c>
      <c r="I79" s="118">
        <v>1.7970334106739552</v>
      </c>
      <c r="J79" s="118">
        <v>2.5710000000000002</v>
      </c>
      <c r="K79" s="118">
        <v>729.19118657569186</v>
      </c>
      <c r="L79" s="118">
        <v>1.19109413</v>
      </c>
      <c r="M79" s="118">
        <v>730.38228070569187</v>
      </c>
      <c r="N79" s="118">
        <v>229.21753976651217</v>
      </c>
      <c r="O79" s="118">
        <v>959.59981999999991</v>
      </c>
      <c r="P79" s="118">
        <v>242.76057778377262</v>
      </c>
      <c r="Q79" s="118">
        <v>0.39100000000000001</v>
      </c>
      <c r="R79" s="118">
        <v>717.23024268906909</v>
      </c>
      <c r="S79" s="12">
        <v>646.14995099999999</v>
      </c>
      <c r="U79" s="25"/>
      <c r="V79" s="25"/>
    </row>
    <row r="80" spans="1:22" ht="15.6" customHeight="1" x14ac:dyDescent="0.25">
      <c r="A80" s="7"/>
      <c r="B80" s="46" t="s">
        <v>118</v>
      </c>
      <c r="C80" s="118">
        <v>437.61711500000001</v>
      </c>
      <c r="D80" s="118">
        <v>154.01263399999999</v>
      </c>
      <c r="E80" s="118">
        <v>138.34142708716732</v>
      </c>
      <c r="F80" s="118">
        <v>76.227653500000002</v>
      </c>
      <c r="G80" s="118">
        <v>34.305459899446149</v>
      </c>
      <c r="H80" s="118">
        <v>25.981485799999998</v>
      </c>
      <c r="I80" s="118">
        <v>1.8268278929861239</v>
      </c>
      <c r="J80" s="118">
        <v>2.5710000000000002</v>
      </c>
      <c r="K80" s="118">
        <v>732.54217608716726</v>
      </c>
      <c r="L80" s="118">
        <v>0.99341234699999992</v>
      </c>
      <c r="M80" s="118">
        <v>733.53558843416715</v>
      </c>
      <c r="N80" s="118">
        <v>229.50623371765502</v>
      </c>
      <c r="O80" s="118">
        <v>963.04182200000002</v>
      </c>
      <c r="P80" s="118">
        <v>243.36231606383978</v>
      </c>
      <c r="Q80" s="118">
        <v>0.39100000000000001</v>
      </c>
      <c r="R80" s="118">
        <v>720.07050608834231</v>
      </c>
      <c r="S80" s="12">
        <v>648.855593</v>
      </c>
      <c r="U80" s="25"/>
      <c r="V80" s="25"/>
    </row>
    <row r="81" spans="1:22" x14ac:dyDescent="0.25">
      <c r="A81" s="7"/>
      <c r="B81" s="46" t="s">
        <v>119</v>
      </c>
      <c r="C81" s="118">
        <v>439.270286</v>
      </c>
      <c r="D81" s="118">
        <v>154.61147</v>
      </c>
      <c r="E81" s="118">
        <v>139.44640649358161</v>
      </c>
      <c r="F81" s="118">
        <v>76.3174834</v>
      </c>
      <c r="G81" s="118">
        <v>34.928082785532162</v>
      </c>
      <c r="H81" s="118">
        <v>26.335891400000001</v>
      </c>
      <c r="I81" s="118">
        <v>1.8649488981981865</v>
      </c>
      <c r="J81" s="118">
        <v>2.5710000000000002</v>
      </c>
      <c r="K81" s="118">
        <v>735.89916249358168</v>
      </c>
      <c r="L81" s="118">
        <v>1.3026005299999999</v>
      </c>
      <c r="M81" s="118">
        <v>737.20176302358175</v>
      </c>
      <c r="N81" s="118">
        <v>229.6000389720943</v>
      </c>
      <c r="O81" s="118">
        <v>966.80180200000007</v>
      </c>
      <c r="P81" s="118">
        <v>244.37677631665912</v>
      </c>
      <c r="Q81" s="118">
        <v>0.39100000000000001</v>
      </c>
      <c r="R81" s="118">
        <v>722.81602568021913</v>
      </c>
      <c r="S81" s="12">
        <v>651.47205599999995</v>
      </c>
      <c r="U81" s="25"/>
      <c r="V81" s="25"/>
    </row>
    <row r="82" spans="1:22" x14ac:dyDescent="0.25">
      <c r="A82" s="7"/>
      <c r="B82" s="46" t="s">
        <v>120</v>
      </c>
      <c r="C82" s="118">
        <v>440.94719600000002</v>
      </c>
      <c r="D82" s="118">
        <v>155.26128500000002</v>
      </c>
      <c r="E82" s="118">
        <v>140.63456519402203</v>
      </c>
      <c r="F82" s="118">
        <v>76.441922900000009</v>
      </c>
      <c r="G82" s="118">
        <v>35.617795466227157</v>
      </c>
      <c r="H82" s="118">
        <v>26.667765899999999</v>
      </c>
      <c r="I82" s="118">
        <v>1.9070808700850641</v>
      </c>
      <c r="J82" s="118">
        <v>2.5710000000000002</v>
      </c>
      <c r="K82" s="118">
        <v>739.41404619402203</v>
      </c>
      <c r="L82" s="118">
        <v>1.27895296</v>
      </c>
      <c r="M82" s="118">
        <v>740.69299915402212</v>
      </c>
      <c r="N82" s="118">
        <v>229.74303579685923</v>
      </c>
      <c r="O82" s="118">
        <v>970.43603500000006</v>
      </c>
      <c r="P82" s="118">
        <v>245.30721343392719</v>
      </c>
      <c r="Q82" s="118">
        <v>0.39100000000000001</v>
      </c>
      <c r="R82" s="118">
        <v>725.51982151904394</v>
      </c>
      <c r="S82" s="12">
        <v>654.04756099999997</v>
      </c>
      <c r="U82" s="25"/>
      <c r="V82" s="25"/>
    </row>
    <row r="83" spans="1:22" x14ac:dyDescent="0.25">
      <c r="A83" s="7"/>
      <c r="B83" s="46" t="s">
        <v>121</v>
      </c>
      <c r="C83" s="118">
        <v>442.64376600000003</v>
      </c>
      <c r="D83" s="118">
        <v>155.90832999999998</v>
      </c>
      <c r="E83" s="118">
        <v>141.8375701368513</v>
      </c>
      <c r="F83" s="118">
        <v>76.579746900000004</v>
      </c>
      <c r="G83" s="118">
        <v>36.361984780151396</v>
      </c>
      <c r="H83" s="118">
        <v>26.942961200000003</v>
      </c>
      <c r="I83" s="118">
        <v>1.9528773373032891</v>
      </c>
      <c r="J83" s="118">
        <v>2.5710000000000002</v>
      </c>
      <c r="K83" s="118">
        <v>742.96066613685127</v>
      </c>
      <c r="L83" s="118">
        <v>1.1397643</v>
      </c>
      <c r="M83" s="118">
        <v>744.1004304368513</v>
      </c>
      <c r="N83" s="118">
        <v>229.91298357800946</v>
      </c>
      <c r="O83" s="118">
        <v>974.01341400000001</v>
      </c>
      <c r="P83" s="118">
        <v>246.1981836935704</v>
      </c>
      <c r="Q83" s="118">
        <v>0.39100000000000001</v>
      </c>
      <c r="R83" s="118">
        <v>728.20623032195556</v>
      </c>
      <c r="S83" s="12">
        <v>656.60428300000001</v>
      </c>
      <c r="U83" s="25"/>
      <c r="V83" s="25"/>
    </row>
    <row r="84" spans="1:22" x14ac:dyDescent="0.25">
      <c r="A84" s="7"/>
      <c r="B84" s="46" t="s">
        <v>122</v>
      </c>
      <c r="C84" s="118">
        <v>444.36015700000002</v>
      </c>
      <c r="D84" s="118">
        <v>156.468447</v>
      </c>
      <c r="E84" s="118">
        <v>142.8574436557675</v>
      </c>
      <c r="F84" s="118">
        <v>76.736970799999995</v>
      </c>
      <c r="G84" s="118">
        <v>37.110258699570494</v>
      </c>
      <c r="H84" s="118">
        <v>27.011012599999994</v>
      </c>
      <c r="I84" s="118">
        <v>1.9992015604057241</v>
      </c>
      <c r="J84" s="118">
        <v>2.5710000000000002</v>
      </c>
      <c r="K84" s="118">
        <v>746.25704765576756</v>
      </c>
      <c r="L84" s="118">
        <v>1.0358601799999998</v>
      </c>
      <c r="M84" s="118">
        <v>747.29290783576744</v>
      </c>
      <c r="N84" s="118">
        <v>230.17691312811559</v>
      </c>
      <c r="O84" s="118">
        <v>977.46982100000002</v>
      </c>
      <c r="P84" s="118">
        <v>247.04906306540627</v>
      </c>
      <c r="Q84" s="118">
        <v>0.39100000000000001</v>
      </c>
      <c r="R84" s="118">
        <v>730.81175789683368</v>
      </c>
      <c r="S84" s="12">
        <v>659.08464200000003</v>
      </c>
      <c r="U84" s="25"/>
      <c r="V84" s="25"/>
    </row>
    <row r="85" spans="1:22" x14ac:dyDescent="0.25">
      <c r="A85" s="7"/>
      <c r="B85" s="46" t="s">
        <v>123</v>
      </c>
      <c r="C85" s="118">
        <v>446.10545100000002</v>
      </c>
      <c r="D85" s="118">
        <v>156.98375700000003</v>
      </c>
      <c r="E85" s="118">
        <v>143.68286693510046</v>
      </c>
      <c r="F85" s="118">
        <v>76.91371980000001</v>
      </c>
      <c r="G85" s="118">
        <v>37.80621178329087</v>
      </c>
      <c r="H85" s="118">
        <v>26.9206997</v>
      </c>
      <c r="I85" s="118">
        <v>2.0422356437945659</v>
      </c>
      <c r="J85" s="118">
        <v>2.5710000000000002</v>
      </c>
      <c r="K85" s="118">
        <v>749.3430749351005</v>
      </c>
      <c r="L85" s="118">
        <v>1.09631101</v>
      </c>
      <c r="M85" s="118">
        <v>750.43938594510041</v>
      </c>
      <c r="N85" s="118">
        <v>230.49042104654609</v>
      </c>
      <c r="O85" s="118">
        <v>980.92980699999998</v>
      </c>
      <c r="P85" s="118">
        <v>247.85925052147556</v>
      </c>
      <c r="Q85" s="118">
        <v>0.39100000000000001</v>
      </c>
      <c r="R85" s="118">
        <v>733.46155646585794</v>
      </c>
      <c r="S85" s="12">
        <v>661.60235</v>
      </c>
      <c r="U85" s="25"/>
      <c r="V85" s="25"/>
    </row>
    <row r="86" spans="1:22" x14ac:dyDescent="0.25">
      <c r="A86" s="7"/>
      <c r="B86" s="46" t="s">
        <v>124</v>
      </c>
      <c r="C86" s="118">
        <v>447.90587199999999</v>
      </c>
      <c r="D86" s="118">
        <v>157.442407</v>
      </c>
      <c r="E86" s="118">
        <v>144.52652412023451</v>
      </c>
      <c r="F86" s="118">
        <v>77.098048299999988</v>
      </c>
      <c r="G86" s="118">
        <v>38.583323238123853</v>
      </c>
      <c r="H86" s="118">
        <v>26.7569017</v>
      </c>
      <c r="I86" s="118">
        <v>2.0882508621001885</v>
      </c>
      <c r="J86" s="118">
        <v>2.5710000000000002</v>
      </c>
      <c r="K86" s="118">
        <v>752.44580312023447</v>
      </c>
      <c r="L86" s="118">
        <v>1.0951586899999999</v>
      </c>
      <c r="M86" s="118">
        <v>753.54096181023442</v>
      </c>
      <c r="N86" s="118">
        <v>230.83124761656907</v>
      </c>
      <c r="O86" s="118">
        <v>984.372209</v>
      </c>
      <c r="P86" s="118">
        <v>248.65138708717396</v>
      </c>
      <c r="Q86" s="118">
        <v>0.39100000000000001</v>
      </c>
      <c r="R86" s="118">
        <v>736.11182234017986</v>
      </c>
      <c r="S86" s="12">
        <v>664.117704</v>
      </c>
      <c r="U86" s="25"/>
      <c r="V86" s="25"/>
    </row>
    <row r="87" spans="1:22" x14ac:dyDescent="0.25">
      <c r="A87" s="7"/>
      <c r="B87" s="46" t="s">
        <v>125</v>
      </c>
      <c r="C87" s="118">
        <v>449.77786300000002</v>
      </c>
      <c r="D87" s="118">
        <v>157.86819800000001</v>
      </c>
      <c r="E87" s="118">
        <v>145.15152672902749</v>
      </c>
      <c r="F87" s="118">
        <v>77.292250700000011</v>
      </c>
      <c r="G87" s="118">
        <v>39.117767061512538</v>
      </c>
      <c r="H87" s="118">
        <v>26.621415899999999</v>
      </c>
      <c r="I87" s="118">
        <v>2.1200930599819268</v>
      </c>
      <c r="J87" s="118">
        <v>2.5710000000000002</v>
      </c>
      <c r="K87" s="118">
        <v>755.36858772902747</v>
      </c>
      <c r="L87" s="118">
        <v>1.32118577</v>
      </c>
      <c r="M87" s="118">
        <v>756.68977349902752</v>
      </c>
      <c r="N87" s="118">
        <v>231.22192816564421</v>
      </c>
      <c r="O87" s="118">
        <v>987.9117020000001</v>
      </c>
      <c r="P87" s="118">
        <v>249.44849309307247</v>
      </c>
      <c r="Q87" s="118">
        <v>0.39100000000000001</v>
      </c>
      <c r="R87" s="118">
        <v>738.85420856782139</v>
      </c>
      <c r="S87" s="12">
        <v>666.71399300000007</v>
      </c>
      <c r="U87" s="25"/>
      <c r="V87" s="25"/>
    </row>
    <row r="88" spans="1:22" x14ac:dyDescent="0.25">
      <c r="A88" s="7"/>
      <c r="B88" s="46" t="s">
        <v>126</v>
      </c>
      <c r="C88" s="118">
        <v>451.77477099999999</v>
      </c>
      <c r="D88" s="118">
        <v>158.28492699999998</v>
      </c>
      <c r="E88" s="118">
        <v>145.68383433751242</v>
      </c>
      <c r="F88" s="118">
        <v>77.494671700000012</v>
      </c>
      <c r="G88" s="118">
        <v>39.562319134093521</v>
      </c>
      <c r="H88" s="118">
        <v>26.481001199999998</v>
      </c>
      <c r="I88" s="118">
        <v>2.1458422978361931</v>
      </c>
      <c r="J88" s="118">
        <v>2.5710000000000002</v>
      </c>
      <c r="K88" s="118">
        <v>758.31453233751233</v>
      </c>
      <c r="L88" s="118">
        <v>1.49382167</v>
      </c>
      <c r="M88" s="118">
        <v>759.80835400751232</v>
      </c>
      <c r="N88" s="118">
        <v>231.61760873516656</v>
      </c>
      <c r="O88" s="118">
        <v>991.42596300000002</v>
      </c>
      <c r="P88" s="118">
        <v>250.22715348846137</v>
      </c>
      <c r="Q88" s="118">
        <v>0.39100000000000001</v>
      </c>
      <c r="R88" s="118">
        <v>741.58980925052026</v>
      </c>
      <c r="S88" s="12">
        <v>669.30147999999997</v>
      </c>
      <c r="U88" s="25"/>
      <c r="V88" s="25"/>
    </row>
    <row r="89" spans="1:22" x14ac:dyDescent="0.25">
      <c r="A89" s="7"/>
      <c r="B89" s="46" t="s">
        <v>127</v>
      </c>
      <c r="C89" s="118">
        <v>453.812073</v>
      </c>
      <c r="D89" s="118">
        <v>158.727462</v>
      </c>
      <c r="E89" s="118">
        <v>146.19875205883085</v>
      </c>
      <c r="F89" s="118">
        <v>77.734816899999998</v>
      </c>
      <c r="G89" s="118">
        <v>39.90023951134846</v>
      </c>
      <c r="H89" s="118">
        <v>26.3975814</v>
      </c>
      <c r="I89" s="118">
        <v>2.1661142138279099</v>
      </c>
      <c r="J89" s="118">
        <v>2.5710000000000002</v>
      </c>
      <c r="K89" s="118">
        <v>761.30928705883071</v>
      </c>
      <c r="L89" s="118">
        <v>1.52584513</v>
      </c>
      <c r="M89" s="118">
        <v>762.83513218883081</v>
      </c>
      <c r="N89" s="118">
        <v>232.06338507754566</v>
      </c>
      <c r="O89" s="118">
        <v>994.89851699999997</v>
      </c>
      <c r="P89" s="118">
        <v>250.89312927359592</v>
      </c>
      <c r="Q89" s="118">
        <v>0.39100000000000001</v>
      </c>
      <c r="R89" s="118">
        <v>744.39638799073884</v>
      </c>
      <c r="S89" s="12">
        <v>671.95083799999998</v>
      </c>
      <c r="U89" s="25"/>
      <c r="V89" s="25"/>
    </row>
    <row r="90" spans="1:22" x14ac:dyDescent="0.25">
      <c r="A90" s="7"/>
      <c r="B90" s="46" t="s">
        <v>128</v>
      </c>
      <c r="C90" s="118">
        <v>455.81276100000002</v>
      </c>
      <c r="D90" s="118">
        <v>159.20860000000002</v>
      </c>
      <c r="E90" s="118">
        <v>146.78417870015107</v>
      </c>
      <c r="F90" s="118">
        <v>77.992688299999998</v>
      </c>
      <c r="G90" s="118">
        <v>40.271869114967224</v>
      </c>
      <c r="H90" s="118">
        <v>26.330851800000001</v>
      </c>
      <c r="I90" s="118">
        <v>2.1887695061040753</v>
      </c>
      <c r="J90" s="118">
        <v>2.5710000000000002</v>
      </c>
      <c r="K90" s="118">
        <v>764.37653970015106</v>
      </c>
      <c r="L90" s="118">
        <v>1.5263890100000002</v>
      </c>
      <c r="M90" s="118">
        <v>765.90292871015106</v>
      </c>
      <c r="N90" s="118">
        <v>232.60481613004998</v>
      </c>
      <c r="O90" s="118">
        <v>998.507745</v>
      </c>
      <c r="P90" s="118">
        <v>251.56301637175935</v>
      </c>
      <c r="Q90" s="118">
        <v>0.39100000000000001</v>
      </c>
      <c r="R90" s="118">
        <v>747.33572846415188</v>
      </c>
      <c r="S90" s="12">
        <v>674.71823100000006</v>
      </c>
      <c r="U90" s="25"/>
      <c r="V90" s="25"/>
    </row>
    <row r="91" spans="1:22" x14ac:dyDescent="0.25">
      <c r="A91" s="7"/>
      <c r="B91" s="46" t="s">
        <v>129</v>
      </c>
      <c r="C91" s="118">
        <v>457.80717200000004</v>
      </c>
      <c r="D91" s="118">
        <v>159.74126899999999</v>
      </c>
      <c r="E91" s="118">
        <v>147.26323388923566</v>
      </c>
      <c r="F91" s="118">
        <v>78.249665100000001</v>
      </c>
      <c r="G91" s="118">
        <v>40.494156673974082</v>
      </c>
      <c r="H91" s="118">
        <v>26.316047900000001</v>
      </c>
      <c r="I91" s="118">
        <v>2.2033641803514454</v>
      </c>
      <c r="J91" s="118">
        <v>2.5710000000000002</v>
      </c>
      <c r="K91" s="118">
        <v>767.38267488923566</v>
      </c>
      <c r="L91" s="118">
        <v>1.4606744699999998</v>
      </c>
      <c r="M91" s="118">
        <v>768.84334935923562</v>
      </c>
      <c r="N91" s="118">
        <v>233.17444014687055</v>
      </c>
      <c r="O91" s="118">
        <v>1002.01779</v>
      </c>
      <c r="P91" s="118">
        <v>252.21315219763429</v>
      </c>
      <c r="Q91" s="118">
        <v>0.39100000000000001</v>
      </c>
      <c r="R91" s="118">
        <v>750.19563731162179</v>
      </c>
      <c r="S91" s="12">
        <v>677.41105000000005</v>
      </c>
      <c r="U91" s="25"/>
      <c r="V91" s="25"/>
    </row>
    <row r="92" spans="1:22" x14ac:dyDescent="0.25">
      <c r="A92" s="7"/>
      <c r="B92" s="46" t="s">
        <v>130</v>
      </c>
      <c r="C92" s="118">
        <v>459.79650099999998</v>
      </c>
      <c r="D92" s="118">
        <v>160.34739000000002</v>
      </c>
      <c r="E92" s="118">
        <v>147.72937526253739</v>
      </c>
      <c r="F92" s="118">
        <v>78.515243700000028</v>
      </c>
      <c r="G92" s="118">
        <v>40.693176554354444</v>
      </c>
      <c r="H92" s="118">
        <v>26.304931400000001</v>
      </c>
      <c r="I92" s="118">
        <v>2.2160236760699932</v>
      </c>
      <c r="J92" s="118">
        <v>2.5710000000000002</v>
      </c>
      <c r="K92" s="118">
        <v>770.44426626253744</v>
      </c>
      <c r="L92" s="118">
        <v>1.32585771</v>
      </c>
      <c r="M92" s="118">
        <v>771.77012397253748</v>
      </c>
      <c r="N92" s="118">
        <v>233.72680776000917</v>
      </c>
      <c r="O92" s="118">
        <v>1005.49693</v>
      </c>
      <c r="P92" s="118">
        <v>252.86700948314314</v>
      </c>
      <c r="Q92" s="118">
        <v>0.39100000000000001</v>
      </c>
      <c r="R92" s="118">
        <v>753.02092224653006</v>
      </c>
      <c r="S92" s="12">
        <v>680.07004299999994</v>
      </c>
      <c r="U92" s="25"/>
      <c r="V92" s="25"/>
    </row>
    <row r="93" spans="1:22" x14ac:dyDescent="0.25">
      <c r="A93" s="7"/>
      <c r="B93" s="46" t="s">
        <v>131</v>
      </c>
      <c r="C93" s="118">
        <v>461.76681199999996</v>
      </c>
      <c r="D93" s="118">
        <v>161.01410099999998</v>
      </c>
      <c r="E93" s="118">
        <v>148.1679455127715</v>
      </c>
      <c r="F93" s="118">
        <v>78.797399300000009</v>
      </c>
      <c r="G93" s="118">
        <v>40.869297533288339</v>
      </c>
      <c r="H93" s="118">
        <v>26.274156399999999</v>
      </c>
      <c r="I93" s="118">
        <v>2.227092221469789</v>
      </c>
      <c r="J93" s="118">
        <v>2.5710000000000002</v>
      </c>
      <c r="K93" s="118">
        <v>773.51985851277141</v>
      </c>
      <c r="L93" s="118">
        <v>1.4012374500000002</v>
      </c>
      <c r="M93" s="118">
        <v>774.92109596277146</v>
      </c>
      <c r="N93" s="118">
        <v>234.21591924197696</v>
      </c>
      <c r="O93" s="118">
        <v>1009.13702</v>
      </c>
      <c r="P93" s="118">
        <v>253.59595758132073</v>
      </c>
      <c r="Q93" s="118">
        <v>0.39100000000000001</v>
      </c>
      <c r="R93" s="118">
        <v>755.93205762754724</v>
      </c>
      <c r="S93" s="12">
        <v>682.80465800000002</v>
      </c>
      <c r="U93" s="25"/>
      <c r="V93" s="25"/>
    </row>
    <row r="94" spans="1:22" x14ac:dyDescent="0.25">
      <c r="A94" s="7"/>
      <c r="B94" s="46" t="s">
        <v>132</v>
      </c>
      <c r="C94" s="118">
        <v>463.72549699999996</v>
      </c>
      <c r="D94" s="118">
        <v>161.74862100000001</v>
      </c>
      <c r="E94" s="118">
        <v>148.74539902920662</v>
      </c>
      <c r="F94" s="118">
        <v>79.06071279999999</v>
      </c>
      <c r="G94" s="118">
        <v>41.092676502994046</v>
      </c>
      <c r="H94" s="118">
        <v>26.351373200000005</v>
      </c>
      <c r="I94" s="118">
        <v>2.2406365810251216</v>
      </c>
      <c r="J94" s="118">
        <v>2.5710000000000002</v>
      </c>
      <c r="K94" s="118">
        <v>776.79051702920663</v>
      </c>
      <c r="L94" s="118">
        <v>1.3461865099999999</v>
      </c>
      <c r="M94" s="118">
        <v>778.13670353920668</v>
      </c>
      <c r="N94" s="118">
        <v>234.7098823016722</v>
      </c>
      <c r="O94" s="118">
        <v>1012.84659</v>
      </c>
      <c r="P94" s="118">
        <v>254.37682839328932</v>
      </c>
      <c r="Q94" s="118">
        <v>0.39100000000000001</v>
      </c>
      <c r="R94" s="118">
        <v>758.86075744489574</v>
      </c>
      <c r="S94" s="12">
        <v>685.55295100000001</v>
      </c>
      <c r="U94" s="25"/>
      <c r="V94" s="25"/>
    </row>
    <row r="95" spans="1:22" x14ac:dyDescent="0.25">
      <c r="A95" s="7"/>
      <c r="B95" s="46" t="s">
        <v>133</v>
      </c>
      <c r="C95" s="118">
        <v>465.68083799999999</v>
      </c>
      <c r="D95" s="118">
        <v>162.51307299999999</v>
      </c>
      <c r="E95" s="118">
        <v>149.27153338903787</v>
      </c>
      <c r="F95" s="118">
        <v>79.358778300000012</v>
      </c>
      <c r="G95" s="118">
        <v>41.236961123458748</v>
      </c>
      <c r="H95" s="118">
        <v>26.425967700000001</v>
      </c>
      <c r="I95" s="118">
        <v>2.249826327918758</v>
      </c>
      <c r="J95" s="118">
        <v>2.5710000000000002</v>
      </c>
      <c r="K95" s="118">
        <v>780.0364443890378</v>
      </c>
      <c r="L95" s="118">
        <v>1.3411076900000001</v>
      </c>
      <c r="M95" s="118">
        <v>781.37755207903774</v>
      </c>
      <c r="N95" s="118">
        <v>235.18564071453036</v>
      </c>
      <c r="O95" s="118">
        <v>1016.56319</v>
      </c>
      <c r="P95" s="118">
        <v>255.16219352562649</v>
      </c>
      <c r="Q95" s="118">
        <v>0.39100000000000001</v>
      </c>
      <c r="R95" s="118">
        <v>761.79199926960951</v>
      </c>
      <c r="S95" s="12">
        <v>688.30133599999999</v>
      </c>
      <c r="U95" s="25"/>
      <c r="V95" s="25"/>
    </row>
    <row r="96" spans="1:22" x14ac:dyDescent="0.25">
      <c r="A96" s="7"/>
      <c r="B96" s="46" t="s">
        <v>134</v>
      </c>
      <c r="C96" s="118">
        <v>467.64437800000002</v>
      </c>
      <c r="D96" s="118">
        <v>163.28750200000002</v>
      </c>
      <c r="E96" s="118">
        <v>149.81327683942123</v>
      </c>
      <c r="F96" s="118">
        <v>79.663531300000002</v>
      </c>
      <c r="G96" s="118">
        <v>41.385808971300762</v>
      </c>
      <c r="H96" s="118">
        <v>26.504913200000001</v>
      </c>
      <c r="I96" s="118">
        <v>2.2590233913201607</v>
      </c>
      <c r="J96" s="118">
        <v>2.5710000000000002</v>
      </c>
      <c r="K96" s="118">
        <v>783.3161568394213</v>
      </c>
      <c r="L96" s="118">
        <v>1.3454135200000001</v>
      </c>
      <c r="M96" s="118">
        <v>784.66157035942115</v>
      </c>
      <c r="N96" s="118">
        <v>235.66598142122191</v>
      </c>
      <c r="O96" s="118">
        <v>1020.3275500000001</v>
      </c>
      <c r="P96" s="118">
        <v>255.95204123618535</v>
      </c>
      <c r="Q96" s="118">
        <v>0.39100000000000001</v>
      </c>
      <c r="R96" s="118">
        <v>764.76651054751278</v>
      </c>
      <c r="S96" s="12">
        <v>691.08685100000002</v>
      </c>
      <c r="U96" s="25"/>
      <c r="V96" s="25"/>
    </row>
    <row r="97" spans="1:22" x14ac:dyDescent="0.25">
      <c r="A97" s="7"/>
      <c r="B97" s="305" t="s">
        <v>135</v>
      </c>
      <c r="C97" s="376">
        <v>469.62082699999996</v>
      </c>
      <c r="D97" s="376">
        <v>164.058818</v>
      </c>
      <c r="E97" s="376">
        <v>150.32552029184401</v>
      </c>
      <c r="F97" s="376">
        <v>79.969457699999992</v>
      </c>
      <c r="G97" s="376">
        <v>41.526983656312701</v>
      </c>
      <c r="H97" s="376">
        <v>26.561055400000001</v>
      </c>
      <c r="I97" s="376">
        <v>2.2680234760767521</v>
      </c>
      <c r="J97" s="376">
        <v>2.5710000000000002</v>
      </c>
      <c r="K97" s="376">
        <v>786.57616529184406</v>
      </c>
      <c r="L97" s="376">
        <v>1.33105739</v>
      </c>
      <c r="M97" s="376">
        <v>787.90722268184402</v>
      </c>
      <c r="N97" s="376">
        <v>236.19703542441465</v>
      </c>
      <c r="O97" s="376">
        <v>1024.1042600000001</v>
      </c>
      <c r="P97" s="376">
        <v>256.74636038731927</v>
      </c>
      <c r="Q97" s="376">
        <v>0.39100000000000001</v>
      </c>
      <c r="R97" s="376">
        <v>767.74889772139591</v>
      </c>
      <c r="S97" s="377">
        <v>693.87741099999994</v>
      </c>
      <c r="U97" s="25"/>
      <c r="V97" s="25"/>
    </row>
    <row r="98" spans="1:22" x14ac:dyDescent="0.25">
      <c r="A98" s="7"/>
      <c r="B98" s="46">
        <v>2008</v>
      </c>
      <c r="C98" s="118">
        <v>1433.3009999999999</v>
      </c>
      <c r="D98" s="118">
        <v>467.22699999999998</v>
      </c>
      <c r="E98" s="118">
        <v>399.17200000000003</v>
      </c>
      <c r="F98" s="118">
        <v>216.583</v>
      </c>
      <c r="G98" s="118">
        <v>109.895</v>
      </c>
      <c r="H98" s="118">
        <v>65.302000000000007</v>
      </c>
      <c r="I98" s="118">
        <v>10.192</v>
      </c>
      <c r="J98" s="118">
        <v>-0.77400000000000002</v>
      </c>
      <c r="K98" s="118">
        <v>2298.9259999999999</v>
      </c>
      <c r="L98" s="118">
        <v>-8.5790000000000006</v>
      </c>
      <c r="M98" s="118">
        <v>2290.3470000000002</v>
      </c>
      <c r="N98" s="118">
        <v>666.85400000000004</v>
      </c>
      <c r="O98" s="118">
        <v>2965.4850000000001</v>
      </c>
      <c r="P98" s="118">
        <v>657.98199999999997</v>
      </c>
      <c r="Q98" s="118">
        <v>0</v>
      </c>
      <c r="R98" s="118">
        <v>2306.0079999999998</v>
      </c>
      <c r="S98" s="12">
        <v>2020.5329999999999</v>
      </c>
      <c r="U98" s="25"/>
      <c r="V98" s="25"/>
    </row>
    <row r="99" spans="1:22" x14ac:dyDescent="0.25">
      <c r="A99" s="7"/>
      <c r="B99" s="46">
        <v>2009</v>
      </c>
      <c r="C99" s="118">
        <v>1389.4290000000001</v>
      </c>
      <c r="D99" s="118">
        <v>473.73399999999998</v>
      </c>
      <c r="E99" s="118">
        <v>352.84899999999999</v>
      </c>
      <c r="F99" s="118">
        <v>186.202</v>
      </c>
      <c r="G99" s="118">
        <v>84.584999999999994</v>
      </c>
      <c r="H99" s="118">
        <v>70.081000000000003</v>
      </c>
      <c r="I99" s="118">
        <v>13.208</v>
      </c>
      <c r="J99" s="118">
        <v>2.3860000000000001</v>
      </c>
      <c r="K99" s="118">
        <v>2218.3980000000001</v>
      </c>
      <c r="L99" s="118">
        <v>-29.007000000000001</v>
      </c>
      <c r="M99" s="118">
        <v>2189.3910000000001</v>
      </c>
      <c r="N99" s="118">
        <v>613.95299999999997</v>
      </c>
      <c r="O99" s="118">
        <v>2811.6860000000001</v>
      </c>
      <c r="P99" s="118">
        <v>610.29499999999996</v>
      </c>
      <c r="Q99" s="118">
        <v>0</v>
      </c>
      <c r="R99" s="118">
        <v>2200.2220000000002</v>
      </c>
      <c r="S99" s="12">
        <v>1930.174</v>
      </c>
    </row>
    <row r="100" spans="1:22" x14ac:dyDescent="0.25">
      <c r="A100" s="7"/>
      <c r="B100" s="46">
        <v>2010</v>
      </c>
      <c r="C100" s="118">
        <v>1427.124</v>
      </c>
      <c r="D100" s="118">
        <v>473.62599999999998</v>
      </c>
      <c r="E100" s="118">
        <v>361.21600000000001</v>
      </c>
      <c r="F100" s="118">
        <v>191.078</v>
      </c>
      <c r="G100" s="118">
        <v>86.256</v>
      </c>
      <c r="H100" s="118">
        <v>71.475999999999999</v>
      </c>
      <c r="I100" s="118">
        <v>13.466999999999999</v>
      </c>
      <c r="J100" s="118">
        <v>-0.51500000000000001</v>
      </c>
      <c r="K100" s="118">
        <v>2261.451</v>
      </c>
      <c r="L100" s="118">
        <v>-7.0250000000000004</v>
      </c>
      <c r="M100" s="118">
        <v>2254.4259999999999</v>
      </c>
      <c r="N100" s="118">
        <v>651.71</v>
      </c>
      <c r="O100" s="118">
        <v>2914.4859999999999</v>
      </c>
      <c r="P100" s="118">
        <v>663.08600000000001</v>
      </c>
      <c r="Q100" s="118">
        <v>0</v>
      </c>
      <c r="R100" s="118">
        <v>2249.9589999999998</v>
      </c>
      <c r="S100" s="12">
        <v>1980.7080000000001</v>
      </c>
    </row>
    <row r="101" spans="1:22" x14ac:dyDescent="0.25">
      <c r="A101" s="7"/>
      <c r="B101" s="46">
        <v>2011</v>
      </c>
      <c r="C101" s="118">
        <v>1418.1869999999999</v>
      </c>
      <c r="D101" s="118">
        <v>472.11</v>
      </c>
      <c r="E101" s="118">
        <v>360.60300000000001</v>
      </c>
      <c r="F101" s="118">
        <v>199.41900000000001</v>
      </c>
      <c r="G101" s="118">
        <v>82.73</v>
      </c>
      <c r="H101" s="118">
        <v>66.506</v>
      </c>
      <c r="I101" s="118">
        <v>12.301</v>
      </c>
      <c r="J101" s="118">
        <v>-0.77500000000000002</v>
      </c>
      <c r="K101" s="118">
        <v>2250.125</v>
      </c>
      <c r="L101" s="118">
        <v>0.43</v>
      </c>
      <c r="M101" s="118">
        <v>2250.5549999999998</v>
      </c>
      <c r="N101" s="118">
        <v>695.98900000000003</v>
      </c>
      <c r="O101" s="118">
        <v>2952.1089999999999</v>
      </c>
      <c r="P101" s="118">
        <v>681.26199999999994</v>
      </c>
      <c r="Q101" s="118">
        <v>0</v>
      </c>
      <c r="R101" s="118">
        <v>2269.116</v>
      </c>
      <c r="S101" s="12">
        <v>2007.6659999999999</v>
      </c>
    </row>
    <row r="102" spans="1:22" x14ac:dyDescent="0.25">
      <c r="A102" s="7"/>
      <c r="B102" s="46">
        <v>2012</v>
      </c>
      <c r="C102" s="118">
        <v>1446.1679999999999</v>
      </c>
      <c r="D102" s="118">
        <v>479.02100000000002</v>
      </c>
      <c r="E102" s="118">
        <v>367.983</v>
      </c>
      <c r="F102" s="118">
        <v>211.73</v>
      </c>
      <c r="G102" s="118">
        <v>82.477000000000004</v>
      </c>
      <c r="H102" s="118">
        <v>61.929000000000002</v>
      </c>
      <c r="I102" s="118">
        <v>11.295999999999999</v>
      </c>
      <c r="J102" s="118">
        <v>-1.609</v>
      </c>
      <c r="K102" s="118">
        <v>2291.5630000000001</v>
      </c>
      <c r="L102" s="118">
        <v>4.5449999999999999</v>
      </c>
      <c r="M102" s="118">
        <v>2296.1080000000002</v>
      </c>
      <c r="N102" s="118">
        <v>699.71100000000001</v>
      </c>
      <c r="O102" s="118">
        <v>3002.4589999999998</v>
      </c>
      <c r="P102" s="118">
        <v>696.649</v>
      </c>
      <c r="Q102" s="118">
        <v>0</v>
      </c>
      <c r="R102" s="118">
        <v>2303.7939999999999</v>
      </c>
      <c r="S102" s="12">
        <v>2049.0740000000001</v>
      </c>
    </row>
    <row r="103" spans="1:22" x14ac:dyDescent="0.25">
      <c r="A103" s="7"/>
      <c r="B103" s="46">
        <v>2013</v>
      </c>
      <c r="C103" s="118">
        <v>1477.9939999999999</v>
      </c>
      <c r="D103" s="118">
        <v>479.18900000000002</v>
      </c>
      <c r="E103" s="118">
        <v>383.41500000000002</v>
      </c>
      <c r="F103" s="118">
        <v>221.25399999999999</v>
      </c>
      <c r="G103" s="118">
        <v>92.358999999999995</v>
      </c>
      <c r="H103" s="118">
        <v>58.295000000000002</v>
      </c>
      <c r="I103" s="118">
        <v>10.777000000000001</v>
      </c>
      <c r="J103" s="118">
        <v>6.577</v>
      </c>
      <c r="K103" s="118">
        <v>2347.1750000000002</v>
      </c>
      <c r="L103" s="118">
        <v>0.64800000000000002</v>
      </c>
      <c r="M103" s="118">
        <v>2347.8229999999999</v>
      </c>
      <c r="N103" s="118">
        <v>702.7</v>
      </c>
      <c r="O103" s="118">
        <v>3064.5529999999999</v>
      </c>
      <c r="P103" s="118">
        <v>718.79600000000005</v>
      </c>
      <c r="Q103" s="118">
        <v>0</v>
      </c>
      <c r="R103" s="118">
        <v>2343.384</v>
      </c>
      <c r="S103" s="12">
        <v>2087.7820000000002</v>
      </c>
    </row>
    <row r="104" spans="1:22" x14ac:dyDescent="0.25">
      <c r="A104" s="7"/>
      <c r="B104" s="46">
        <v>2014</v>
      </c>
      <c r="C104" s="118">
        <v>1518.913</v>
      </c>
      <c r="D104" s="118">
        <v>490.334</v>
      </c>
      <c r="E104" s="118">
        <v>411.50700000000001</v>
      </c>
      <c r="F104" s="118">
        <v>235.726</v>
      </c>
      <c r="G104" s="118">
        <v>97.12</v>
      </c>
      <c r="H104" s="118">
        <v>65.430000000000007</v>
      </c>
      <c r="I104" s="118">
        <v>12.568</v>
      </c>
      <c r="J104" s="118">
        <v>4.9429999999999996</v>
      </c>
      <c r="K104" s="118">
        <v>2425.6970000000001</v>
      </c>
      <c r="L104" s="118">
        <v>20.925000000000001</v>
      </c>
      <c r="M104" s="118">
        <v>2446.6219999999998</v>
      </c>
      <c r="N104" s="118">
        <v>712.18399999999997</v>
      </c>
      <c r="O104" s="118">
        <v>3175.3870000000002</v>
      </c>
      <c r="P104" s="118">
        <v>755.20500000000004</v>
      </c>
      <c r="Q104" s="118">
        <v>0</v>
      </c>
      <c r="R104" s="118">
        <v>2417.4389999999999</v>
      </c>
      <c r="S104" s="12">
        <v>2155.8310000000001</v>
      </c>
    </row>
    <row r="105" spans="1:22" x14ac:dyDescent="0.25">
      <c r="A105" s="7"/>
      <c r="B105" s="46">
        <v>2015</v>
      </c>
      <c r="C105" s="118">
        <v>1563.941</v>
      </c>
      <c r="D105" s="118">
        <v>495.18900000000002</v>
      </c>
      <c r="E105" s="118">
        <v>439.37900000000002</v>
      </c>
      <c r="F105" s="118">
        <v>256.423</v>
      </c>
      <c r="G105" s="118">
        <v>103.508</v>
      </c>
      <c r="H105" s="118">
        <v>66.528000000000006</v>
      </c>
      <c r="I105" s="118">
        <v>12.047000000000001</v>
      </c>
      <c r="J105" s="118">
        <v>-0.83099999999999996</v>
      </c>
      <c r="K105" s="118">
        <v>2497.6779999999999</v>
      </c>
      <c r="L105" s="118">
        <v>8.9390000000000001</v>
      </c>
      <c r="M105" s="118">
        <v>2506.6170000000002</v>
      </c>
      <c r="N105" s="118">
        <v>738.202</v>
      </c>
      <c r="O105" s="118">
        <v>3263.96</v>
      </c>
      <c r="P105" s="118">
        <v>792.45</v>
      </c>
      <c r="Q105" s="118">
        <v>0</v>
      </c>
      <c r="R105" s="118">
        <v>2469.1819999999998</v>
      </c>
      <c r="S105" s="12">
        <v>2195.0709999999999</v>
      </c>
    </row>
    <row r="106" spans="1:22" x14ac:dyDescent="0.25">
      <c r="A106" s="7"/>
      <c r="B106" s="46">
        <v>2016</v>
      </c>
      <c r="C106" s="118">
        <v>1619.7670000000001</v>
      </c>
      <c r="D106" s="118">
        <v>499.524</v>
      </c>
      <c r="E106" s="118">
        <v>466.34500000000003</v>
      </c>
      <c r="F106" s="118">
        <v>276.23899999999998</v>
      </c>
      <c r="G106" s="118">
        <v>111.83199999999999</v>
      </c>
      <c r="H106" s="118">
        <v>65.012</v>
      </c>
      <c r="I106" s="118">
        <v>12.218</v>
      </c>
      <c r="J106" s="118">
        <v>-0.41199999999999998</v>
      </c>
      <c r="K106" s="118">
        <v>2585.2240000000002</v>
      </c>
      <c r="L106" s="118">
        <v>-15.807</v>
      </c>
      <c r="M106" s="118">
        <v>2569.4169999999999</v>
      </c>
      <c r="N106" s="118">
        <v>765.88</v>
      </c>
      <c r="O106" s="118">
        <v>3352.7759999999998</v>
      </c>
      <c r="P106" s="118">
        <v>827.95699999999999</v>
      </c>
      <c r="Q106" s="118">
        <v>0</v>
      </c>
      <c r="R106" s="118">
        <v>2523.665</v>
      </c>
      <c r="S106" s="12">
        <v>2244.3150000000001</v>
      </c>
    </row>
    <row r="107" spans="1:22" x14ac:dyDescent="0.25">
      <c r="A107" s="7"/>
      <c r="B107" s="46">
        <v>2017</v>
      </c>
      <c r="C107" s="118">
        <v>1653.27</v>
      </c>
      <c r="D107" s="118">
        <v>504.596</v>
      </c>
      <c r="E107" s="118">
        <v>484.36099999999999</v>
      </c>
      <c r="F107" s="118">
        <v>278.86200000000002</v>
      </c>
      <c r="G107" s="118">
        <v>121.82</v>
      </c>
      <c r="H107" s="118">
        <v>71.075000000000003</v>
      </c>
      <c r="I107" s="118">
        <v>12.088000000000001</v>
      </c>
      <c r="J107" s="118">
        <v>-0.76600000000000001</v>
      </c>
      <c r="K107" s="118">
        <v>2641.4609999999998</v>
      </c>
      <c r="L107" s="118">
        <v>-6.2290000000000001</v>
      </c>
      <c r="M107" s="118">
        <v>2635.232</v>
      </c>
      <c r="N107" s="118">
        <v>815.17200000000003</v>
      </c>
      <c r="O107" s="118">
        <v>3454.44</v>
      </c>
      <c r="P107" s="118">
        <v>853.30499999999995</v>
      </c>
      <c r="Q107" s="118">
        <v>0</v>
      </c>
      <c r="R107" s="118">
        <v>2599.9609999999998</v>
      </c>
      <c r="S107" s="12">
        <v>2315.596</v>
      </c>
    </row>
    <row r="108" spans="1:22" x14ac:dyDescent="0.25">
      <c r="A108" s="7"/>
      <c r="B108" s="46">
        <v>2018</v>
      </c>
      <c r="C108" s="118">
        <v>1687.414</v>
      </c>
      <c r="D108" s="118">
        <v>507.84100000000001</v>
      </c>
      <c r="E108" s="118">
        <v>483.363</v>
      </c>
      <c r="F108" s="118">
        <v>276.18799999999999</v>
      </c>
      <c r="G108" s="118">
        <v>130.036</v>
      </c>
      <c r="H108" s="118">
        <v>70.542000000000002</v>
      </c>
      <c r="I108" s="118">
        <v>6.3340000000000005</v>
      </c>
      <c r="J108" s="118">
        <v>1.6990000000000001</v>
      </c>
      <c r="K108" s="118">
        <v>2680.317</v>
      </c>
      <c r="L108" s="118">
        <v>-1.5</v>
      </c>
      <c r="M108" s="118">
        <v>2678.817</v>
      </c>
      <c r="N108" s="118">
        <v>846.41</v>
      </c>
      <c r="O108" s="118">
        <v>3523.6950000000002</v>
      </c>
      <c r="P108" s="118">
        <v>882.42399999999998</v>
      </c>
      <c r="Q108" s="118">
        <v>0</v>
      </c>
      <c r="R108" s="118">
        <v>2640.2950000000001</v>
      </c>
      <c r="S108" s="12">
        <v>2348.6849999999999</v>
      </c>
    </row>
    <row r="109" spans="1:22" x14ac:dyDescent="0.25">
      <c r="A109" s="7"/>
      <c r="B109" s="46">
        <v>2019</v>
      </c>
      <c r="C109" s="118">
        <v>1706.4960000000001</v>
      </c>
      <c r="D109" s="118">
        <v>522.79399999999998</v>
      </c>
      <c r="E109" s="118">
        <v>492.22699999999998</v>
      </c>
      <c r="F109" s="118">
        <v>280.22399999999999</v>
      </c>
      <c r="G109" s="118">
        <v>132.696</v>
      </c>
      <c r="H109" s="118">
        <v>72.89</v>
      </c>
      <c r="I109" s="118">
        <v>6.0812307799999994</v>
      </c>
      <c r="J109" s="118">
        <v>1.4359999999999999</v>
      </c>
      <c r="K109" s="118">
        <v>2722.953</v>
      </c>
      <c r="L109" s="118">
        <v>-1.02</v>
      </c>
      <c r="M109" s="118">
        <v>2721.933</v>
      </c>
      <c r="N109" s="118">
        <v>862.52099999999996</v>
      </c>
      <c r="O109" s="118">
        <v>3583.95</v>
      </c>
      <c r="P109" s="118">
        <v>909.625</v>
      </c>
      <c r="Q109" s="118">
        <v>0</v>
      </c>
      <c r="R109" s="118">
        <v>2673.4650000000001</v>
      </c>
      <c r="S109" s="12">
        <v>2381.1480000000001</v>
      </c>
    </row>
    <row r="110" spans="1:22" x14ac:dyDescent="0.25">
      <c r="A110" s="7"/>
      <c r="B110" s="46">
        <v>2020</v>
      </c>
      <c r="C110" s="118">
        <v>1486.3</v>
      </c>
      <c r="D110" s="118">
        <v>491.67700000000002</v>
      </c>
      <c r="E110" s="118">
        <v>443.52100000000002</v>
      </c>
      <c r="F110" s="118">
        <v>254.40899999999999</v>
      </c>
      <c r="G110" s="118">
        <v>107.342</v>
      </c>
      <c r="H110" s="118">
        <v>76.153000000000006</v>
      </c>
      <c r="I110" s="118">
        <v>5.3070708319999991</v>
      </c>
      <c r="J110" s="118">
        <v>0.63200000000000001</v>
      </c>
      <c r="K110" s="118">
        <v>2422.13</v>
      </c>
      <c r="L110" s="118">
        <v>-1.77</v>
      </c>
      <c r="M110" s="118">
        <v>2420.36</v>
      </c>
      <c r="N110" s="118">
        <v>758.88900000000001</v>
      </c>
      <c r="O110" s="118">
        <v>3178.0659999999998</v>
      </c>
      <c r="P110" s="118">
        <v>771.51199999999994</v>
      </c>
      <c r="Q110" s="118">
        <v>0</v>
      </c>
      <c r="R110" s="118">
        <v>2404.8380000000002</v>
      </c>
      <c r="S110" s="12">
        <v>2151.2350000000001</v>
      </c>
    </row>
    <row r="111" spans="1:22" x14ac:dyDescent="0.25">
      <c r="A111" s="7"/>
      <c r="B111" s="46">
        <v>2021</v>
      </c>
      <c r="C111" s="118">
        <v>1594.124</v>
      </c>
      <c r="D111" s="118">
        <v>555.57399999999996</v>
      </c>
      <c r="E111" s="118">
        <v>484.57600000000002</v>
      </c>
      <c r="F111" s="118">
        <v>269.55200000000002</v>
      </c>
      <c r="G111" s="118">
        <v>126.97</v>
      </c>
      <c r="H111" s="118">
        <v>81.638000000000005</v>
      </c>
      <c r="I111" s="118">
        <v>6.6759214799999995</v>
      </c>
      <c r="J111" s="118">
        <v>9.2530000000000001</v>
      </c>
      <c r="K111" s="118">
        <v>2643.527</v>
      </c>
      <c r="L111" s="118">
        <v>-1.5349999999999999</v>
      </c>
      <c r="M111" s="118">
        <v>2641.9920000000002</v>
      </c>
      <c r="N111" s="118">
        <v>780.61599999999999</v>
      </c>
      <c r="O111" s="118">
        <v>3426.1120000000001</v>
      </c>
      <c r="P111" s="118">
        <v>812.23199999999997</v>
      </c>
      <c r="Q111" s="118">
        <v>0</v>
      </c>
      <c r="R111" s="118">
        <v>2610.2860000000001</v>
      </c>
      <c r="S111" s="12">
        <v>2341.0549999999998</v>
      </c>
    </row>
    <row r="112" spans="1:22" x14ac:dyDescent="0.25">
      <c r="A112" s="7"/>
      <c r="B112" s="46">
        <v>2022</v>
      </c>
      <c r="C112" s="118">
        <v>1715.6569999999999</v>
      </c>
      <c r="D112" s="118">
        <v>555.94899999999996</v>
      </c>
      <c r="E112" s="118">
        <v>517.505</v>
      </c>
      <c r="F112" s="118">
        <v>284.22399999999999</v>
      </c>
      <c r="G112" s="118">
        <v>141.52600000000001</v>
      </c>
      <c r="H112" s="118">
        <v>84.221999999999994</v>
      </c>
      <c r="I112" s="118">
        <v>7.3328516699999993</v>
      </c>
      <c r="J112" s="118">
        <v>-19.806000000000001</v>
      </c>
      <c r="K112" s="118">
        <v>2769.3049999999998</v>
      </c>
      <c r="L112" s="118">
        <v>3.3130000000000002</v>
      </c>
      <c r="M112" s="118">
        <v>2772.6179999999999</v>
      </c>
      <c r="N112" s="118">
        <v>899.37699999999995</v>
      </c>
      <c r="O112" s="118">
        <v>3670.5</v>
      </c>
      <c r="P112" s="118">
        <v>925.24800000000005</v>
      </c>
      <c r="Q112" s="118">
        <v>0</v>
      </c>
      <c r="R112" s="118">
        <v>2744.7080000000001</v>
      </c>
      <c r="S112" s="12">
        <v>2451.9110000000001</v>
      </c>
    </row>
    <row r="113" spans="1:20" x14ac:dyDescent="0.25">
      <c r="A113" s="7"/>
      <c r="B113" s="46">
        <v>2023</v>
      </c>
      <c r="C113" s="118">
        <v>1708.903</v>
      </c>
      <c r="D113" s="118">
        <v>567.36900000000003</v>
      </c>
      <c r="E113" s="118">
        <v>520.09100000000001</v>
      </c>
      <c r="F113" s="118">
        <v>290.58699999999999</v>
      </c>
      <c r="G113" s="118">
        <v>133.404</v>
      </c>
      <c r="H113" s="118">
        <v>88.233000000000004</v>
      </c>
      <c r="I113" s="118">
        <v>7.01288585</v>
      </c>
      <c r="J113" s="118">
        <v>-13.342000000000001</v>
      </c>
      <c r="K113" s="118">
        <v>2783.0210000000002</v>
      </c>
      <c r="L113" s="118">
        <v>1.284</v>
      </c>
      <c r="M113" s="118">
        <v>2784.3049999999998</v>
      </c>
      <c r="N113" s="118">
        <v>878.27800000000002</v>
      </c>
      <c r="O113" s="118">
        <v>3662.5830000000001</v>
      </c>
      <c r="P113" s="118">
        <v>910.41899999999998</v>
      </c>
      <c r="Q113" s="118">
        <v>0</v>
      </c>
      <c r="R113" s="118">
        <v>2752.1640000000002</v>
      </c>
      <c r="S113" s="12">
        <v>2470.7139999999999</v>
      </c>
    </row>
    <row r="114" spans="1:20" x14ac:dyDescent="0.25">
      <c r="A114" s="7"/>
      <c r="B114" s="46">
        <v>2024</v>
      </c>
      <c r="C114" s="118">
        <v>1705.3620000000001</v>
      </c>
      <c r="D114" s="118">
        <v>586.40099999999995</v>
      </c>
      <c r="E114" s="118">
        <v>529.21699999999998</v>
      </c>
      <c r="F114" s="118">
        <v>297.13400000000001</v>
      </c>
      <c r="G114" s="118">
        <v>131.59800000000001</v>
      </c>
      <c r="H114" s="118">
        <v>91.888999999999996</v>
      </c>
      <c r="I114" s="118">
        <v>7.0305068000000004</v>
      </c>
      <c r="J114" s="118">
        <v>5.9050000000000002</v>
      </c>
      <c r="K114" s="118">
        <v>2826.8850000000002</v>
      </c>
      <c r="L114" s="118">
        <v>4.2110000000000003</v>
      </c>
      <c r="M114" s="118">
        <v>2831.096</v>
      </c>
      <c r="N114" s="118">
        <v>884.03</v>
      </c>
      <c r="O114" s="118">
        <v>3715.1260000000002</v>
      </c>
      <c r="P114" s="118">
        <v>934.02</v>
      </c>
      <c r="Q114" s="118">
        <v>2.0590000000000002</v>
      </c>
      <c r="R114" s="118">
        <v>2783.165</v>
      </c>
      <c r="S114" s="12">
        <v>2503.7629999999999</v>
      </c>
    </row>
    <row r="115" spans="1:20" x14ac:dyDescent="0.25">
      <c r="A115" s="7"/>
      <c r="B115" s="46">
        <v>2025</v>
      </c>
      <c r="C115" s="118">
        <v>1720.4505819999999</v>
      </c>
      <c r="D115" s="118">
        <v>598.34885699999995</v>
      </c>
      <c r="E115" s="118">
        <v>540.72251252573199</v>
      </c>
      <c r="F115" s="118">
        <v>305.47003600000005</v>
      </c>
      <c r="G115" s="118">
        <v>132.96730720743494</v>
      </c>
      <c r="H115" s="118">
        <v>94.143502400000003</v>
      </c>
      <c r="I115" s="118">
        <v>7.1039981966858807</v>
      </c>
      <c r="J115" s="118">
        <v>13.557</v>
      </c>
      <c r="K115" s="118">
        <v>2873.078951525732</v>
      </c>
      <c r="L115" s="118">
        <v>5.3810162500000009</v>
      </c>
      <c r="M115" s="118">
        <v>2878.4599677757319</v>
      </c>
      <c r="N115" s="118">
        <v>912.97260600332891</v>
      </c>
      <c r="O115" s="118">
        <v>3791.4325730000005</v>
      </c>
      <c r="P115" s="118">
        <v>968.54669608607674</v>
      </c>
      <c r="Q115" s="118">
        <v>1.5629999999999999</v>
      </c>
      <c r="R115" s="118">
        <v>2824.4488776913859</v>
      </c>
      <c r="S115" s="12">
        <v>2542.4006849999996</v>
      </c>
    </row>
    <row r="116" spans="1:20" x14ac:dyDescent="0.25">
      <c r="A116" s="7"/>
      <c r="B116" s="46">
        <v>2026</v>
      </c>
      <c r="C116" s="118">
        <v>1740.611678</v>
      </c>
      <c r="D116" s="118">
        <v>611.51033600000005</v>
      </c>
      <c r="E116" s="118">
        <v>547.78744999615174</v>
      </c>
      <c r="F116" s="118">
        <v>304.35091850000003</v>
      </c>
      <c r="G116" s="118">
        <v>134.81570253309314</v>
      </c>
      <c r="H116" s="118">
        <v>101.44796839999999</v>
      </c>
      <c r="I116" s="118">
        <v>7.1728605950219322</v>
      </c>
      <c r="J116" s="118">
        <v>10.284000000000001</v>
      </c>
      <c r="K116" s="118">
        <v>2910.1934639961514</v>
      </c>
      <c r="L116" s="118">
        <v>5.3833121869999996</v>
      </c>
      <c r="M116" s="118">
        <v>2915.5767761831517</v>
      </c>
      <c r="N116" s="118">
        <v>916.2899935278549</v>
      </c>
      <c r="O116" s="118">
        <v>3831.8667689999997</v>
      </c>
      <c r="P116" s="118">
        <v>970.24552115764436</v>
      </c>
      <c r="Q116" s="118">
        <v>1.5640000000000001</v>
      </c>
      <c r="R116" s="118">
        <v>2863.1852485510985</v>
      </c>
      <c r="S116" s="12">
        <v>2579.1589089999998</v>
      </c>
    </row>
    <row r="117" spans="1:20" x14ac:dyDescent="0.25">
      <c r="A117" s="7"/>
      <c r="B117" s="46">
        <v>2027</v>
      </c>
      <c r="C117" s="118">
        <v>1767.2214050000002</v>
      </c>
      <c r="D117" s="118">
        <v>622.24953199999993</v>
      </c>
      <c r="E117" s="118">
        <v>564.7759854802224</v>
      </c>
      <c r="F117" s="118">
        <v>306.07612399999999</v>
      </c>
      <c r="G117" s="118">
        <v>144.01812173148122</v>
      </c>
      <c r="H117" s="118">
        <v>106.9576311</v>
      </c>
      <c r="I117" s="118">
        <v>7.7241086659922633</v>
      </c>
      <c r="J117" s="118">
        <v>10.284000000000001</v>
      </c>
      <c r="K117" s="118">
        <v>2964.5309224802222</v>
      </c>
      <c r="L117" s="118">
        <v>4.7571779699999999</v>
      </c>
      <c r="M117" s="118">
        <v>2969.2881004502224</v>
      </c>
      <c r="N117" s="118">
        <v>919.4329714750786</v>
      </c>
      <c r="O117" s="118">
        <v>3888.7210720000003</v>
      </c>
      <c r="P117" s="118">
        <v>982.93123650956306</v>
      </c>
      <c r="Q117" s="118">
        <v>1.5640000000000001</v>
      </c>
      <c r="R117" s="118">
        <v>2907.3538354180519</v>
      </c>
      <c r="S117" s="12">
        <v>2621.2085420000003</v>
      </c>
    </row>
    <row r="118" spans="1:20" x14ac:dyDescent="0.25">
      <c r="A118" s="7"/>
      <c r="B118" s="46">
        <v>2028</v>
      </c>
      <c r="C118" s="118">
        <v>1795.5639569999998</v>
      </c>
      <c r="D118" s="118">
        <v>630.57928900000002</v>
      </c>
      <c r="E118" s="118">
        <v>579.04475212187481</v>
      </c>
      <c r="F118" s="118">
        <v>308.79869050000002</v>
      </c>
      <c r="G118" s="118">
        <v>155.0696212170208</v>
      </c>
      <c r="H118" s="118">
        <v>106.78001850000001</v>
      </c>
      <c r="I118" s="118">
        <v>8.3964218637128738</v>
      </c>
      <c r="J118" s="118">
        <v>10.284000000000001</v>
      </c>
      <c r="K118" s="118">
        <v>3015.4719981218745</v>
      </c>
      <c r="L118" s="118">
        <v>5.0064771400000003</v>
      </c>
      <c r="M118" s="118">
        <v>3020.4784752618743</v>
      </c>
      <c r="N118" s="118">
        <v>924.16120556392593</v>
      </c>
      <c r="O118" s="118">
        <v>3944.6396810000001</v>
      </c>
      <c r="P118" s="118">
        <v>996.18628419018341</v>
      </c>
      <c r="Q118" s="118">
        <v>1.5640000000000001</v>
      </c>
      <c r="R118" s="118">
        <v>2950.0173966243797</v>
      </c>
      <c r="S118" s="12">
        <v>2661.7355269999998</v>
      </c>
      <c r="T118" s="315"/>
    </row>
    <row r="119" spans="1:20" x14ac:dyDescent="0.25">
      <c r="A119" s="7"/>
      <c r="B119" s="46">
        <v>2029</v>
      </c>
      <c r="C119" s="118">
        <v>1827.228507</v>
      </c>
      <c r="D119" s="118">
        <v>638.024721</v>
      </c>
      <c r="E119" s="118">
        <v>587.97553991075506</v>
      </c>
      <c r="F119" s="118">
        <v>312.492414</v>
      </c>
      <c r="G119" s="118">
        <v>161.35944185464422</v>
      </c>
      <c r="H119" s="118">
        <v>105.3494125</v>
      </c>
      <c r="I119" s="118">
        <v>8.7742715763534243</v>
      </c>
      <c r="J119" s="118">
        <v>10.284000000000001</v>
      </c>
      <c r="K119" s="118">
        <v>3063.5127679107554</v>
      </c>
      <c r="L119" s="118">
        <v>5.8387663200000004</v>
      </c>
      <c r="M119" s="118">
        <v>3069.3515342307551</v>
      </c>
      <c r="N119" s="118">
        <v>931.56944911447545</v>
      </c>
      <c r="O119" s="118">
        <v>4000.9209820000001</v>
      </c>
      <c r="P119" s="118">
        <v>1007.5363073261327</v>
      </c>
      <c r="Q119" s="118">
        <v>1.5640000000000001</v>
      </c>
      <c r="R119" s="118">
        <v>2994.9486760130426</v>
      </c>
      <c r="S119" s="12">
        <v>2704.1501619999999</v>
      </c>
    </row>
    <row r="120" spans="1:20" x14ac:dyDescent="0.25">
      <c r="A120" s="7"/>
      <c r="B120" s="305">
        <v>2030</v>
      </c>
      <c r="C120" s="376">
        <v>1858.8175249999999</v>
      </c>
      <c r="D120" s="376">
        <v>648.56329700000003</v>
      </c>
      <c r="E120" s="376">
        <v>595.99815477043717</v>
      </c>
      <c r="F120" s="376">
        <v>316.8804217</v>
      </c>
      <c r="G120" s="376">
        <v>164.5847441310419</v>
      </c>
      <c r="H120" s="376">
        <v>105.55641050000001</v>
      </c>
      <c r="I120" s="376">
        <v>8.9765785217338294</v>
      </c>
      <c r="J120" s="376">
        <v>10.284000000000001</v>
      </c>
      <c r="K120" s="376">
        <v>3113.6629767704367</v>
      </c>
      <c r="L120" s="376">
        <v>5.4339451700000003</v>
      </c>
      <c r="M120" s="376">
        <v>3119.0969219404369</v>
      </c>
      <c r="N120" s="376">
        <v>939.77742367940141</v>
      </c>
      <c r="O120" s="376">
        <v>4058.8743499999996</v>
      </c>
      <c r="P120" s="376">
        <v>1019.0870207364218</v>
      </c>
      <c r="Q120" s="376">
        <v>1.5640000000000001</v>
      </c>
      <c r="R120" s="376">
        <v>3041.3513248895647</v>
      </c>
      <c r="S120" s="377">
        <v>2747.7457960000002</v>
      </c>
    </row>
    <row r="121" spans="1:20" x14ac:dyDescent="0.25">
      <c r="A121" s="7"/>
      <c r="B121" s="46" t="s">
        <v>136</v>
      </c>
      <c r="C121" s="118">
        <v>1412.941</v>
      </c>
      <c r="D121" s="118">
        <v>469.09300000000002</v>
      </c>
      <c r="E121" s="118">
        <v>388.30099999999999</v>
      </c>
      <c r="F121" s="118">
        <v>212.94</v>
      </c>
      <c r="G121" s="118">
        <v>99.97</v>
      </c>
      <c r="H121" s="118">
        <v>66.048000000000002</v>
      </c>
      <c r="I121" s="118">
        <v>11.693</v>
      </c>
      <c r="J121" s="118">
        <v>0.123</v>
      </c>
      <c r="K121" s="118">
        <v>2270.4580000000001</v>
      </c>
      <c r="L121" s="118">
        <v>-11.510999999999999</v>
      </c>
      <c r="M121" s="118">
        <v>2258.9470000000001</v>
      </c>
      <c r="N121" s="118">
        <v>651.27200000000005</v>
      </c>
      <c r="O121" s="118">
        <v>2909.4940000000001</v>
      </c>
      <c r="P121" s="118">
        <v>638.26199999999994</v>
      </c>
      <c r="Q121" s="118">
        <v>0</v>
      </c>
      <c r="R121" s="118">
        <v>2269.7689999999998</v>
      </c>
      <c r="S121" s="12">
        <v>1990.3050000000001</v>
      </c>
    </row>
    <row r="122" spans="1:20" x14ac:dyDescent="0.25">
      <c r="A122" s="7"/>
      <c r="B122" s="46" t="s">
        <v>137</v>
      </c>
      <c r="C122" s="118">
        <v>1392.444</v>
      </c>
      <c r="D122" s="118">
        <v>473.82100000000003</v>
      </c>
      <c r="E122" s="118">
        <v>352.06099999999998</v>
      </c>
      <c r="F122" s="118">
        <v>184.905</v>
      </c>
      <c r="G122" s="118">
        <v>83.561999999999998</v>
      </c>
      <c r="H122" s="118">
        <v>71.236999999999995</v>
      </c>
      <c r="I122" s="118">
        <v>13.344999999999999</v>
      </c>
      <c r="J122" s="118">
        <v>0.504</v>
      </c>
      <c r="K122" s="118">
        <v>2218.83</v>
      </c>
      <c r="L122" s="118">
        <v>-23.809000000000001</v>
      </c>
      <c r="M122" s="118">
        <v>2195.0210000000002</v>
      </c>
      <c r="N122" s="118">
        <v>619.22199999999998</v>
      </c>
      <c r="O122" s="118">
        <v>2826.8989999999999</v>
      </c>
      <c r="P122" s="118">
        <v>619.96400000000006</v>
      </c>
      <c r="Q122" s="118">
        <v>0</v>
      </c>
      <c r="R122" s="118">
        <v>2205.7730000000001</v>
      </c>
      <c r="S122" s="12">
        <v>1935.85</v>
      </c>
    </row>
    <row r="123" spans="1:20" x14ac:dyDescent="0.25">
      <c r="A123" s="7"/>
      <c r="B123" s="46" t="s">
        <v>138</v>
      </c>
      <c r="C123" s="118">
        <v>1432.915</v>
      </c>
      <c r="D123" s="118">
        <v>474.904</v>
      </c>
      <c r="E123" s="118">
        <v>360.56700000000001</v>
      </c>
      <c r="F123" s="118">
        <v>190.97900000000001</v>
      </c>
      <c r="G123" s="118">
        <v>86.298000000000002</v>
      </c>
      <c r="H123" s="118">
        <v>71.25</v>
      </c>
      <c r="I123" s="118">
        <v>13.206</v>
      </c>
      <c r="J123" s="118">
        <v>-2.8130000000000002</v>
      </c>
      <c r="K123" s="118">
        <v>2265.5729999999999</v>
      </c>
      <c r="L123" s="118">
        <v>-4.6859999999999999</v>
      </c>
      <c r="M123" s="118">
        <v>2260.8870000000002</v>
      </c>
      <c r="N123" s="118">
        <v>669.16</v>
      </c>
      <c r="O123" s="118">
        <v>2933.663</v>
      </c>
      <c r="P123" s="118">
        <v>671.346</v>
      </c>
      <c r="Q123" s="118">
        <v>0</v>
      </c>
      <c r="R123" s="118">
        <v>2260.83</v>
      </c>
      <c r="S123" s="12">
        <v>1992.087</v>
      </c>
    </row>
    <row r="124" spans="1:20" x14ac:dyDescent="0.25">
      <c r="B124" s="46" t="s">
        <v>139</v>
      </c>
      <c r="C124" s="118">
        <v>1417.864</v>
      </c>
      <c r="D124" s="118">
        <v>474.358</v>
      </c>
      <c r="E124" s="118">
        <v>364.452</v>
      </c>
      <c r="F124" s="118">
        <v>206.14099999999999</v>
      </c>
      <c r="G124" s="118">
        <v>81.575999999999993</v>
      </c>
      <c r="H124" s="118">
        <v>64.596999999999994</v>
      </c>
      <c r="I124" s="118">
        <v>11.977</v>
      </c>
      <c r="J124" s="118">
        <v>-0.13</v>
      </c>
      <c r="K124" s="118">
        <v>2256.5439999999999</v>
      </c>
      <c r="L124" s="118">
        <v>-5.0380000000000003</v>
      </c>
      <c r="M124" s="118">
        <v>2251.5059999999999</v>
      </c>
      <c r="N124" s="118">
        <v>701.65</v>
      </c>
      <c r="O124" s="118">
        <v>2964.8939999999998</v>
      </c>
      <c r="P124" s="118">
        <v>687.36699999999996</v>
      </c>
      <c r="Q124" s="118">
        <v>0</v>
      </c>
      <c r="R124" s="118">
        <v>2275.6590000000001</v>
      </c>
      <c r="S124" s="12">
        <v>2016.7940000000001</v>
      </c>
    </row>
    <row r="125" spans="1:20" x14ac:dyDescent="0.25">
      <c r="B125" s="154" t="s">
        <v>140</v>
      </c>
      <c r="C125" s="118">
        <v>1456.88</v>
      </c>
      <c r="D125" s="118">
        <v>476.464</v>
      </c>
      <c r="E125" s="118">
        <v>367.58199999999999</v>
      </c>
      <c r="F125" s="118">
        <v>211.68</v>
      </c>
      <c r="G125" s="118">
        <v>84.167000000000002</v>
      </c>
      <c r="H125" s="118">
        <v>59.997</v>
      </c>
      <c r="I125" s="118">
        <v>11.248000000000001</v>
      </c>
      <c r="J125" s="118">
        <v>1.278</v>
      </c>
      <c r="K125" s="118">
        <v>2302.2040000000002</v>
      </c>
      <c r="L125" s="118">
        <v>9.3439999999999994</v>
      </c>
      <c r="M125" s="118">
        <v>2311.5479999999998</v>
      </c>
      <c r="N125" s="118">
        <v>694.34199999999998</v>
      </c>
      <c r="O125" s="118">
        <v>3008.674</v>
      </c>
      <c r="P125" s="118">
        <v>696.59900000000005</v>
      </c>
      <c r="Q125" s="118">
        <v>0</v>
      </c>
      <c r="R125" s="118">
        <v>2310.127</v>
      </c>
      <c r="S125" s="12">
        <v>2056.462</v>
      </c>
    </row>
    <row r="126" spans="1:20" x14ac:dyDescent="0.25">
      <c r="B126" s="154" t="s">
        <v>141</v>
      </c>
      <c r="C126" s="118">
        <v>1485.9690000000001</v>
      </c>
      <c r="D126" s="118">
        <v>482.447</v>
      </c>
      <c r="E126" s="118">
        <v>391.59500000000003</v>
      </c>
      <c r="F126" s="118">
        <v>224.303</v>
      </c>
      <c r="G126" s="118">
        <v>95.087000000000003</v>
      </c>
      <c r="H126" s="118">
        <v>60.709000000000003</v>
      </c>
      <c r="I126" s="118">
        <v>10.786999999999999</v>
      </c>
      <c r="J126" s="118">
        <v>6.8479999999999999</v>
      </c>
      <c r="K126" s="118">
        <v>2366.8589999999999</v>
      </c>
      <c r="L126" s="118">
        <v>1.4770000000000001</v>
      </c>
      <c r="M126" s="118">
        <v>2368.3359999999998</v>
      </c>
      <c r="N126" s="118">
        <v>702.86400000000003</v>
      </c>
      <c r="O126" s="118">
        <v>3091.3319999999999</v>
      </c>
      <c r="P126" s="118">
        <v>728.399</v>
      </c>
      <c r="Q126" s="118">
        <v>0</v>
      </c>
      <c r="R126" s="118">
        <v>2360.3310000000001</v>
      </c>
      <c r="S126" s="12">
        <v>2102.7840000000001</v>
      </c>
    </row>
    <row r="127" spans="1:20" x14ac:dyDescent="0.25">
      <c r="B127" s="154" t="s">
        <v>142</v>
      </c>
      <c r="C127" s="118">
        <v>1532.817</v>
      </c>
      <c r="D127" s="118">
        <v>490.51900000000001</v>
      </c>
      <c r="E127" s="118">
        <v>420.53699999999998</v>
      </c>
      <c r="F127" s="118">
        <v>242.94800000000001</v>
      </c>
      <c r="G127" s="118">
        <v>97.725999999999999</v>
      </c>
      <c r="H127" s="118">
        <v>66.022999999999996</v>
      </c>
      <c r="I127" s="118">
        <v>13.09</v>
      </c>
      <c r="J127" s="118">
        <v>6.3849999999999998</v>
      </c>
      <c r="K127" s="118">
        <v>2450.2579999999998</v>
      </c>
      <c r="L127" s="118">
        <v>25.945</v>
      </c>
      <c r="M127" s="118">
        <v>2476.203</v>
      </c>
      <c r="N127" s="118">
        <v>717.58199999999999</v>
      </c>
      <c r="O127" s="118">
        <v>3207.7379999999998</v>
      </c>
      <c r="P127" s="118">
        <v>771.18399999999997</v>
      </c>
      <c r="Q127" s="118">
        <v>0</v>
      </c>
      <c r="R127" s="118">
        <v>2433.819</v>
      </c>
      <c r="S127" s="12">
        <v>2170.395</v>
      </c>
    </row>
    <row r="128" spans="1:20" x14ac:dyDescent="0.25">
      <c r="B128" s="154" t="s">
        <v>143</v>
      </c>
      <c r="C128" s="118">
        <v>1577.1020000000001</v>
      </c>
      <c r="D128" s="118">
        <v>497.553</v>
      </c>
      <c r="E128" s="118">
        <v>442.76100000000002</v>
      </c>
      <c r="F128" s="118">
        <v>261.55900000000003</v>
      </c>
      <c r="G128" s="118">
        <v>105.417</v>
      </c>
      <c r="H128" s="118">
        <v>63.152999999999999</v>
      </c>
      <c r="I128" s="118">
        <v>11.724</v>
      </c>
      <c r="J128" s="118">
        <v>-2.8740000000000001</v>
      </c>
      <c r="K128" s="118">
        <v>2514.5419999999999</v>
      </c>
      <c r="L128" s="118">
        <v>-1.845</v>
      </c>
      <c r="M128" s="118">
        <v>2512.6970000000001</v>
      </c>
      <c r="N128" s="118">
        <v>745.13099999999997</v>
      </c>
      <c r="O128" s="118">
        <v>3280.4969999999998</v>
      </c>
      <c r="P128" s="118">
        <v>797.21600000000001</v>
      </c>
      <c r="Q128" s="118">
        <v>0</v>
      </c>
      <c r="R128" s="118">
        <v>2481.2049999999999</v>
      </c>
      <c r="S128" s="12">
        <v>2204.23</v>
      </c>
    </row>
    <row r="129" spans="2:19" x14ac:dyDescent="0.25">
      <c r="B129" s="154" t="s">
        <v>144</v>
      </c>
      <c r="C129" s="118">
        <v>1630.1990000000001</v>
      </c>
      <c r="D129" s="118">
        <v>500.04899999999998</v>
      </c>
      <c r="E129" s="118">
        <v>471.32600000000002</v>
      </c>
      <c r="F129" s="118">
        <v>276.50400000000002</v>
      </c>
      <c r="G129" s="118">
        <v>114.953</v>
      </c>
      <c r="H129" s="118">
        <v>66.581999999999994</v>
      </c>
      <c r="I129" s="118">
        <v>12.315000000000001</v>
      </c>
      <c r="J129" s="118">
        <v>-1.7969999999999999</v>
      </c>
      <c r="K129" s="118">
        <v>2599.777</v>
      </c>
      <c r="L129" s="118">
        <v>-12.356</v>
      </c>
      <c r="M129" s="118">
        <v>2587.4209999999998</v>
      </c>
      <c r="N129" s="118">
        <v>776.56700000000001</v>
      </c>
      <c r="O129" s="118">
        <v>3375.12</v>
      </c>
      <c r="P129" s="118">
        <v>832.92600000000004</v>
      </c>
      <c r="Q129" s="118">
        <v>0</v>
      </c>
      <c r="R129" s="118">
        <v>2541.029</v>
      </c>
      <c r="S129" s="12">
        <v>2261.2860000000001</v>
      </c>
    </row>
    <row r="130" spans="2:19" x14ac:dyDescent="0.25">
      <c r="B130" s="154" t="s">
        <v>145</v>
      </c>
      <c r="C130" s="118">
        <v>1661.473</v>
      </c>
      <c r="D130" s="118">
        <v>505.834</v>
      </c>
      <c r="E130" s="118">
        <v>488.82299999999998</v>
      </c>
      <c r="F130" s="118">
        <v>280.54599999999999</v>
      </c>
      <c r="G130" s="118">
        <v>123.854</v>
      </c>
      <c r="H130" s="118">
        <v>73.337000000000003</v>
      </c>
      <c r="I130" s="118">
        <v>10.667</v>
      </c>
      <c r="J130" s="118">
        <v>0.26200000000000001</v>
      </c>
      <c r="K130" s="118">
        <v>2656.3919999999998</v>
      </c>
      <c r="L130" s="118">
        <v>-6.7430000000000003</v>
      </c>
      <c r="M130" s="118">
        <v>2649.6489999999999</v>
      </c>
      <c r="N130" s="118">
        <v>825.66800000000001</v>
      </c>
      <c r="O130" s="118">
        <v>3476.53</v>
      </c>
      <c r="P130" s="118">
        <v>860.20399999999995</v>
      </c>
      <c r="Q130" s="118">
        <v>0</v>
      </c>
      <c r="R130" s="118">
        <v>2615.239</v>
      </c>
      <c r="S130" s="12">
        <v>2328.357</v>
      </c>
    </row>
    <row r="131" spans="2:19" x14ac:dyDescent="0.25">
      <c r="B131" s="154" t="s">
        <v>146</v>
      </c>
      <c r="C131" s="118">
        <v>1694.8320000000001</v>
      </c>
      <c r="D131" s="118">
        <v>510.19400000000002</v>
      </c>
      <c r="E131" s="118">
        <v>484.947</v>
      </c>
      <c r="F131" s="118">
        <v>274.92899999999997</v>
      </c>
      <c r="G131" s="118">
        <v>132.07300000000001</v>
      </c>
      <c r="H131" s="118">
        <v>71.534999999999997</v>
      </c>
      <c r="I131" s="118">
        <v>6.1691511999999999</v>
      </c>
      <c r="J131" s="118">
        <v>13.868</v>
      </c>
      <c r="K131" s="118">
        <v>2703.8409999999999</v>
      </c>
      <c r="L131" s="118">
        <v>10.005000000000001</v>
      </c>
      <c r="M131" s="118">
        <v>2713.846</v>
      </c>
      <c r="N131" s="118">
        <v>847.95799999999997</v>
      </c>
      <c r="O131" s="118">
        <v>3561.413</v>
      </c>
      <c r="P131" s="118">
        <v>912.71799999999996</v>
      </c>
      <c r="Q131" s="118">
        <v>0</v>
      </c>
      <c r="R131" s="118">
        <v>2648.01</v>
      </c>
      <c r="S131" s="12">
        <v>2355.8389999999999</v>
      </c>
    </row>
    <row r="132" spans="2:19" x14ac:dyDescent="0.25">
      <c r="B132" s="154" t="s">
        <v>147</v>
      </c>
      <c r="C132" s="118">
        <v>1693.402</v>
      </c>
      <c r="D132" s="118">
        <v>523.33600000000001</v>
      </c>
      <c r="E132" s="118">
        <v>484.93299999999999</v>
      </c>
      <c r="F132" s="118">
        <v>278.85199999999998</v>
      </c>
      <c r="G132" s="118">
        <v>129.036</v>
      </c>
      <c r="H132" s="118">
        <v>70.715999999999994</v>
      </c>
      <c r="I132" s="118">
        <v>6.0650272100000002</v>
      </c>
      <c r="J132" s="118">
        <v>-10.111000000000001</v>
      </c>
      <c r="K132" s="118">
        <v>2691.56</v>
      </c>
      <c r="L132" s="118">
        <v>-13.14</v>
      </c>
      <c r="M132" s="118">
        <v>2678.42</v>
      </c>
      <c r="N132" s="118">
        <v>858.75199999999995</v>
      </c>
      <c r="O132" s="118">
        <v>3536.5219999999999</v>
      </c>
      <c r="P132" s="118">
        <v>874.99900000000002</v>
      </c>
      <c r="Q132" s="118">
        <v>0</v>
      </c>
      <c r="R132" s="118">
        <v>2660.1889999999999</v>
      </c>
      <c r="S132" s="12">
        <v>2371.79</v>
      </c>
    </row>
    <row r="133" spans="2:19" x14ac:dyDescent="0.25">
      <c r="B133" s="154" t="s">
        <v>148</v>
      </c>
      <c r="C133" s="118">
        <v>1433.5509999999999</v>
      </c>
      <c r="D133" s="118">
        <v>492.98200000000003</v>
      </c>
      <c r="E133" s="118">
        <v>441.89400000000001</v>
      </c>
      <c r="F133" s="118">
        <v>251.05500000000001</v>
      </c>
      <c r="G133" s="118">
        <v>107.31399999999999</v>
      </c>
      <c r="H133" s="118">
        <v>78.006</v>
      </c>
      <c r="I133" s="118">
        <v>5.3097867920000015</v>
      </c>
      <c r="J133" s="118">
        <v>8.98</v>
      </c>
      <c r="K133" s="118">
        <v>2377.4070000000002</v>
      </c>
      <c r="L133" s="118">
        <v>7.4530000000000003</v>
      </c>
      <c r="M133" s="118">
        <v>2384.86</v>
      </c>
      <c r="N133" s="118">
        <v>738.11400000000003</v>
      </c>
      <c r="O133" s="118">
        <v>3124.9059999999999</v>
      </c>
      <c r="P133" s="118">
        <v>757.81500000000005</v>
      </c>
      <c r="Q133" s="118">
        <v>0</v>
      </c>
      <c r="R133" s="118">
        <v>2365.3229999999999</v>
      </c>
      <c r="S133" s="12">
        <v>2118.2620000000002</v>
      </c>
    </row>
    <row r="134" spans="2:19" x14ac:dyDescent="0.25">
      <c r="B134" s="154" t="s">
        <v>149</v>
      </c>
      <c r="C134" s="118">
        <v>1654.914</v>
      </c>
      <c r="D134" s="118">
        <v>566.32399999999996</v>
      </c>
      <c r="E134" s="118">
        <v>498.93700000000001</v>
      </c>
      <c r="F134" s="118">
        <v>275.63200000000001</v>
      </c>
      <c r="G134" s="118">
        <v>132.161</v>
      </c>
      <c r="H134" s="118">
        <v>84.278000000000006</v>
      </c>
      <c r="I134" s="118">
        <v>7.0743299300000002</v>
      </c>
      <c r="J134" s="118">
        <v>9.2200000000000006</v>
      </c>
      <c r="K134" s="118">
        <v>2729.395</v>
      </c>
      <c r="L134" s="118">
        <v>-0.79</v>
      </c>
      <c r="M134" s="118">
        <v>2728.605</v>
      </c>
      <c r="N134" s="118">
        <v>794.19100000000003</v>
      </c>
      <c r="O134" s="118">
        <v>3530.1410000000001</v>
      </c>
      <c r="P134" s="118">
        <v>846.94399999999996</v>
      </c>
      <c r="Q134" s="118">
        <v>0</v>
      </c>
      <c r="R134" s="118">
        <v>2680.1480000000001</v>
      </c>
      <c r="S134" s="12">
        <v>2401.2449999999999</v>
      </c>
    </row>
    <row r="135" spans="2:19" x14ac:dyDescent="0.25">
      <c r="B135" s="154" t="s">
        <v>150</v>
      </c>
      <c r="C135" s="118">
        <v>1723.885</v>
      </c>
      <c r="D135" s="118">
        <v>552.85699999999997</v>
      </c>
      <c r="E135" s="118">
        <v>519.85299999999995</v>
      </c>
      <c r="F135" s="118">
        <v>286.03100000000001</v>
      </c>
      <c r="G135" s="118">
        <v>140.72200000000001</v>
      </c>
      <c r="H135" s="118">
        <v>85.563000000000002</v>
      </c>
      <c r="I135" s="118">
        <v>7.1813096500000002</v>
      </c>
      <c r="J135" s="118">
        <v>-34.878</v>
      </c>
      <c r="K135" s="118">
        <v>2761.7170000000001</v>
      </c>
      <c r="L135" s="118">
        <v>-6.6050000000000004</v>
      </c>
      <c r="M135" s="118">
        <v>2755.1120000000001</v>
      </c>
      <c r="N135" s="118">
        <v>925.274</v>
      </c>
      <c r="O135" s="118">
        <v>3672.0039999999999</v>
      </c>
      <c r="P135" s="118">
        <v>920.08100000000002</v>
      </c>
      <c r="Q135" s="118">
        <v>0</v>
      </c>
      <c r="R135" s="118">
        <v>2751.3870000000002</v>
      </c>
      <c r="S135" s="12">
        <v>2459.7910000000002</v>
      </c>
    </row>
    <row r="136" spans="2:19" x14ac:dyDescent="0.25">
      <c r="B136" s="154" t="s">
        <v>151</v>
      </c>
      <c r="C136" s="118">
        <v>1704.3620000000001</v>
      </c>
      <c r="D136" s="118">
        <v>573.59799999999996</v>
      </c>
      <c r="E136" s="118">
        <v>519.27099999999996</v>
      </c>
      <c r="F136" s="118">
        <v>290.59500000000003</v>
      </c>
      <c r="G136" s="118">
        <v>131.47399999999999</v>
      </c>
      <c r="H136" s="118">
        <v>88.944000000000003</v>
      </c>
      <c r="I136" s="118">
        <v>7.0375951600000004</v>
      </c>
      <c r="J136" s="118">
        <v>-9.4849999999999994</v>
      </c>
      <c r="K136" s="118">
        <v>2787.7460000000001</v>
      </c>
      <c r="L136" s="118">
        <v>3.9079999999999999</v>
      </c>
      <c r="M136" s="118">
        <v>2791.654</v>
      </c>
      <c r="N136" s="118">
        <v>870.61900000000003</v>
      </c>
      <c r="O136" s="118">
        <v>3662.8020000000001</v>
      </c>
      <c r="P136" s="118">
        <v>909.06200000000001</v>
      </c>
      <c r="Q136" s="118">
        <v>0.60499999999999998</v>
      </c>
      <c r="R136" s="118">
        <v>2754.3449999999998</v>
      </c>
      <c r="S136" s="12">
        <v>2474.5360000000001</v>
      </c>
    </row>
    <row r="137" spans="2:19" x14ac:dyDescent="0.25">
      <c r="B137" s="154" t="s">
        <v>152</v>
      </c>
      <c r="C137" s="118">
        <v>1709.229</v>
      </c>
      <c r="D137" s="118">
        <v>589.50599999999997</v>
      </c>
      <c r="E137" s="118">
        <v>533.03499999999997</v>
      </c>
      <c r="F137" s="118">
        <v>301.39800000000002</v>
      </c>
      <c r="G137" s="118">
        <v>132.09700000000001</v>
      </c>
      <c r="H137" s="118">
        <v>91.075000000000003</v>
      </c>
      <c r="I137" s="118">
        <v>7.0252517799999996</v>
      </c>
      <c r="J137" s="118">
        <v>12.535</v>
      </c>
      <c r="K137" s="118">
        <v>2844.3049999999998</v>
      </c>
      <c r="L137" s="118">
        <v>5.7130000000000001</v>
      </c>
      <c r="M137" s="118">
        <v>2850.018</v>
      </c>
      <c r="N137" s="118">
        <v>894.16899999999998</v>
      </c>
      <c r="O137" s="118">
        <v>3744.1869999999999</v>
      </c>
      <c r="P137" s="118">
        <v>950.79499999999996</v>
      </c>
      <c r="Q137" s="118">
        <v>1.8440000000000001</v>
      </c>
      <c r="R137" s="118">
        <v>2795.2359999999999</v>
      </c>
      <c r="S137" s="12">
        <v>2515.0949999999998</v>
      </c>
    </row>
    <row r="138" spans="2:19" x14ac:dyDescent="0.25">
      <c r="B138" s="154" t="s">
        <v>153</v>
      </c>
      <c r="C138" s="118">
        <v>1723.9245919999998</v>
      </c>
      <c r="D138" s="118">
        <v>602.39164399999993</v>
      </c>
      <c r="E138" s="118">
        <v>541.12729832111756</v>
      </c>
      <c r="F138" s="118">
        <v>304.12190120000002</v>
      </c>
      <c r="G138" s="118">
        <v>132.97814237472707</v>
      </c>
      <c r="H138" s="118">
        <v>96.22530230000001</v>
      </c>
      <c r="I138" s="118">
        <v>7.1112995014034741</v>
      </c>
      <c r="J138" s="118">
        <v>11.709</v>
      </c>
      <c r="K138" s="118">
        <v>2879.1525343211179</v>
      </c>
      <c r="L138" s="118">
        <v>6.3261603000000006</v>
      </c>
      <c r="M138" s="118">
        <v>2885.4786946211179</v>
      </c>
      <c r="N138" s="118">
        <v>913.29447087461892</v>
      </c>
      <c r="O138" s="118">
        <v>3798.7731650000001</v>
      </c>
      <c r="P138" s="118">
        <v>967.81650386033027</v>
      </c>
      <c r="Q138" s="118">
        <v>1.5640000000000001</v>
      </c>
      <c r="R138" s="118">
        <v>2832.5206616349669</v>
      </c>
      <c r="S138" s="12">
        <v>2550.0469909999997</v>
      </c>
    </row>
    <row r="139" spans="2:19" x14ac:dyDescent="0.25">
      <c r="B139" s="154" t="s">
        <v>154</v>
      </c>
      <c r="C139" s="118">
        <v>1747.1839540000001</v>
      </c>
      <c r="D139" s="118">
        <v>614.402019</v>
      </c>
      <c r="E139" s="118">
        <v>551.61807069434758</v>
      </c>
      <c r="F139" s="118">
        <v>304.75453670000007</v>
      </c>
      <c r="G139" s="118">
        <v>136.51695015133319</v>
      </c>
      <c r="H139" s="118">
        <v>103.0780599</v>
      </c>
      <c r="I139" s="118">
        <v>7.2685238785025259</v>
      </c>
      <c r="J139" s="118">
        <v>10.284000000000001</v>
      </c>
      <c r="K139" s="118">
        <v>2923.4880436943481</v>
      </c>
      <c r="L139" s="118">
        <v>4.9137686670000003</v>
      </c>
      <c r="M139" s="118">
        <v>2928.4018123613478</v>
      </c>
      <c r="N139" s="118">
        <v>917.25816762865918</v>
      </c>
      <c r="O139" s="118">
        <v>3845.6599790000005</v>
      </c>
      <c r="P139" s="118">
        <v>972.75248970004986</v>
      </c>
      <c r="Q139" s="118">
        <v>1.5640000000000001</v>
      </c>
      <c r="R139" s="118">
        <v>2874.4714902877377</v>
      </c>
      <c r="S139" s="12">
        <v>2589.8866589999998</v>
      </c>
    </row>
    <row r="140" spans="2:19" x14ac:dyDescent="0.25">
      <c r="B140" s="154" t="s">
        <v>155</v>
      </c>
      <c r="C140" s="118">
        <v>1774.0565699999997</v>
      </c>
      <c r="D140" s="118">
        <v>624.62181900000007</v>
      </c>
      <c r="E140" s="118">
        <v>569.01244592174123</v>
      </c>
      <c r="F140" s="118">
        <v>306.6723604</v>
      </c>
      <c r="G140" s="118">
        <v>146.89625072923994</v>
      </c>
      <c r="H140" s="118">
        <v>107.54243940000001</v>
      </c>
      <c r="I140" s="118">
        <v>7.9013954115886431</v>
      </c>
      <c r="J140" s="118">
        <v>10.284000000000001</v>
      </c>
      <c r="K140" s="118">
        <v>2977.9748349217411</v>
      </c>
      <c r="L140" s="118">
        <v>4.5508884500000004</v>
      </c>
      <c r="M140" s="118">
        <v>2982.5257233717407</v>
      </c>
      <c r="N140" s="118">
        <v>920.32335354953034</v>
      </c>
      <c r="O140" s="118">
        <v>3902.8490769999999</v>
      </c>
      <c r="P140" s="118">
        <v>986.41371071437948</v>
      </c>
      <c r="Q140" s="118">
        <v>1.5640000000000001</v>
      </c>
      <c r="R140" s="118">
        <v>2917.9993662036909</v>
      </c>
      <c r="S140" s="12">
        <v>2631.3388359999999</v>
      </c>
    </row>
    <row r="141" spans="2:19" x14ac:dyDescent="0.25">
      <c r="B141" s="154" t="s">
        <v>156</v>
      </c>
      <c r="C141" s="118">
        <v>1803.270579</v>
      </c>
      <c r="D141" s="118">
        <v>632.32299399999999</v>
      </c>
      <c r="E141" s="118">
        <v>581.56063724560522</v>
      </c>
      <c r="F141" s="118">
        <v>309.61978760000005</v>
      </c>
      <c r="G141" s="118">
        <v>157.16364894507836</v>
      </c>
      <c r="H141" s="118">
        <v>106.25690019999999</v>
      </c>
      <c r="I141" s="118">
        <v>8.5203004337462165</v>
      </c>
      <c r="J141" s="118">
        <v>10.284000000000001</v>
      </c>
      <c r="K141" s="118">
        <v>3027.4382102456052</v>
      </c>
      <c r="L141" s="118">
        <v>5.4360112599999999</v>
      </c>
      <c r="M141" s="118">
        <v>3032.874221505605</v>
      </c>
      <c r="N141" s="118">
        <v>925.73416959492545</v>
      </c>
      <c r="O141" s="118">
        <v>3958.6083909999998</v>
      </c>
      <c r="P141" s="118">
        <v>999.22016294230377</v>
      </c>
      <c r="Q141" s="118">
        <v>1.5640000000000001</v>
      </c>
      <c r="R141" s="118">
        <v>2960.95222814926</v>
      </c>
      <c r="S141" s="12">
        <v>2672.0840149999999</v>
      </c>
    </row>
    <row r="142" spans="2:19" x14ac:dyDescent="0.25">
      <c r="B142" s="154" t="s">
        <v>157</v>
      </c>
      <c r="C142" s="118">
        <v>1835.1832459999998</v>
      </c>
      <c r="D142" s="118">
        <v>640.31136000000004</v>
      </c>
      <c r="E142" s="118">
        <v>589.94473336469571</v>
      </c>
      <c r="F142" s="118">
        <v>313.55499639999999</v>
      </c>
      <c r="G142" s="118">
        <v>162.32849987658409</v>
      </c>
      <c r="H142" s="118">
        <v>105.22598750000002</v>
      </c>
      <c r="I142" s="118">
        <v>8.8352495839953029</v>
      </c>
      <c r="J142" s="118">
        <v>10.284000000000001</v>
      </c>
      <c r="K142" s="118">
        <v>3075.7233393646952</v>
      </c>
      <c r="L142" s="118">
        <v>5.7141586400000008</v>
      </c>
      <c r="M142" s="118">
        <v>3081.4374980046955</v>
      </c>
      <c r="N142" s="118">
        <v>933.72198327890669</v>
      </c>
      <c r="O142" s="118">
        <v>4015.1594850000001</v>
      </c>
      <c r="P142" s="118">
        <v>1010.2391356338575</v>
      </c>
      <c r="Q142" s="118">
        <v>1.5640000000000001</v>
      </c>
      <c r="R142" s="118">
        <v>3006.4843456498511</v>
      </c>
      <c r="S142" s="12">
        <v>2715.0039819999997</v>
      </c>
    </row>
    <row r="143" spans="2:19" ht="16.5" thickBot="1" x14ac:dyDescent="0.3">
      <c r="B143" s="214" t="s">
        <v>158</v>
      </c>
      <c r="C143" s="118">
        <v>1866.67154</v>
      </c>
      <c r="D143" s="118">
        <v>651.60801399999991</v>
      </c>
      <c r="E143" s="118">
        <v>598.15572954950983</v>
      </c>
      <c r="F143" s="118">
        <v>318.05248009999997</v>
      </c>
      <c r="G143" s="118">
        <v>165.24243025406625</v>
      </c>
      <c r="H143" s="118">
        <v>105.8433095</v>
      </c>
      <c r="I143" s="118">
        <v>9.0175097763407912</v>
      </c>
      <c r="J143" s="118">
        <v>10.284000000000001</v>
      </c>
      <c r="K143" s="118">
        <v>3126.7192835495098</v>
      </c>
      <c r="L143" s="118">
        <v>5.3637651100000001</v>
      </c>
      <c r="M143" s="118">
        <v>3132.08304865951</v>
      </c>
      <c r="N143" s="118">
        <v>941.75853986183915</v>
      </c>
      <c r="O143" s="118">
        <v>4073.84159</v>
      </c>
      <c r="P143" s="118">
        <v>1022.2374235424204</v>
      </c>
      <c r="Q143" s="118">
        <v>1.5640000000000001</v>
      </c>
      <c r="R143" s="118">
        <v>3053.1681649834136</v>
      </c>
      <c r="S143" s="12">
        <v>2758.8185490000001</v>
      </c>
    </row>
    <row r="144" spans="2:19" x14ac:dyDescent="0.25">
      <c r="B144" s="312" t="s">
        <v>159</v>
      </c>
      <c r="C144" s="313"/>
      <c r="D144" s="313"/>
      <c r="E144" s="313"/>
      <c r="F144" s="313"/>
      <c r="G144" s="313"/>
      <c r="H144" s="313"/>
      <c r="I144" s="313"/>
      <c r="J144" s="313"/>
      <c r="K144" s="313"/>
      <c r="L144" s="313"/>
      <c r="M144" s="313"/>
      <c r="N144" s="313"/>
      <c r="O144" s="313"/>
      <c r="P144" s="313"/>
      <c r="Q144" s="313"/>
      <c r="R144" s="313"/>
      <c r="S144" s="314"/>
    </row>
    <row r="145" spans="2:19" x14ac:dyDescent="0.25">
      <c r="B145" s="285" t="s">
        <v>160</v>
      </c>
      <c r="C145" s="287"/>
      <c r="D145" s="287"/>
      <c r="E145" s="287"/>
      <c r="F145" s="287"/>
      <c r="G145" s="287"/>
      <c r="H145" s="287"/>
      <c r="I145" s="287"/>
      <c r="J145" s="287"/>
      <c r="K145" s="287"/>
      <c r="L145" s="287"/>
      <c r="M145" s="287"/>
      <c r="N145" s="287"/>
      <c r="O145" s="287"/>
      <c r="P145" s="287"/>
      <c r="Q145" s="287"/>
      <c r="R145" s="287"/>
      <c r="S145" s="288"/>
    </row>
    <row r="146" spans="2:19" x14ac:dyDescent="0.25">
      <c r="B146" s="285" t="s">
        <v>161</v>
      </c>
      <c r="C146" s="287"/>
      <c r="D146" s="287"/>
      <c r="E146" s="287"/>
      <c r="F146" s="287"/>
      <c r="G146" s="287"/>
      <c r="H146" s="287"/>
      <c r="I146" s="287"/>
      <c r="J146" s="287"/>
      <c r="K146" s="287"/>
      <c r="L146" s="287"/>
      <c r="M146" s="287"/>
      <c r="N146" s="287"/>
      <c r="O146" s="287"/>
      <c r="P146" s="287"/>
      <c r="Q146" s="287"/>
      <c r="R146" s="287"/>
      <c r="S146" s="288"/>
    </row>
    <row r="147" spans="2:19" x14ac:dyDescent="0.25">
      <c r="B147" s="282" t="s">
        <v>162</v>
      </c>
      <c r="C147" s="283"/>
      <c r="D147" s="283"/>
      <c r="E147" s="283"/>
      <c r="F147" s="283"/>
      <c r="G147" s="283"/>
      <c r="H147" s="283"/>
      <c r="I147" s="283"/>
      <c r="J147" s="283"/>
      <c r="K147" s="283"/>
      <c r="L147" s="283"/>
      <c r="M147" s="283"/>
      <c r="N147" s="283"/>
      <c r="O147" s="283"/>
      <c r="P147" s="283"/>
      <c r="Q147" s="283"/>
      <c r="R147" s="283"/>
      <c r="S147" s="284"/>
    </row>
    <row r="148" spans="2:19" x14ac:dyDescent="0.25">
      <c r="B148" s="282" t="s">
        <v>163</v>
      </c>
      <c r="C148" s="283"/>
      <c r="D148" s="283"/>
      <c r="E148" s="283"/>
      <c r="F148" s="283"/>
      <c r="G148" s="283"/>
      <c r="H148" s="283"/>
      <c r="I148" s="283"/>
      <c r="J148" s="283"/>
      <c r="K148" s="283"/>
      <c r="L148" s="283"/>
      <c r="M148" s="283"/>
      <c r="N148" s="283"/>
      <c r="O148" s="283"/>
      <c r="P148" s="283"/>
      <c r="Q148" s="283"/>
      <c r="R148" s="283"/>
      <c r="S148" s="284"/>
    </row>
    <row r="149" spans="2:19" x14ac:dyDescent="0.25">
      <c r="B149" s="282" t="s">
        <v>164</v>
      </c>
      <c r="C149" s="283"/>
      <c r="D149" s="283"/>
      <c r="E149" s="283"/>
      <c r="F149" s="283"/>
      <c r="G149" s="283"/>
      <c r="H149" s="283"/>
      <c r="I149" s="283"/>
      <c r="J149" s="283"/>
      <c r="K149" s="283"/>
      <c r="L149" s="283"/>
      <c r="M149" s="283"/>
      <c r="N149" s="283"/>
      <c r="O149" s="283"/>
      <c r="P149" s="283"/>
      <c r="Q149" s="283"/>
      <c r="R149" s="283"/>
      <c r="S149" s="284"/>
    </row>
    <row r="150" spans="2:19" x14ac:dyDescent="0.25">
      <c r="B150" s="282" t="s">
        <v>165</v>
      </c>
      <c r="C150" s="283"/>
      <c r="D150" s="283"/>
      <c r="E150" s="283"/>
      <c r="F150" s="283"/>
      <c r="G150" s="283"/>
      <c r="H150" s="283"/>
      <c r="I150" s="283"/>
      <c r="J150" s="283"/>
      <c r="K150" s="283"/>
      <c r="L150" s="283"/>
      <c r="M150" s="283"/>
      <c r="N150" s="283"/>
      <c r="O150" s="283"/>
      <c r="P150" s="283"/>
      <c r="Q150" s="283"/>
      <c r="R150" s="283"/>
      <c r="S150" s="284"/>
    </row>
    <row r="151" spans="2:19" x14ac:dyDescent="0.25">
      <c r="B151" s="282" t="s">
        <v>166</v>
      </c>
      <c r="C151" s="283"/>
      <c r="D151" s="283"/>
      <c r="E151" s="283"/>
      <c r="F151" s="283"/>
      <c r="G151" s="283"/>
      <c r="H151" s="283"/>
      <c r="I151" s="283"/>
      <c r="J151" s="283"/>
      <c r="K151" s="283"/>
      <c r="L151" s="283"/>
      <c r="M151" s="283"/>
      <c r="N151" s="283"/>
      <c r="O151" s="283"/>
      <c r="P151" s="283"/>
      <c r="Q151" s="283"/>
      <c r="R151" s="283"/>
      <c r="S151" s="284"/>
    </row>
    <row r="152" spans="2:19" x14ac:dyDescent="0.25">
      <c r="B152" s="282" t="s">
        <v>167</v>
      </c>
      <c r="C152" s="283"/>
      <c r="D152" s="283"/>
      <c r="E152" s="283"/>
      <c r="F152" s="283"/>
      <c r="G152" s="283"/>
      <c r="H152" s="283"/>
      <c r="I152" s="283"/>
      <c r="J152" s="283"/>
      <c r="K152" s="283"/>
      <c r="L152" s="283"/>
      <c r="M152" s="283"/>
      <c r="N152" s="283"/>
      <c r="O152" s="283"/>
      <c r="P152" s="283"/>
      <c r="Q152" s="283"/>
      <c r="R152" s="283"/>
      <c r="S152" s="284"/>
    </row>
    <row r="153" spans="2:19" x14ac:dyDescent="0.25">
      <c r="B153" s="285" t="s">
        <v>168</v>
      </c>
      <c r="C153" s="287"/>
      <c r="D153" s="287"/>
      <c r="E153" s="287"/>
      <c r="F153" s="287"/>
      <c r="G153" s="287"/>
      <c r="H153" s="287"/>
      <c r="I153" s="287"/>
      <c r="J153" s="287"/>
      <c r="K153" s="287"/>
      <c r="L153" s="287"/>
      <c r="M153" s="287"/>
      <c r="N153" s="287"/>
      <c r="O153" s="287"/>
      <c r="P153" s="287"/>
      <c r="Q153" s="287"/>
      <c r="R153" s="287"/>
      <c r="S153" s="288"/>
    </row>
    <row r="154" spans="2:19" x14ac:dyDescent="0.25">
      <c r="B154" s="282" t="s">
        <v>169</v>
      </c>
      <c r="C154" s="283"/>
      <c r="D154" s="283"/>
      <c r="E154" s="283"/>
      <c r="F154" s="283"/>
      <c r="G154" s="283"/>
      <c r="H154" s="283"/>
      <c r="I154" s="283"/>
      <c r="J154" s="283"/>
      <c r="K154" s="283"/>
      <c r="L154" s="283"/>
      <c r="M154" s="283"/>
      <c r="N154" s="283"/>
      <c r="O154" s="283"/>
      <c r="P154" s="283"/>
      <c r="Q154" s="283"/>
      <c r="R154" s="283"/>
      <c r="S154" s="284"/>
    </row>
    <row r="155" spans="2:19" x14ac:dyDescent="0.25">
      <c r="B155" s="282" t="s">
        <v>170</v>
      </c>
      <c r="C155" s="283"/>
      <c r="D155" s="283"/>
      <c r="E155" s="283"/>
      <c r="F155" s="283"/>
      <c r="G155" s="283"/>
      <c r="H155" s="283"/>
      <c r="I155" s="283"/>
      <c r="J155" s="283"/>
      <c r="K155" s="283"/>
      <c r="L155" s="283"/>
      <c r="M155" s="283"/>
      <c r="N155" s="283"/>
      <c r="O155" s="283"/>
      <c r="P155" s="283"/>
      <c r="Q155" s="283"/>
      <c r="R155" s="283"/>
      <c r="S155" s="284"/>
    </row>
    <row r="156" spans="2:19" x14ac:dyDescent="0.25">
      <c r="B156" s="282" t="s">
        <v>171</v>
      </c>
      <c r="C156" s="283"/>
      <c r="D156" s="283"/>
      <c r="E156" s="283"/>
      <c r="F156" s="283"/>
      <c r="G156" s="283"/>
      <c r="H156" s="283"/>
      <c r="I156" s="283"/>
      <c r="J156" s="283"/>
      <c r="K156" s="283"/>
      <c r="L156" s="283"/>
      <c r="M156" s="283"/>
      <c r="N156" s="283"/>
      <c r="O156" s="283"/>
      <c r="P156" s="283"/>
      <c r="Q156" s="283"/>
      <c r="R156" s="283"/>
      <c r="S156" s="284"/>
    </row>
    <row r="157" spans="2:19" x14ac:dyDescent="0.25">
      <c r="B157" s="282" t="s">
        <v>172</v>
      </c>
      <c r="C157" s="283"/>
      <c r="D157" s="283"/>
      <c r="E157" s="283"/>
      <c r="F157" s="283"/>
      <c r="G157" s="283"/>
      <c r="H157" s="283"/>
      <c r="I157" s="283"/>
      <c r="J157" s="283"/>
      <c r="K157" s="283"/>
      <c r="L157" s="283"/>
      <c r="M157" s="283"/>
      <c r="N157" s="283"/>
      <c r="O157" s="283"/>
      <c r="P157" s="283"/>
      <c r="Q157" s="283"/>
      <c r="R157" s="283"/>
      <c r="S157" s="284"/>
    </row>
    <row r="158" spans="2:19" x14ac:dyDescent="0.25">
      <c r="B158" s="282" t="s">
        <v>173</v>
      </c>
      <c r="C158" s="283"/>
      <c r="D158" s="283"/>
      <c r="E158" s="283"/>
      <c r="F158" s="283"/>
      <c r="G158" s="283"/>
      <c r="H158" s="283"/>
      <c r="I158" s="283"/>
      <c r="J158" s="283"/>
      <c r="K158" s="283"/>
      <c r="L158" s="283"/>
      <c r="M158" s="283"/>
      <c r="N158" s="283"/>
      <c r="O158" s="283"/>
      <c r="P158" s="283"/>
      <c r="Q158" s="283"/>
      <c r="R158" s="283"/>
      <c r="S158" s="284"/>
    </row>
    <row r="159" spans="2:19" x14ac:dyDescent="0.25">
      <c r="B159" s="282" t="s">
        <v>174</v>
      </c>
      <c r="C159" s="283"/>
      <c r="D159" s="283"/>
      <c r="E159" s="283"/>
      <c r="F159" s="283"/>
      <c r="G159" s="283"/>
      <c r="H159" s="283"/>
      <c r="I159" s="283"/>
      <c r="J159" s="283"/>
      <c r="K159" s="283"/>
      <c r="L159" s="283"/>
      <c r="M159" s="283"/>
      <c r="N159" s="283"/>
      <c r="O159" s="283"/>
      <c r="P159" s="283"/>
      <c r="Q159" s="283"/>
      <c r="R159" s="283"/>
      <c r="S159" s="284"/>
    </row>
    <row r="160" spans="2:19" ht="16.5" thickBot="1" x14ac:dyDescent="0.3">
      <c r="B160" s="289" t="s">
        <v>175</v>
      </c>
      <c r="C160" s="290"/>
      <c r="D160" s="290"/>
      <c r="E160" s="290"/>
      <c r="F160" s="290"/>
      <c r="G160" s="290"/>
      <c r="H160" s="290"/>
      <c r="I160" s="290"/>
      <c r="J160" s="290"/>
      <c r="K160" s="290"/>
      <c r="L160" s="290"/>
      <c r="M160" s="290"/>
      <c r="N160" s="290"/>
      <c r="O160" s="290"/>
      <c r="P160" s="290"/>
      <c r="Q160" s="290"/>
      <c r="R160" s="290"/>
      <c r="S160" s="291"/>
    </row>
    <row r="161" spans="2:19" x14ac:dyDescent="0.25">
      <c r="B161" s="132"/>
      <c r="C161" s="131"/>
      <c r="D161" s="131"/>
      <c r="E161" s="131"/>
      <c r="F161" s="131"/>
      <c r="G161" s="131"/>
      <c r="H161" s="131"/>
      <c r="I161" s="131"/>
      <c r="J161" s="131"/>
      <c r="K161" s="131"/>
      <c r="L161" s="131"/>
      <c r="M161" s="131"/>
      <c r="N161" s="131"/>
      <c r="O161" s="131"/>
      <c r="P161" s="131"/>
      <c r="Q161" s="131"/>
      <c r="R161" s="131"/>
      <c r="S161" s="131"/>
    </row>
    <row r="162" spans="2:19" x14ac:dyDescent="0.25">
      <c r="B162" s="132"/>
      <c r="C162" s="131"/>
      <c r="D162" s="131"/>
      <c r="E162" s="131"/>
      <c r="F162" s="131"/>
      <c r="G162" s="131"/>
      <c r="H162" s="131"/>
      <c r="I162" s="131"/>
      <c r="J162" s="131"/>
      <c r="K162" s="131"/>
      <c r="L162" s="131"/>
      <c r="M162" s="131"/>
      <c r="N162" s="131"/>
      <c r="O162" s="131"/>
      <c r="P162" s="131"/>
      <c r="Q162" s="131"/>
      <c r="R162" s="131"/>
      <c r="S162" s="131"/>
    </row>
    <row r="163" spans="2:19" x14ac:dyDescent="0.25">
      <c r="B163" s="132"/>
      <c r="C163" s="131"/>
      <c r="D163" s="131"/>
      <c r="E163" s="131"/>
      <c r="F163" s="131"/>
      <c r="G163" s="131"/>
      <c r="H163" s="131"/>
      <c r="I163" s="131"/>
      <c r="J163" s="131"/>
      <c r="K163" s="131"/>
      <c r="L163" s="131"/>
      <c r="M163" s="131"/>
      <c r="N163" s="131"/>
      <c r="O163" s="131"/>
      <c r="P163" s="131"/>
      <c r="Q163" s="131"/>
      <c r="R163" s="131"/>
      <c r="S163" s="131"/>
    </row>
    <row r="164" spans="2:19" x14ac:dyDescent="0.25">
      <c r="B164" s="132"/>
      <c r="C164" s="131"/>
      <c r="D164" s="131"/>
      <c r="E164" s="131"/>
      <c r="F164" s="131"/>
      <c r="G164" s="131"/>
      <c r="H164" s="131"/>
      <c r="I164" s="131"/>
      <c r="J164" s="131"/>
      <c r="K164" s="131"/>
      <c r="L164" s="131"/>
      <c r="M164" s="131"/>
      <c r="N164" s="131"/>
      <c r="O164" s="131"/>
      <c r="P164" s="131"/>
      <c r="Q164" s="131"/>
      <c r="R164" s="131"/>
      <c r="S164" s="131"/>
    </row>
    <row r="165" spans="2:19" x14ac:dyDescent="0.25">
      <c r="B165" s="132"/>
      <c r="C165" s="131"/>
      <c r="D165" s="131"/>
      <c r="E165" s="131"/>
      <c r="F165" s="131"/>
      <c r="G165" s="131"/>
      <c r="H165" s="131"/>
      <c r="I165" s="131"/>
      <c r="J165" s="131"/>
      <c r="K165" s="131"/>
      <c r="L165" s="131"/>
      <c r="M165" s="131"/>
      <c r="N165" s="131"/>
      <c r="O165" s="131"/>
      <c r="P165" s="131"/>
      <c r="Q165" s="131"/>
      <c r="R165" s="131"/>
      <c r="S165" s="131"/>
    </row>
    <row r="166" spans="2:19" x14ac:dyDescent="0.25">
      <c r="B166" s="132"/>
      <c r="C166" s="131"/>
      <c r="D166" s="131"/>
      <c r="E166" s="131"/>
      <c r="F166" s="131"/>
      <c r="G166" s="131"/>
      <c r="H166" s="131"/>
      <c r="I166" s="131"/>
      <c r="J166" s="131"/>
      <c r="K166" s="131"/>
      <c r="L166" s="131"/>
      <c r="M166" s="131"/>
      <c r="N166" s="131"/>
      <c r="O166" s="131"/>
      <c r="P166" s="131"/>
      <c r="Q166" s="131"/>
      <c r="R166" s="131"/>
      <c r="S166" s="131"/>
    </row>
    <row r="167" spans="2:19" x14ac:dyDescent="0.25">
      <c r="C167" s="131"/>
      <c r="D167" s="131"/>
      <c r="E167" s="131"/>
      <c r="F167" s="131"/>
      <c r="G167" s="131"/>
      <c r="H167" s="131"/>
      <c r="I167" s="131"/>
      <c r="J167" s="131"/>
      <c r="K167" s="131"/>
      <c r="L167" s="131"/>
      <c r="M167" s="131"/>
      <c r="N167" s="131"/>
      <c r="O167" s="131"/>
      <c r="P167" s="131"/>
      <c r="Q167" s="131"/>
      <c r="R167" s="131"/>
      <c r="S167" s="131"/>
    </row>
    <row r="168" spans="2:19" x14ac:dyDescent="0.25">
      <c r="C168" s="131"/>
      <c r="D168" s="131"/>
      <c r="E168" s="131"/>
      <c r="F168" s="131"/>
      <c r="G168" s="131"/>
      <c r="H168" s="131"/>
      <c r="I168" s="131"/>
      <c r="J168" s="131"/>
      <c r="K168" s="131"/>
      <c r="L168" s="131"/>
      <c r="M168" s="131"/>
      <c r="N168" s="131"/>
      <c r="O168" s="131"/>
      <c r="P168" s="131"/>
      <c r="Q168" s="131"/>
      <c r="R168" s="131"/>
      <c r="S168" s="131"/>
    </row>
    <row r="169" spans="2:19" x14ac:dyDescent="0.25">
      <c r="C169" s="131"/>
      <c r="D169" s="131"/>
      <c r="E169" s="131"/>
      <c r="F169" s="131"/>
      <c r="G169" s="131"/>
      <c r="H169" s="131"/>
      <c r="I169" s="131"/>
      <c r="J169" s="131"/>
      <c r="K169" s="131"/>
      <c r="L169" s="131"/>
      <c r="M169" s="131"/>
      <c r="N169" s="131"/>
      <c r="O169" s="131"/>
      <c r="P169" s="131"/>
      <c r="Q169" s="131"/>
      <c r="R169" s="131"/>
      <c r="S169" s="131"/>
    </row>
    <row r="170" spans="2:19" x14ac:dyDescent="0.25">
      <c r="C170" s="131"/>
      <c r="D170" s="131"/>
      <c r="E170" s="131"/>
      <c r="F170" s="131"/>
      <c r="G170" s="131"/>
      <c r="H170" s="131"/>
      <c r="I170" s="131"/>
      <c r="J170" s="131"/>
      <c r="K170" s="131"/>
      <c r="L170" s="131"/>
      <c r="M170" s="131"/>
      <c r="N170" s="131"/>
      <c r="O170" s="131"/>
      <c r="P170" s="131"/>
      <c r="Q170" s="131"/>
      <c r="R170" s="131"/>
      <c r="S170" s="131"/>
    </row>
    <row r="171" spans="2:19" x14ac:dyDescent="0.25">
      <c r="C171" s="131"/>
      <c r="D171" s="131"/>
      <c r="E171" s="131"/>
      <c r="F171" s="131"/>
      <c r="G171" s="131"/>
      <c r="H171" s="131"/>
      <c r="I171" s="131"/>
      <c r="J171" s="131"/>
      <c r="K171" s="131"/>
      <c r="L171" s="131"/>
      <c r="M171" s="131"/>
      <c r="N171" s="131"/>
      <c r="O171" s="131"/>
      <c r="P171" s="131"/>
      <c r="Q171" s="131"/>
      <c r="R171" s="131"/>
      <c r="S171" s="131"/>
    </row>
    <row r="172" spans="2:19" x14ac:dyDescent="0.25">
      <c r="C172" s="131"/>
      <c r="D172" s="131"/>
      <c r="E172" s="131"/>
      <c r="F172" s="131"/>
      <c r="G172" s="131"/>
      <c r="H172" s="131"/>
      <c r="I172" s="131"/>
      <c r="J172" s="131"/>
      <c r="K172" s="131"/>
      <c r="L172" s="131"/>
      <c r="M172" s="131"/>
      <c r="N172" s="131"/>
      <c r="O172" s="131"/>
      <c r="P172" s="131"/>
      <c r="Q172" s="131"/>
      <c r="R172" s="131"/>
      <c r="S172" s="131"/>
    </row>
    <row r="173" spans="2:19" x14ac:dyDescent="0.25">
      <c r="C173" s="131"/>
      <c r="D173" s="131"/>
      <c r="E173" s="131"/>
      <c r="F173" s="131"/>
      <c r="G173" s="131"/>
      <c r="H173" s="131"/>
      <c r="I173" s="131"/>
      <c r="J173" s="131"/>
      <c r="K173" s="131"/>
      <c r="L173" s="131"/>
      <c r="M173" s="131"/>
      <c r="N173" s="131"/>
      <c r="O173" s="131"/>
      <c r="P173" s="131"/>
      <c r="Q173" s="131"/>
      <c r="R173" s="131"/>
      <c r="S173" s="131"/>
    </row>
  </sheetData>
  <mergeCells count="14">
    <mergeCell ref="A50:A54"/>
    <mergeCell ref="B2:S2"/>
    <mergeCell ref="C3:C4"/>
    <mergeCell ref="D3:D4"/>
    <mergeCell ref="J3:J4"/>
    <mergeCell ref="K3:K4"/>
    <mergeCell ref="L3:L4"/>
    <mergeCell ref="M3:M4"/>
    <mergeCell ref="N3:N4"/>
    <mergeCell ref="O3:O4"/>
    <mergeCell ref="P3:P4"/>
    <mergeCell ref="Q3:Q4"/>
    <mergeCell ref="R3:R4"/>
    <mergeCell ref="S3:S4"/>
  </mergeCells>
  <hyperlinks>
    <hyperlink ref="A1" location="Contents!A1" display="Back to contents" xr:uid="{1C8F5F50-CB9A-413C-9BA2-2577FAACAAC7}"/>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D335E-50D0-405C-8262-AD2492508493}">
  <sheetPr codeName="Sheet3"/>
  <dimension ref="A1:V167"/>
  <sheetViews>
    <sheetView zoomScaleNormal="100" zoomScaleSheetLayoutView="100" workbookViewId="0"/>
  </sheetViews>
  <sheetFormatPr defaultColWidth="8.77734375" defaultRowHeight="15.75" x14ac:dyDescent="0.25"/>
  <cols>
    <col min="1" max="1" width="7.33203125" style="2" customWidth="1"/>
    <col min="2" max="2" width="7.21875" style="2" customWidth="1"/>
    <col min="3" max="3" width="10" style="2" bestFit="1" customWidth="1"/>
    <col min="4" max="4" width="11.21875" style="2" customWidth="1"/>
    <col min="5" max="5" width="11" style="2" customWidth="1"/>
    <col min="6" max="6" width="10.77734375" style="2" customWidth="1"/>
    <col min="7" max="9" width="8.77734375" style="2" customWidth="1"/>
    <col min="10" max="10" width="8.21875" style="2" customWidth="1"/>
    <col min="11" max="11" width="6.21875" style="2" customWidth="1"/>
    <col min="12" max="12" width="10" style="2" customWidth="1"/>
    <col min="13" max="13" width="6.77734375" style="2" customWidth="1"/>
    <col min="14" max="14" width="10.77734375" style="2" customWidth="1"/>
    <col min="15" max="15" width="6.77734375" style="2" customWidth="1"/>
    <col min="16" max="16" width="7.77734375" style="2" customWidth="1"/>
    <col min="17" max="16384" width="8.77734375" style="2"/>
  </cols>
  <sheetData>
    <row r="1" spans="1:18" ht="33.75" customHeight="1" thickBot="1" x14ac:dyDescent="0.3">
      <c r="A1" s="9" t="s">
        <v>22</v>
      </c>
      <c r="B1" s="20"/>
      <c r="C1" s="20"/>
      <c r="D1" s="20"/>
      <c r="E1" s="20"/>
      <c r="F1" s="20"/>
      <c r="G1" s="20"/>
      <c r="H1" s="20"/>
      <c r="I1" s="20"/>
      <c r="J1" s="20"/>
      <c r="K1" s="20"/>
      <c r="L1" s="20"/>
      <c r="M1" s="20"/>
      <c r="N1" s="20"/>
      <c r="O1" s="20"/>
      <c r="P1" s="20"/>
      <c r="Q1" s="186"/>
    </row>
    <row r="2" spans="1:18" ht="19.5" customHeight="1" thickBot="1" x14ac:dyDescent="0.35">
      <c r="A2" s="7"/>
      <c r="B2" s="506" t="s">
        <v>176</v>
      </c>
      <c r="C2" s="507"/>
      <c r="D2" s="507"/>
      <c r="E2" s="507"/>
      <c r="F2" s="507"/>
      <c r="G2" s="507"/>
      <c r="H2" s="507"/>
      <c r="I2" s="507"/>
      <c r="J2" s="507"/>
      <c r="K2" s="507"/>
      <c r="L2" s="507"/>
      <c r="M2" s="507"/>
      <c r="N2" s="507"/>
      <c r="O2" s="507"/>
      <c r="P2" s="508"/>
    </row>
    <row r="3" spans="1:18" s="148" customFormat="1" ht="41.25" customHeight="1" x14ac:dyDescent="0.25">
      <c r="A3" s="146"/>
      <c r="B3" s="509" t="s">
        <v>24</v>
      </c>
      <c r="C3" s="502" t="s">
        <v>25</v>
      </c>
      <c r="D3" s="502" t="s">
        <v>26</v>
      </c>
      <c r="E3" s="187" t="s">
        <v>27</v>
      </c>
      <c r="F3" s="187"/>
      <c r="G3" s="502" t="s">
        <v>28</v>
      </c>
      <c r="H3" s="502" t="s">
        <v>29</v>
      </c>
      <c r="I3" s="502" t="s">
        <v>30</v>
      </c>
      <c r="J3" s="502" t="s">
        <v>31</v>
      </c>
      <c r="K3" s="502" t="s">
        <v>32</v>
      </c>
      <c r="L3" s="502" t="s">
        <v>33</v>
      </c>
      <c r="M3" s="502" t="s">
        <v>34</v>
      </c>
      <c r="N3" s="502" t="s">
        <v>35</v>
      </c>
      <c r="O3" s="502" t="s">
        <v>177</v>
      </c>
      <c r="P3" s="511" t="s">
        <v>178</v>
      </c>
    </row>
    <row r="4" spans="1:18" s="148" customFormat="1" ht="33" customHeight="1" x14ac:dyDescent="0.25">
      <c r="A4" s="146"/>
      <c r="B4" s="510"/>
      <c r="C4" s="502"/>
      <c r="D4" s="502"/>
      <c r="E4" s="182" t="s">
        <v>38</v>
      </c>
      <c r="F4" s="182" t="s">
        <v>41</v>
      </c>
      <c r="G4" s="502"/>
      <c r="H4" s="502"/>
      <c r="I4" s="502"/>
      <c r="J4" s="502"/>
      <c r="K4" s="502"/>
      <c r="L4" s="502"/>
      <c r="M4" s="502"/>
      <c r="N4" s="502"/>
      <c r="O4" s="502"/>
      <c r="P4" s="512"/>
    </row>
    <row r="5" spans="1:18" x14ac:dyDescent="0.25">
      <c r="A5" s="7"/>
      <c r="B5" s="184" t="s">
        <v>43</v>
      </c>
      <c r="C5" s="118">
        <v>254.93899999999999</v>
      </c>
      <c r="D5" s="118">
        <v>79.563000000000002</v>
      </c>
      <c r="E5" s="118">
        <v>74.277000000000001</v>
      </c>
      <c r="F5" s="118">
        <v>12.180999999999999</v>
      </c>
      <c r="G5" s="118">
        <v>0.314</v>
      </c>
      <c r="H5" s="118">
        <v>409.09300000000002</v>
      </c>
      <c r="I5" s="118">
        <v>0.18</v>
      </c>
      <c r="J5" s="118">
        <v>409.27300000000002</v>
      </c>
      <c r="K5" s="118">
        <v>105.083</v>
      </c>
      <c r="L5" s="118">
        <v>514.35599999999999</v>
      </c>
      <c r="M5" s="118">
        <v>114.64</v>
      </c>
      <c r="N5" s="118">
        <v>0</v>
      </c>
      <c r="O5" s="118">
        <v>399.71600000000001</v>
      </c>
      <c r="P5" s="127">
        <v>399.09699999999998</v>
      </c>
      <c r="Q5" s="188"/>
      <c r="R5" s="189"/>
    </row>
    <row r="6" spans="1:18" x14ac:dyDescent="0.25">
      <c r="A6" s="7"/>
      <c r="B6" s="184" t="s">
        <v>44</v>
      </c>
      <c r="C6" s="118">
        <v>255.55699999999999</v>
      </c>
      <c r="D6" s="118">
        <v>79.825000000000003</v>
      </c>
      <c r="E6" s="118">
        <v>76.099999999999994</v>
      </c>
      <c r="F6" s="118">
        <v>11.29</v>
      </c>
      <c r="G6" s="118">
        <v>-0.157</v>
      </c>
      <c r="H6" s="118">
        <v>411.32499999999999</v>
      </c>
      <c r="I6" s="118">
        <v>-0.41</v>
      </c>
      <c r="J6" s="118">
        <v>410.91500000000002</v>
      </c>
      <c r="K6" s="118">
        <v>110.79</v>
      </c>
      <c r="L6" s="118">
        <v>521.70500000000004</v>
      </c>
      <c r="M6" s="118">
        <v>119.018</v>
      </c>
      <c r="N6" s="118">
        <v>0</v>
      </c>
      <c r="O6" s="118">
        <v>402.68700000000001</v>
      </c>
      <c r="P6" s="127">
        <v>397.92399999999998</v>
      </c>
      <c r="Q6" s="188"/>
      <c r="R6" s="189"/>
    </row>
    <row r="7" spans="1:18" x14ac:dyDescent="0.25">
      <c r="A7" s="7"/>
      <c r="B7" s="184" t="s">
        <v>45</v>
      </c>
      <c r="C7" s="118">
        <v>255.126</v>
      </c>
      <c r="D7" s="118">
        <v>80.710999999999999</v>
      </c>
      <c r="E7" s="118">
        <v>72.953999999999994</v>
      </c>
      <c r="F7" s="118">
        <v>11.788</v>
      </c>
      <c r="G7" s="118">
        <v>-0.65700000000000003</v>
      </c>
      <c r="H7" s="118">
        <v>408.13400000000001</v>
      </c>
      <c r="I7" s="118">
        <v>0.503</v>
      </c>
      <c r="J7" s="118">
        <v>408.637</v>
      </c>
      <c r="K7" s="118">
        <v>113.068</v>
      </c>
      <c r="L7" s="118">
        <v>521.70500000000004</v>
      </c>
      <c r="M7" s="118">
        <v>119.568</v>
      </c>
      <c r="N7" s="118">
        <v>0</v>
      </c>
      <c r="O7" s="118">
        <v>402.137</v>
      </c>
      <c r="P7" s="127">
        <v>397.71199999999999</v>
      </c>
      <c r="Q7" s="188"/>
      <c r="R7" s="189"/>
    </row>
    <row r="8" spans="1:18" x14ac:dyDescent="0.25">
      <c r="A8" s="7"/>
      <c r="B8" s="184" t="s">
        <v>46</v>
      </c>
      <c r="C8" s="118">
        <v>247.459</v>
      </c>
      <c r="D8" s="118">
        <v>82.893000000000001</v>
      </c>
      <c r="E8" s="118">
        <v>71.679000000000002</v>
      </c>
      <c r="F8" s="118">
        <v>12.839</v>
      </c>
      <c r="G8" s="118">
        <v>0.28100000000000003</v>
      </c>
      <c r="H8" s="118">
        <v>402.31200000000001</v>
      </c>
      <c r="I8" s="118">
        <v>-2.04</v>
      </c>
      <c r="J8" s="118">
        <v>400.27199999999999</v>
      </c>
      <c r="K8" s="118">
        <v>109.73699999999999</v>
      </c>
      <c r="L8" s="118">
        <v>510.00900000000001</v>
      </c>
      <c r="M8" s="118">
        <v>112.33199999999999</v>
      </c>
      <c r="N8" s="118">
        <v>0</v>
      </c>
      <c r="O8" s="118">
        <v>397.67700000000002</v>
      </c>
      <c r="P8" s="127">
        <v>386.45299999999997</v>
      </c>
      <c r="Q8" s="188"/>
      <c r="R8" s="189"/>
    </row>
    <row r="9" spans="1:18" x14ac:dyDescent="0.25">
      <c r="A9" s="7"/>
      <c r="B9" s="184" t="s">
        <v>47</v>
      </c>
      <c r="C9" s="118">
        <v>247.01599999999999</v>
      </c>
      <c r="D9" s="118">
        <v>83.662999999999997</v>
      </c>
      <c r="E9" s="118">
        <v>68.480999999999995</v>
      </c>
      <c r="F9" s="118">
        <v>13.247</v>
      </c>
      <c r="G9" s="118">
        <v>1.2490000000000001</v>
      </c>
      <c r="H9" s="118">
        <v>400.40899999999999</v>
      </c>
      <c r="I9" s="118">
        <v>-5.806</v>
      </c>
      <c r="J9" s="118">
        <v>394.60300000000001</v>
      </c>
      <c r="K9" s="118">
        <v>103.777</v>
      </c>
      <c r="L9" s="118">
        <v>498.38</v>
      </c>
      <c r="M9" s="118">
        <v>108.605</v>
      </c>
      <c r="N9" s="118">
        <v>0</v>
      </c>
      <c r="O9" s="118">
        <v>389.77499999999998</v>
      </c>
      <c r="P9" s="127">
        <v>382.791</v>
      </c>
      <c r="Q9" s="188"/>
      <c r="R9" s="189"/>
    </row>
    <row r="10" spans="1:18" x14ac:dyDescent="0.25">
      <c r="A10" s="7"/>
      <c r="B10" s="184" t="s">
        <v>48</v>
      </c>
      <c r="C10" s="118">
        <v>247.047</v>
      </c>
      <c r="D10" s="118">
        <v>83.757000000000005</v>
      </c>
      <c r="E10" s="118">
        <v>65.661000000000001</v>
      </c>
      <c r="F10" s="118">
        <v>12.177</v>
      </c>
      <c r="G10" s="118">
        <v>0.52500000000000002</v>
      </c>
      <c r="H10" s="118">
        <v>396.99</v>
      </c>
      <c r="I10" s="118">
        <v>-3.24</v>
      </c>
      <c r="J10" s="118">
        <v>393.75</v>
      </c>
      <c r="K10" s="118">
        <v>101.78400000000001</v>
      </c>
      <c r="L10" s="118">
        <v>495.53399999999999</v>
      </c>
      <c r="M10" s="118">
        <v>106.383</v>
      </c>
      <c r="N10" s="118">
        <v>0</v>
      </c>
      <c r="O10" s="118">
        <v>389.15100000000001</v>
      </c>
      <c r="P10" s="127">
        <v>383.33300000000003</v>
      </c>
      <c r="Q10" s="188"/>
      <c r="R10" s="189"/>
    </row>
    <row r="11" spans="1:18" x14ac:dyDescent="0.25">
      <c r="A11" s="7"/>
      <c r="B11" s="184" t="s">
        <v>49</v>
      </c>
      <c r="C11" s="118">
        <v>248.1</v>
      </c>
      <c r="D11" s="118">
        <v>85.713999999999999</v>
      </c>
      <c r="E11" s="118">
        <v>66.14</v>
      </c>
      <c r="F11" s="118">
        <v>13.441000000000001</v>
      </c>
      <c r="G11" s="118">
        <v>0.56699999999999995</v>
      </c>
      <c r="H11" s="118">
        <v>400.52100000000002</v>
      </c>
      <c r="I11" s="118">
        <v>-3.5</v>
      </c>
      <c r="J11" s="118">
        <v>397.02100000000002</v>
      </c>
      <c r="K11" s="118">
        <v>102.676</v>
      </c>
      <c r="L11" s="118">
        <v>499.697</v>
      </c>
      <c r="M11" s="118">
        <v>108.518</v>
      </c>
      <c r="N11" s="118">
        <v>0</v>
      </c>
      <c r="O11" s="118">
        <v>391.17899999999997</v>
      </c>
      <c r="P11" s="127">
        <v>392.017</v>
      </c>
      <c r="Q11" s="188"/>
      <c r="R11" s="189"/>
    </row>
    <row r="12" spans="1:18" x14ac:dyDescent="0.25">
      <c r="A12" s="7"/>
      <c r="B12" s="184" t="s">
        <v>50</v>
      </c>
      <c r="C12" s="118">
        <v>248.74</v>
      </c>
      <c r="D12" s="118">
        <v>85.393000000000001</v>
      </c>
      <c r="E12" s="118">
        <v>64.643000000000001</v>
      </c>
      <c r="F12" s="118">
        <v>13.095000000000001</v>
      </c>
      <c r="G12" s="118">
        <v>-1.2E-2</v>
      </c>
      <c r="H12" s="118">
        <v>398.76400000000001</v>
      </c>
      <c r="I12" s="118">
        <v>-5.4119999999999999</v>
      </c>
      <c r="J12" s="118">
        <v>393.35199999999998</v>
      </c>
      <c r="K12" s="118">
        <v>108.239</v>
      </c>
      <c r="L12" s="118">
        <v>501.59100000000001</v>
      </c>
      <c r="M12" s="118">
        <v>112.291</v>
      </c>
      <c r="N12" s="118">
        <v>0</v>
      </c>
      <c r="O12" s="118">
        <v>389.3</v>
      </c>
      <c r="P12" s="127">
        <v>388.25200000000001</v>
      </c>
      <c r="Q12" s="188"/>
      <c r="R12" s="189"/>
    </row>
    <row r="13" spans="1:18" x14ac:dyDescent="0.25">
      <c r="A13" s="7"/>
      <c r="B13" s="184" t="s">
        <v>51</v>
      </c>
      <c r="C13" s="118">
        <v>248.57599999999999</v>
      </c>
      <c r="D13" s="118">
        <v>86.36</v>
      </c>
      <c r="E13" s="118">
        <v>66.662000000000006</v>
      </c>
      <c r="F13" s="118">
        <v>13.45</v>
      </c>
      <c r="G13" s="118">
        <v>-0.25800000000000001</v>
      </c>
      <c r="H13" s="118">
        <v>401.34</v>
      </c>
      <c r="I13" s="118">
        <v>2.097</v>
      </c>
      <c r="J13" s="118">
        <v>403.43700000000001</v>
      </c>
      <c r="K13" s="118">
        <v>110.63</v>
      </c>
      <c r="L13" s="118">
        <v>514.06700000000001</v>
      </c>
      <c r="M13" s="118">
        <v>115.941</v>
      </c>
      <c r="N13" s="118">
        <v>0</v>
      </c>
      <c r="O13" s="118">
        <v>398.12599999999998</v>
      </c>
      <c r="P13" s="127">
        <v>398.27199999999999</v>
      </c>
      <c r="Q13" s="188"/>
      <c r="R13" s="189"/>
    </row>
    <row r="14" spans="1:18" x14ac:dyDescent="0.25">
      <c r="A14" s="7"/>
      <c r="B14" s="184" t="s">
        <v>52</v>
      </c>
      <c r="C14" s="118">
        <v>257.23</v>
      </c>
      <c r="D14" s="118">
        <v>86.009</v>
      </c>
      <c r="E14" s="118">
        <v>65.37</v>
      </c>
      <c r="F14" s="118">
        <v>12.504</v>
      </c>
      <c r="G14" s="118">
        <v>-0.36199999999999999</v>
      </c>
      <c r="H14" s="118">
        <v>408.24700000000001</v>
      </c>
      <c r="I14" s="118">
        <v>-6.9000000000000006E-2</v>
      </c>
      <c r="J14" s="118">
        <v>408.178</v>
      </c>
      <c r="K14" s="118">
        <v>116.02200000000001</v>
      </c>
      <c r="L14" s="118">
        <v>524.20000000000005</v>
      </c>
      <c r="M14" s="118">
        <v>121.26300000000001</v>
      </c>
      <c r="N14" s="118">
        <v>0</v>
      </c>
      <c r="O14" s="118">
        <v>402.93700000000001</v>
      </c>
      <c r="P14" s="127">
        <v>403.38400000000001</v>
      </c>
      <c r="Q14" s="188"/>
      <c r="R14" s="189"/>
    </row>
    <row r="15" spans="1:18" x14ac:dyDescent="0.25">
      <c r="A15" s="7"/>
      <c r="B15" s="184" t="s">
        <v>53</v>
      </c>
      <c r="C15" s="118">
        <v>259.625</v>
      </c>
      <c r="D15" s="118">
        <v>86.02</v>
      </c>
      <c r="E15" s="118">
        <v>67.39</v>
      </c>
      <c r="F15" s="118">
        <v>12.903</v>
      </c>
      <c r="G15" s="118">
        <v>0.443</v>
      </c>
      <c r="H15" s="118">
        <v>413.47800000000001</v>
      </c>
      <c r="I15" s="118">
        <v>0.51600000000000001</v>
      </c>
      <c r="J15" s="118">
        <v>413.99400000000003</v>
      </c>
      <c r="K15" s="118">
        <v>116.673</v>
      </c>
      <c r="L15" s="118">
        <v>530.66700000000003</v>
      </c>
      <c r="M15" s="118">
        <v>124.49</v>
      </c>
      <c r="N15" s="118">
        <v>0</v>
      </c>
      <c r="O15" s="118">
        <v>406.17700000000002</v>
      </c>
      <c r="P15" s="127">
        <v>405.649</v>
      </c>
      <c r="Q15" s="188"/>
      <c r="R15" s="189"/>
    </row>
    <row r="16" spans="1:18" x14ac:dyDescent="0.25">
      <c r="A16" s="7"/>
      <c r="B16" s="184" t="s">
        <v>54</v>
      </c>
      <c r="C16" s="118">
        <v>261.58100000000002</v>
      </c>
      <c r="D16" s="118">
        <v>87.097999999999999</v>
      </c>
      <c r="E16" s="118">
        <v>68.691000000000003</v>
      </c>
      <c r="F16" s="118">
        <v>12.449</v>
      </c>
      <c r="G16" s="118">
        <v>0.57399999999999995</v>
      </c>
      <c r="H16" s="118">
        <v>417.94400000000002</v>
      </c>
      <c r="I16" s="118">
        <v>-2.532</v>
      </c>
      <c r="J16" s="118">
        <v>415.41199999999998</v>
      </c>
      <c r="K16" s="118">
        <v>121.17</v>
      </c>
      <c r="L16" s="118">
        <v>536.58199999999999</v>
      </c>
      <c r="M16" s="118">
        <v>127.983</v>
      </c>
      <c r="N16" s="118">
        <v>0</v>
      </c>
      <c r="O16" s="118">
        <v>408.59899999999999</v>
      </c>
      <c r="P16" s="127">
        <v>409.24099999999999</v>
      </c>
      <c r="Q16" s="188"/>
      <c r="R16" s="189"/>
    </row>
    <row r="17" spans="1:18" x14ac:dyDescent="0.25">
      <c r="A17" s="7"/>
      <c r="B17" s="184" t="s">
        <v>55</v>
      </c>
      <c r="C17" s="118">
        <v>263.46300000000002</v>
      </c>
      <c r="D17" s="118">
        <v>88.983000000000004</v>
      </c>
      <c r="E17" s="118">
        <v>66.448999999999998</v>
      </c>
      <c r="F17" s="118">
        <v>13.282</v>
      </c>
      <c r="G17" s="118">
        <v>-1.6950000000000001</v>
      </c>
      <c r="H17" s="118">
        <v>417.2</v>
      </c>
      <c r="I17" s="118">
        <v>-1.069</v>
      </c>
      <c r="J17" s="118">
        <v>416.13099999999997</v>
      </c>
      <c r="K17" s="118">
        <v>128.95699999999999</v>
      </c>
      <c r="L17" s="118">
        <v>545.08799999999997</v>
      </c>
      <c r="M17" s="118">
        <v>128.56700000000001</v>
      </c>
      <c r="N17" s="118">
        <v>0</v>
      </c>
      <c r="O17" s="118">
        <v>416.52100000000002</v>
      </c>
      <c r="P17" s="127">
        <v>418.22500000000002</v>
      </c>
      <c r="Q17" s="188"/>
      <c r="R17" s="189"/>
    </row>
    <row r="18" spans="1:18" x14ac:dyDescent="0.25">
      <c r="A18" s="7"/>
      <c r="B18" s="184" t="s">
        <v>56</v>
      </c>
      <c r="C18" s="118">
        <v>263.31700000000001</v>
      </c>
      <c r="D18" s="118">
        <v>85.343999999999994</v>
      </c>
      <c r="E18" s="118">
        <v>66.429000000000002</v>
      </c>
      <c r="F18" s="118">
        <v>11.32</v>
      </c>
      <c r="G18" s="118">
        <v>0.61899999999999999</v>
      </c>
      <c r="H18" s="118">
        <v>415.709</v>
      </c>
      <c r="I18" s="118">
        <v>3.8380000000000001</v>
      </c>
      <c r="J18" s="118">
        <v>419.54700000000003</v>
      </c>
      <c r="K18" s="118">
        <v>129.47300000000001</v>
      </c>
      <c r="L18" s="118">
        <v>549.02</v>
      </c>
      <c r="M18" s="118">
        <v>134.97999999999999</v>
      </c>
      <c r="N18" s="118">
        <v>0</v>
      </c>
      <c r="O18" s="118">
        <v>414.04</v>
      </c>
      <c r="P18" s="127">
        <v>418.851</v>
      </c>
      <c r="Q18" s="188"/>
      <c r="R18" s="189"/>
    </row>
    <row r="19" spans="1:18" x14ac:dyDescent="0.25">
      <c r="A19" s="7"/>
      <c r="B19" s="184" t="s">
        <v>57</v>
      </c>
      <c r="C19" s="118">
        <v>265.67700000000002</v>
      </c>
      <c r="D19" s="118">
        <v>86</v>
      </c>
      <c r="E19" s="118">
        <v>68.244</v>
      </c>
      <c r="F19" s="118">
        <v>11.744999999999999</v>
      </c>
      <c r="G19" s="118">
        <v>1.627</v>
      </c>
      <c r="H19" s="118">
        <v>421.548</v>
      </c>
      <c r="I19" s="118">
        <v>1.7250000000000001</v>
      </c>
      <c r="J19" s="118">
        <v>423.27300000000002</v>
      </c>
      <c r="K19" s="118">
        <v>130.93600000000001</v>
      </c>
      <c r="L19" s="118">
        <v>554.20899999999995</v>
      </c>
      <c r="M19" s="118">
        <v>136.09</v>
      </c>
      <c r="N19" s="118">
        <v>0</v>
      </c>
      <c r="O19" s="118">
        <v>418.11900000000003</v>
      </c>
      <c r="P19" s="127">
        <v>417.66899999999998</v>
      </c>
      <c r="Q19" s="188"/>
      <c r="R19" s="189"/>
    </row>
    <row r="20" spans="1:18" x14ac:dyDescent="0.25">
      <c r="A20" s="7"/>
      <c r="B20" s="184" t="s">
        <v>58</v>
      </c>
      <c r="C20" s="118">
        <v>267.85000000000002</v>
      </c>
      <c r="D20" s="118">
        <v>87.171999999999997</v>
      </c>
      <c r="E20" s="118">
        <v>69.093999999999994</v>
      </c>
      <c r="F20" s="118">
        <v>11.486000000000001</v>
      </c>
      <c r="G20" s="118">
        <v>0.498</v>
      </c>
      <c r="H20" s="118">
        <v>424.61399999999998</v>
      </c>
      <c r="I20" s="118">
        <v>-0.35699999999999998</v>
      </c>
      <c r="J20" s="118">
        <v>424.25700000000001</v>
      </c>
      <c r="K20" s="118">
        <v>132.74100000000001</v>
      </c>
      <c r="L20" s="118">
        <v>556.99800000000005</v>
      </c>
      <c r="M20" s="118">
        <v>135.733</v>
      </c>
      <c r="N20" s="118">
        <v>0</v>
      </c>
      <c r="O20" s="118">
        <v>421.26499999999999</v>
      </c>
      <c r="P20" s="127">
        <v>422.14499999999998</v>
      </c>
      <c r="Q20" s="188"/>
      <c r="R20" s="189"/>
    </row>
    <row r="21" spans="1:18" x14ac:dyDescent="0.25">
      <c r="A21" s="7"/>
      <c r="B21" s="184" t="s">
        <v>59</v>
      </c>
      <c r="C21" s="118">
        <v>268.98399999999998</v>
      </c>
      <c r="D21" s="118">
        <v>90.614999999999995</v>
      </c>
      <c r="E21" s="118">
        <v>70.629000000000005</v>
      </c>
      <c r="F21" s="118">
        <v>11.576000000000001</v>
      </c>
      <c r="G21" s="118">
        <v>-1.1870000000000001</v>
      </c>
      <c r="H21" s="118">
        <v>429.041</v>
      </c>
      <c r="I21" s="118">
        <v>-2.3889999999999998</v>
      </c>
      <c r="J21" s="118">
        <v>426.65199999999999</v>
      </c>
      <c r="K21" s="118">
        <v>136.13300000000001</v>
      </c>
      <c r="L21" s="118">
        <v>562.78499999999997</v>
      </c>
      <c r="M21" s="118">
        <v>136.13200000000001</v>
      </c>
      <c r="N21" s="118">
        <v>0</v>
      </c>
      <c r="O21" s="118">
        <v>426.65300000000002</v>
      </c>
      <c r="P21" s="127">
        <v>424.17899999999997</v>
      </c>
      <c r="Q21" s="188"/>
      <c r="R21" s="189"/>
    </row>
    <row r="22" spans="1:18" x14ac:dyDescent="0.25">
      <c r="A22" s="7"/>
      <c r="B22" s="184" t="s">
        <v>60</v>
      </c>
      <c r="C22" s="118">
        <v>273.05399999999997</v>
      </c>
      <c r="D22" s="118">
        <v>86.841999999999999</v>
      </c>
      <c r="E22" s="118">
        <v>68.944999999999993</v>
      </c>
      <c r="F22" s="118">
        <v>11.781000000000001</v>
      </c>
      <c r="G22" s="118">
        <v>0.87</v>
      </c>
      <c r="H22" s="118">
        <v>429.71100000000001</v>
      </c>
      <c r="I22" s="118">
        <v>4.7560000000000002</v>
      </c>
      <c r="J22" s="118">
        <v>434.46699999999998</v>
      </c>
      <c r="K22" s="118">
        <v>129.17099999999999</v>
      </c>
      <c r="L22" s="118">
        <v>563.63800000000003</v>
      </c>
      <c r="M22" s="118">
        <v>136.94</v>
      </c>
      <c r="N22" s="118">
        <v>0</v>
      </c>
      <c r="O22" s="118">
        <v>426.69799999999998</v>
      </c>
      <c r="P22" s="127">
        <v>423.036</v>
      </c>
      <c r="Q22" s="188"/>
      <c r="R22" s="189"/>
    </row>
    <row r="23" spans="1:18" x14ac:dyDescent="0.25">
      <c r="A23" s="7"/>
      <c r="B23" s="184" t="s">
        <v>61</v>
      </c>
      <c r="C23" s="118">
        <v>275.63299999999998</v>
      </c>
      <c r="D23" s="118">
        <v>87.802000000000007</v>
      </c>
      <c r="E23" s="118">
        <v>68.802000000000007</v>
      </c>
      <c r="F23" s="118">
        <v>11.122999999999999</v>
      </c>
      <c r="G23" s="118">
        <v>0.35599999999999998</v>
      </c>
      <c r="H23" s="118">
        <v>432.59300000000002</v>
      </c>
      <c r="I23" s="118">
        <v>4.9349999999999996</v>
      </c>
      <c r="J23" s="118">
        <v>437.52800000000002</v>
      </c>
      <c r="K23" s="118">
        <v>131.25899999999999</v>
      </c>
      <c r="L23" s="118">
        <v>568.78700000000003</v>
      </c>
      <c r="M23" s="118">
        <v>135.5</v>
      </c>
      <c r="N23" s="118">
        <v>0</v>
      </c>
      <c r="O23" s="118">
        <v>433.28699999999998</v>
      </c>
      <c r="P23" s="127">
        <v>429.84</v>
      </c>
      <c r="Q23" s="188"/>
      <c r="R23" s="189"/>
    </row>
    <row r="24" spans="1:18" x14ac:dyDescent="0.25">
      <c r="A24" s="7"/>
      <c r="B24" s="184" t="s">
        <v>62</v>
      </c>
      <c r="C24" s="118">
        <v>281.54599999999999</v>
      </c>
      <c r="D24" s="118">
        <v>89.596000000000004</v>
      </c>
      <c r="E24" s="118">
        <v>71.783000000000001</v>
      </c>
      <c r="F24" s="118">
        <v>11.04</v>
      </c>
      <c r="G24" s="118">
        <v>0.17799999999999999</v>
      </c>
      <c r="H24" s="118">
        <v>443.10300000000001</v>
      </c>
      <c r="I24" s="118">
        <v>-3.3450000000000002</v>
      </c>
      <c r="J24" s="118">
        <v>439.75799999999998</v>
      </c>
      <c r="K24" s="118">
        <v>128.55000000000001</v>
      </c>
      <c r="L24" s="118">
        <v>568.30799999999999</v>
      </c>
      <c r="M24" s="118">
        <v>133.238</v>
      </c>
      <c r="N24" s="118">
        <v>0</v>
      </c>
      <c r="O24" s="118">
        <v>435.07</v>
      </c>
      <c r="P24" s="127">
        <v>428.69299999999998</v>
      </c>
      <c r="Q24" s="188"/>
      <c r="R24" s="189"/>
    </row>
    <row r="25" spans="1:18" x14ac:dyDescent="0.25">
      <c r="A25" s="7"/>
      <c r="B25" s="184" t="s">
        <v>63</v>
      </c>
      <c r="C25" s="118">
        <v>282.19499999999999</v>
      </c>
      <c r="D25" s="118">
        <v>88.986999999999995</v>
      </c>
      <c r="E25" s="118">
        <v>71.180000000000007</v>
      </c>
      <c r="F25" s="118">
        <v>10.811</v>
      </c>
      <c r="G25" s="118">
        <v>0.89300000000000002</v>
      </c>
      <c r="H25" s="118">
        <v>443.255</v>
      </c>
      <c r="I25" s="118">
        <v>-1.1719999999999999</v>
      </c>
      <c r="J25" s="118">
        <v>442.08300000000003</v>
      </c>
      <c r="K25" s="118">
        <v>135.56</v>
      </c>
      <c r="L25" s="118">
        <v>577.64300000000003</v>
      </c>
      <c r="M25" s="118">
        <v>137.60499999999999</v>
      </c>
      <c r="N25" s="118">
        <v>0</v>
      </c>
      <c r="O25" s="118">
        <v>440.03800000000001</v>
      </c>
      <c r="P25" s="127">
        <v>429.16300000000001</v>
      </c>
      <c r="Q25" s="188"/>
      <c r="R25" s="189"/>
    </row>
    <row r="26" spans="1:18" x14ac:dyDescent="0.25">
      <c r="A26" s="7"/>
      <c r="B26" s="184" t="s">
        <v>64</v>
      </c>
      <c r="C26" s="118">
        <v>286.04000000000002</v>
      </c>
      <c r="D26" s="118">
        <v>88.584000000000003</v>
      </c>
      <c r="E26" s="118">
        <v>73.405000000000001</v>
      </c>
      <c r="F26" s="118">
        <v>10.506</v>
      </c>
      <c r="G26" s="118">
        <v>3.3170000000000002</v>
      </c>
      <c r="H26" s="118">
        <v>451.346</v>
      </c>
      <c r="I26" s="118">
        <v>-1.1739999999999999</v>
      </c>
      <c r="J26" s="118">
        <v>450.17200000000003</v>
      </c>
      <c r="K26" s="118">
        <v>136.244</v>
      </c>
      <c r="L26" s="118">
        <v>586.41600000000005</v>
      </c>
      <c r="M26" s="118">
        <v>142.79</v>
      </c>
      <c r="N26" s="118">
        <v>0</v>
      </c>
      <c r="O26" s="118">
        <v>443.62599999999998</v>
      </c>
      <c r="P26" s="127">
        <v>438.99</v>
      </c>
      <c r="Q26" s="188"/>
      <c r="R26" s="189"/>
    </row>
    <row r="27" spans="1:18" x14ac:dyDescent="0.25">
      <c r="A27" s="7"/>
      <c r="B27" s="184" t="s">
        <v>65</v>
      </c>
      <c r="C27" s="118">
        <v>289.67899999999997</v>
      </c>
      <c r="D27" s="118">
        <v>88.037000000000006</v>
      </c>
      <c r="E27" s="118">
        <v>76.152000000000001</v>
      </c>
      <c r="F27" s="118">
        <v>10.909000000000001</v>
      </c>
      <c r="G27" s="118">
        <v>-1.034</v>
      </c>
      <c r="H27" s="118">
        <v>452.834</v>
      </c>
      <c r="I27" s="118">
        <v>2.956</v>
      </c>
      <c r="J27" s="118">
        <v>455.79</v>
      </c>
      <c r="K27" s="118">
        <v>136.733</v>
      </c>
      <c r="L27" s="118">
        <v>592.52300000000002</v>
      </c>
      <c r="M27" s="118">
        <v>141.798</v>
      </c>
      <c r="N27" s="118">
        <v>0</v>
      </c>
      <c r="O27" s="118">
        <v>450.72500000000002</v>
      </c>
      <c r="P27" s="127">
        <v>442.69099999999997</v>
      </c>
      <c r="Q27" s="188"/>
      <c r="R27" s="189"/>
    </row>
    <row r="28" spans="1:18" x14ac:dyDescent="0.25">
      <c r="A28" s="7"/>
      <c r="B28" s="184" t="s">
        <v>66</v>
      </c>
      <c r="C28" s="118">
        <v>290.37900000000002</v>
      </c>
      <c r="D28" s="118">
        <v>91.326999999999998</v>
      </c>
      <c r="E28" s="118">
        <v>76.152000000000001</v>
      </c>
      <c r="F28" s="118">
        <v>11.503</v>
      </c>
      <c r="G28" s="118">
        <v>3.9630000000000001</v>
      </c>
      <c r="H28" s="118">
        <v>461.82100000000003</v>
      </c>
      <c r="I28" s="118">
        <v>2.5409999999999999</v>
      </c>
      <c r="J28" s="118">
        <v>464.36200000000002</v>
      </c>
      <c r="K28" s="118">
        <v>131.899</v>
      </c>
      <c r="L28" s="118">
        <v>596.26099999999997</v>
      </c>
      <c r="M28" s="118">
        <v>141.578</v>
      </c>
      <c r="N28" s="118">
        <v>0</v>
      </c>
      <c r="O28" s="118">
        <v>454.68299999999999</v>
      </c>
      <c r="P28" s="127">
        <v>446.65899999999999</v>
      </c>
      <c r="Q28" s="188"/>
      <c r="R28" s="189"/>
    </row>
    <row r="29" spans="1:18" x14ac:dyDescent="0.25">
      <c r="A29" s="7"/>
      <c r="B29" s="184" t="s">
        <v>67</v>
      </c>
      <c r="C29" s="118">
        <v>292.90499999999997</v>
      </c>
      <c r="D29" s="118">
        <v>92.350999999999999</v>
      </c>
      <c r="E29" s="118">
        <v>78.674000000000007</v>
      </c>
      <c r="F29" s="118">
        <v>13.004</v>
      </c>
      <c r="G29" s="118">
        <v>1.3580000000000001</v>
      </c>
      <c r="H29" s="118">
        <v>465.28800000000001</v>
      </c>
      <c r="I29" s="118">
        <v>1.907</v>
      </c>
      <c r="J29" s="118">
        <v>467.19499999999999</v>
      </c>
      <c r="K29" s="118">
        <v>133.47200000000001</v>
      </c>
      <c r="L29" s="118">
        <v>600.66700000000003</v>
      </c>
      <c r="M29" s="118">
        <v>139.98500000000001</v>
      </c>
      <c r="N29" s="118">
        <v>0</v>
      </c>
      <c r="O29" s="118">
        <v>460.68200000000002</v>
      </c>
      <c r="P29" s="127">
        <v>454.822</v>
      </c>
      <c r="Q29" s="188"/>
      <c r="R29" s="189"/>
    </row>
    <row r="30" spans="1:18" x14ac:dyDescent="0.25">
      <c r="A30" s="7"/>
      <c r="B30" s="184" t="s">
        <v>68</v>
      </c>
      <c r="C30" s="118">
        <v>297.00099999999998</v>
      </c>
      <c r="D30" s="118">
        <v>90.36</v>
      </c>
      <c r="E30" s="118">
        <v>79.384</v>
      </c>
      <c r="F30" s="118">
        <v>11.787000000000001</v>
      </c>
      <c r="G30" s="118">
        <v>-2.42</v>
      </c>
      <c r="H30" s="118">
        <v>464.32499999999999</v>
      </c>
      <c r="I30" s="118">
        <v>5.4169999999999998</v>
      </c>
      <c r="J30" s="118">
        <v>469.74200000000002</v>
      </c>
      <c r="K30" s="118">
        <v>133.673</v>
      </c>
      <c r="L30" s="118">
        <v>603.41499999999996</v>
      </c>
      <c r="M30" s="118">
        <v>138.74799999999999</v>
      </c>
      <c r="N30" s="118">
        <v>0</v>
      </c>
      <c r="O30" s="118">
        <v>464.66699999999997</v>
      </c>
      <c r="P30" s="127">
        <v>457.79599999999999</v>
      </c>
      <c r="Q30" s="188"/>
      <c r="R30" s="189"/>
    </row>
    <row r="31" spans="1:18" x14ac:dyDescent="0.25">
      <c r="A31" s="7"/>
      <c r="B31" s="184" t="s">
        <v>69</v>
      </c>
      <c r="C31" s="118">
        <v>301.64600000000002</v>
      </c>
      <c r="D31" s="118">
        <v>92.771000000000001</v>
      </c>
      <c r="E31" s="118">
        <v>81.082999999999998</v>
      </c>
      <c r="F31" s="118">
        <v>12.331</v>
      </c>
      <c r="G31" s="118">
        <v>1.526</v>
      </c>
      <c r="H31" s="118">
        <v>477.02600000000001</v>
      </c>
      <c r="I31" s="118">
        <v>4.8250000000000002</v>
      </c>
      <c r="J31" s="118">
        <v>481.851</v>
      </c>
      <c r="K31" s="118">
        <v>132.94399999999999</v>
      </c>
      <c r="L31" s="118">
        <v>614.79499999999996</v>
      </c>
      <c r="M31" s="118">
        <v>140.68</v>
      </c>
      <c r="N31" s="118">
        <v>0</v>
      </c>
      <c r="O31" s="118">
        <v>474.11500000000001</v>
      </c>
      <c r="P31" s="127">
        <v>464.43799999999999</v>
      </c>
      <c r="Q31" s="188"/>
      <c r="R31" s="189"/>
    </row>
    <row r="32" spans="1:18" x14ac:dyDescent="0.25">
      <c r="A32" s="7"/>
      <c r="B32" s="184" t="s">
        <v>70</v>
      </c>
      <c r="C32" s="118">
        <v>302.59100000000001</v>
      </c>
      <c r="D32" s="118">
        <v>92.766000000000005</v>
      </c>
      <c r="E32" s="118">
        <v>82.959000000000003</v>
      </c>
      <c r="F32" s="118">
        <v>13.085000000000001</v>
      </c>
      <c r="G32" s="118">
        <v>5.5529999999999999</v>
      </c>
      <c r="H32" s="118">
        <v>483.86900000000003</v>
      </c>
      <c r="I32" s="118">
        <v>5.3540000000000001</v>
      </c>
      <c r="J32" s="118">
        <v>489.22300000000001</v>
      </c>
      <c r="K32" s="118">
        <v>134.905</v>
      </c>
      <c r="L32" s="118">
        <v>624.12800000000004</v>
      </c>
      <c r="M32" s="118">
        <v>148.52600000000001</v>
      </c>
      <c r="N32" s="118">
        <v>0</v>
      </c>
      <c r="O32" s="118">
        <v>475.60199999999998</v>
      </c>
      <c r="P32" s="127">
        <v>464.738</v>
      </c>
      <c r="Q32" s="188"/>
      <c r="R32" s="189"/>
    </row>
    <row r="33" spans="1:18" x14ac:dyDescent="0.25">
      <c r="A33" s="7"/>
      <c r="B33" s="184" t="s">
        <v>71</v>
      </c>
      <c r="C33" s="118">
        <v>302.548</v>
      </c>
      <c r="D33" s="118">
        <v>93.100999999999999</v>
      </c>
      <c r="E33" s="118">
        <v>86.082999999999998</v>
      </c>
      <c r="F33" s="118">
        <v>13.491</v>
      </c>
      <c r="G33" s="118">
        <v>2.4430000000000001</v>
      </c>
      <c r="H33" s="118">
        <v>484.17500000000001</v>
      </c>
      <c r="I33" s="118">
        <v>3.8090000000000002</v>
      </c>
      <c r="J33" s="118">
        <v>487.98399999999998</v>
      </c>
      <c r="K33" s="118">
        <v>133.63</v>
      </c>
      <c r="L33" s="118">
        <v>621.61400000000003</v>
      </c>
      <c r="M33" s="118">
        <v>143.59800000000001</v>
      </c>
      <c r="N33" s="118">
        <v>0</v>
      </c>
      <c r="O33" s="118">
        <v>478.01600000000002</v>
      </c>
      <c r="P33" s="127">
        <v>467.99700000000001</v>
      </c>
      <c r="Q33" s="188"/>
      <c r="R33" s="189"/>
    </row>
    <row r="34" spans="1:18" x14ac:dyDescent="0.25">
      <c r="A34" s="7"/>
      <c r="B34" s="184" t="s">
        <v>72</v>
      </c>
      <c r="C34" s="118">
        <v>304.72399999999999</v>
      </c>
      <c r="D34" s="118">
        <v>92.185000000000002</v>
      </c>
      <c r="E34" s="118">
        <v>86.492000000000004</v>
      </c>
      <c r="F34" s="118">
        <v>13.122</v>
      </c>
      <c r="G34" s="118">
        <v>0.153</v>
      </c>
      <c r="H34" s="118">
        <v>483.55399999999997</v>
      </c>
      <c r="I34" s="118">
        <v>-1.4910000000000001</v>
      </c>
      <c r="J34" s="118">
        <v>482.06299999999999</v>
      </c>
      <c r="K34" s="118">
        <v>137.49700000000001</v>
      </c>
      <c r="L34" s="118">
        <v>619.55999999999995</v>
      </c>
      <c r="M34" s="118">
        <v>140.178</v>
      </c>
      <c r="N34" s="118">
        <v>0</v>
      </c>
      <c r="O34" s="118">
        <v>479.38200000000001</v>
      </c>
      <c r="P34" s="127">
        <v>473.79</v>
      </c>
      <c r="Q34" s="188"/>
      <c r="R34" s="189"/>
    </row>
    <row r="35" spans="1:18" x14ac:dyDescent="0.25">
      <c r="A35" s="7"/>
      <c r="B35" s="184" t="s">
        <v>73</v>
      </c>
      <c r="C35" s="118">
        <v>309.13299999999998</v>
      </c>
      <c r="D35" s="118">
        <v>93.992999999999995</v>
      </c>
      <c r="E35" s="118">
        <v>85.637</v>
      </c>
      <c r="F35" s="118">
        <v>12.513999999999999</v>
      </c>
      <c r="G35" s="118">
        <v>0.36899999999999999</v>
      </c>
      <c r="H35" s="118">
        <v>489.13200000000001</v>
      </c>
      <c r="I35" s="118">
        <v>0.72</v>
      </c>
      <c r="J35" s="118">
        <v>489.85199999999998</v>
      </c>
      <c r="K35" s="118">
        <v>130.99299999999999</v>
      </c>
      <c r="L35" s="118">
        <v>620.84500000000003</v>
      </c>
      <c r="M35" s="118">
        <v>138.155</v>
      </c>
      <c r="N35" s="118">
        <v>0</v>
      </c>
      <c r="O35" s="118">
        <v>482.69</v>
      </c>
      <c r="P35" s="127">
        <v>474.274</v>
      </c>
      <c r="Q35" s="188"/>
      <c r="R35" s="189"/>
    </row>
    <row r="36" spans="1:18" x14ac:dyDescent="0.25">
      <c r="A36" s="7"/>
      <c r="B36" s="184" t="s">
        <v>74</v>
      </c>
      <c r="C36" s="118">
        <v>309.05399999999997</v>
      </c>
      <c r="D36" s="118">
        <v>93.421000000000006</v>
      </c>
      <c r="E36" s="118">
        <v>87.866</v>
      </c>
      <c r="F36" s="118">
        <v>12.510999999999999</v>
      </c>
      <c r="G36" s="118">
        <v>-2.1549999999999998</v>
      </c>
      <c r="H36" s="118">
        <v>488.18599999999998</v>
      </c>
      <c r="I36" s="118">
        <v>6.2850000000000001</v>
      </c>
      <c r="J36" s="118">
        <v>494.471</v>
      </c>
      <c r="K36" s="118">
        <v>135.393</v>
      </c>
      <c r="L36" s="118">
        <v>629.86400000000003</v>
      </c>
      <c r="M36" s="118">
        <v>141.93600000000001</v>
      </c>
      <c r="N36" s="118">
        <v>0</v>
      </c>
      <c r="O36" s="118">
        <v>487.928</v>
      </c>
      <c r="P36" s="127">
        <v>470.18599999999998</v>
      </c>
      <c r="Q36" s="188"/>
      <c r="R36" s="189"/>
    </row>
    <row r="37" spans="1:18" x14ac:dyDescent="0.25">
      <c r="A37" s="7"/>
      <c r="B37" s="184" t="s">
        <v>75</v>
      </c>
      <c r="C37" s="118">
        <v>315.33199999999999</v>
      </c>
      <c r="D37" s="118">
        <v>95.007000000000005</v>
      </c>
      <c r="E37" s="118">
        <v>89.581000000000003</v>
      </c>
      <c r="F37" s="118">
        <v>11.273</v>
      </c>
      <c r="G37" s="118">
        <v>0.78200000000000003</v>
      </c>
      <c r="H37" s="118">
        <v>500.702</v>
      </c>
      <c r="I37" s="118">
        <v>-0.67900000000000005</v>
      </c>
      <c r="J37" s="118">
        <v>500.02300000000002</v>
      </c>
      <c r="K37" s="118">
        <v>138.09700000000001</v>
      </c>
      <c r="L37" s="118">
        <v>638.12</v>
      </c>
      <c r="M37" s="118">
        <v>145.476</v>
      </c>
      <c r="N37" s="118">
        <v>0</v>
      </c>
      <c r="O37" s="118">
        <v>492.64400000000001</v>
      </c>
      <c r="P37" s="127">
        <v>477.84</v>
      </c>
      <c r="Q37" s="188"/>
      <c r="R37" s="189"/>
    </row>
    <row r="38" spans="1:18" x14ac:dyDescent="0.25">
      <c r="A38" s="7"/>
      <c r="B38" s="184" t="s">
        <v>76</v>
      </c>
      <c r="C38" s="118">
        <v>319.20699999999999</v>
      </c>
      <c r="D38" s="118">
        <v>94.775000000000006</v>
      </c>
      <c r="E38" s="118">
        <v>92.349000000000004</v>
      </c>
      <c r="F38" s="118">
        <v>13.013</v>
      </c>
      <c r="G38" s="118">
        <v>-0.71499999999999997</v>
      </c>
      <c r="H38" s="118">
        <v>505.61599999999999</v>
      </c>
      <c r="I38" s="118">
        <v>-3.077</v>
      </c>
      <c r="J38" s="118">
        <v>502.53899999999999</v>
      </c>
      <c r="K38" s="118">
        <v>144.13</v>
      </c>
      <c r="L38" s="118">
        <v>646.66899999999998</v>
      </c>
      <c r="M38" s="118">
        <v>149.613</v>
      </c>
      <c r="N38" s="118">
        <v>0</v>
      </c>
      <c r="O38" s="118">
        <v>497.05599999999998</v>
      </c>
      <c r="P38" s="127">
        <v>483.065</v>
      </c>
      <c r="Q38" s="188"/>
      <c r="R38" s="189"/>
    </row>
    <row r="39" spans="1:18" x14ac:dyDescent="0.25">
      <c r="A39" s="7"/>
      <c r="B39" s="184" t="s">
        <v>77</v>
      </c>
      <c r="C39" s="118">
        <v>324.166</v>
      </c>
      <c r="D39" s="118">
        <v>95.489000000000004</v>
      </c>
      <c r="E39" s="118">
        <v>95.998000000000005</v>
      </c>
      <c r="F39" s="118">
        <v>13.601000000000001</v>
      </c>
      <c r="G39" s="118">
        <v>3.0819999999999999</v>
      </c>
      <c r="H39" s="118">
        <v>518.73500000000001</v>
      </c>
      <c r="I39" s="118">
        <v>1.57</v>
      </c>
      <c r="J39" s="118">
        <v>520.30499999999995</v>
      </c>
      <c r="K39" s="118">
        <v>145.18899999999999</v>
      </c>
      <c r="L39" s="118">
        <v>665.49400000000003</v>
      </c>
      <c r="M39" s="118">
        <v>161.12100000000001</v>
      </c>
      <c r="N39" s="118">
        <v>0</v>
      </c>
      <c r="O39" s="118">
        <v>504.37299999999999</v>
      </c>
      <c r="P39" s="127">
        <v>494.07799999999997</v>
      </c>
      <c r="Q39" s="188"/>
      <c r="R39" s="189"/>
    </row>
    <row r="40" spans="1:18" x14ac:dyDescent="0.25">
      <c r="A40" s="7"/>
      <c r="B40" s="184" t="s">
        <v>78</v>
      </c>
      <c r="C40" s="118">
        <v>326.33100000000002</v>
      </c>
      <c r="D40" s="118">
        <v>96.061000000000007</v>
      </c>
      <c r="E40" s="118">
        <v>94.334000000000003</v>
      </c>
      <c r="F40" s="118">
        <v>13.468999999999999</v>
      </c>
      <c r="G40" s="118">
        <v>-1.8080000000000001</v>
      </c>
      <c r="H40" s="118">
        <v>514.91800000000001</v>
      </c>
      <c r="I40" s="118">
        <v>1.38</v>
      </c>
      <c r="J40" s="118">
        <v>516.298</v>
      </c>
      <c r="K40" s="118">
        <v>155.197</v>
      </c>
      <c r="L40" s="118">
        <v>671.495</v>
      </c>
      <c r="M40" s="118">
        <v>160.81299999999999</v>
      </c>
      <c r="N40" s="118">
        <v>0</v>
      </c>
      <c r="O40" s="118">
        <v>510.68200000000002</v>
      </c>
      <c r="P40" s="127">
        <v>503.03899999999999</v>
      </c>
      <c r="Q40" s="188"/>
      <c r="R40" s="189"/>
    </row>
    <row r="41" spans="1:18" x14ac:dyDescent="0.25">
      <c r="A41" s="7"/>
      <c r="B41" s="184" t="s">
        <v>79</v>
      </c>
      <c r="C41" s="118">
        <v>329.53899999999999</v>
      </c>
      <c r="D41" s="118">
        <v>96.748000000000005</v>
      </c>
      <c r="E41" s="118">
        <v>95.611999999999995</v>
      </c>
      <c r="F41" s="118">
        <v>12.843</v>
      </c>
      <c r="G41" s="118">
        <v>-0.76300000000000001</v>
      </c>
      <c r="H41" s="118">
        <v>521.13599999999997</v>
      </c>
      <c r="I41" s="118">
        <v>2.1190000000000002</v>
      </c>
      <c r="J41" s="118">
        <v>523.255</v>
      </c>
      <c r="K41" s="118">
        <v>158.87799999999999</v>
      </c>
      <c r="L41" s="118">
        <v>682.13300000000004</v>
      </c>
      <c r="M41" s="118">
        <v>164.827</v>
      </c>
      <c r="N41" s="118">
        <v>0</v>
      </c>
      <c r="O41" s="118">
        <v>517.30600000000004</v>
      </c>
      <c r="P41" s="127">
        <v>512.79899999999998</v>
      </c>
      <c r="Q41" s="188"/>
      <c r="R41" s="189"/>
    </row>
    <row r="42" spans="1:18" x14ac:dyDescent="0.25">
      <c r="A42" s="7"/>
      <c r="B42" s="184" t="s">
        <v>80</v>
      </c>
      <c r="C42" s="118">
        <v>331.59800000000001</v>
      </c>
      <c r="D42" s="118">
        <v>96.055999999999997</v>
      </c>
      <c r="E42" s="118">
        <v>98.962999999999994</v>
      </c>
      <c r="F42" s="118">
        <v>15.031000000000001</v>
      </c>
      <c r="G42" s="118">
        <v>0.29799999999999999</v>
      </c>
      <c r="H42" s="118">
        <v>526.91499999999996</v>
      </c>
      <c r="I42" s="118">
        <v>2.218</v>
      </c>
      <c r="J42" s="118">
        <v>529.13300000000004</v>
      </c>
      <c r="K42" s="118">
        <v>161.673</v>
      </c>
      <c r="L42" s="118">
        <v>690.80600000000004</v>
      </c>
      <c r="M42" s="118">
        <v>169.19</v>
      </c>
      <c r="N42" s="118">
        <v>0</v>
      </c>
      <c r="O42" s="118">
        <v>521.61599999999999</v>
      </c>
      <c r="P42" s="127">
        <v>513.45299999999997</v>
      </c>
      <c r="Q42" s="188"/>
      <c r="R42" s="189"/>
    </row>
    <row r="43" spans="1:18" x14ac:dyDescent="0.25">
      <c r="A43" s="7"/>
      <c r="B43" s="184" t="s">
        <v>81</v>
      </c>
      <c r="C43" s="118">
        <v>335.02800000000002</v>
      </c>
      <c r="D43" s="118">
        <v>96.652000000000001</v>
      </c>
      <c r="E43" s="118">
        <v>100.236</v>
      </c>
      <c r="F43" s="118">
        <v>14.706</v>
      </c>
      <c r="G43" s="118">
        <v>0.20300000000000001</v>
      </c>
      <c r="H43" s="118">
        <v>532.11900000000003</v>
      </c>
      <c r="I43" s="118">
        <v>-0.33900000000000002</v>
      </c>
      <c r="J43" s="118">
        <v>531.78</v>
      </c>
      <c r="K43" s="118">
        <v>165.01900000000001</v>
      </c>
      <c r="L43" s="118">
        <v>696.79899999999998</v>
      </c>
      <c r="M43" s="118">
        <v>171.63800000000001</v>
      </c>
      <c r="N43" s="118">
        <v>0</v>
      </c>
      <c r="O43" s="118">
        <v>525.16099999999994</v>
      </c>
      <c r="P43" s="127">
        <v>520.35599999999999</v>
      </c>
      <c r="Q43" s="188"/>
      <c r="R43" s="189"/>
    </row>
    <row r="44" spans="1:18" x14ac:dyDescent="0.25">
      <c r="A44" s="7"/>
      <c r="B44" s="184" t="s">
        <v>82</v>
      </c>
      <c r="C44" s="118">
        <v>338.54399999999998</v>
      </c>
      <c r="D44" s="118">
        <v>97.875</v>
      </c>
      <c r="E44" s="118">
        <v>102.983</v>
      </c>
      <c r="F44" s="118">
        <v>14.994999999999999</v>
      </c>
      <c r="G44" s="118">
        <v>0.92600000000000005</v>
      </c>
      <c r="H44" s="118">
        <v>540.32799999999997</v>
      </c>
      <c r="I44" s="118">
        <v>-1.2210000000000001</v>
      </c>
      <c r="J44" s="118">
        <v>539.10699999999997</v>
      </c>
      <c r="K44" s="118">
        <v>164.02</v>
      </c>
      <c r="L44" s="118">
        <v>703.12699999999995</v>
      </c>
      <c r="M44" s="118">
        <v>169.988</v>
      </c>
      <c r="N44" s="118">
        <v>0</v>
      </c>
      <c r="O44" s="118">
        <v>533.13900000000001</v>
      </c>
      <c r="P44" s="127">
        <v>528.21100000000001</v>
      </c>
      <c r="Q44" s="188"/>
      <c r="R44" s="189"/>
    </row>
    <row r="45" spans="1:18" x14ac:dyDescent="0.25">
      <c r="A45" s="7"/>
      <c r="B45" s="184" t="s">
        <v>83</v>
      </c>
      <c r="C45" s="118">
        <v>343.12900000000002</v>
      </c>
      <c r="D45" s="118">
        <v>98.460999999999999</v>
      </c>
      <c r="E45" s="118">
        <v>101.518</v>
      </c>
      <c r="F45" s="118">
        <v>14.726000000000001</v>
      </c>
      <c r="G45" s="118">
        <v>0.192</v>
      </c>
      <c r="H45" s="118">
        <v>543.29999999999995</v>
      </c>
      <c r="I45" s="118">
        <v>-1.627</v>
      </c>
      <c r="J45" s="118">
        <v>541.673</v>
      </c>
      <c r="K45" s="118">
        <v>167.58500000000001</v>
      </c>
      <c r="L45" s="118">
        <v>709.25800000000004</v>
      </c>
      <c r="M45" s="118">
        <v>174.095</v>
      </c>
      <c r="N45" s="118">
        <v>0</v>
      </c>
      <c r="O45" s="118">
        <v>535.16300000000001</v>
      </c>
      <c r="P45" s="127">
        <v>526.577</v>
      </c>
      <c r="Q45" s="188"/>
      <c r="R45" s="189"/>
    </row>
    <row r="46" spans="1:18" x14ac:dyDescent="0.25">
      <c r="A46" s="7"/>
      <c r="B46" s="184" t="s">
        <v>84</v>
      </c>
      <c r="C46" s="118">
        <v>343.88600000000002</v>
      </c>
      <c r="D46" s="118">
        <v>98.819000000000003</v>
      </c>
      <c r="E46" s="118">
        <v>100.328</v>
      </c>
      <c r="F46" s="118">
        <v>13.891999999999999</v>
      </c>
      <c r="G46" s="118">
        <v>1.2529999999999999</v>
      </c>
      <c r="H46" s="118">
        <v>544.28599999999994</v>
      </c>
      <c r="I46" s="118">
        <v>1.23</v>
      </c>
      <c r="J46" s="118">
        <v>545.51599999999996</v>
      </c>
      <c r="K46" s="118">
        <v>173.05699999999999</v>
      </c>
      <c r="L46" s="118">
        <v>718.57299999999998</v>
      </c>
      <c r="M46" s="118">
        <v>177.85400000000001</v>
      </c>
      <c r="N46" s="118">
        <v>0</v>
      </c>
      <c r="O46" s="118">
        <v>540.71900000000005</v>
      </c>
      <c r="P46" s="127">
        <v>534.41700000000003</v>
      </c>
      <c r="Q46" s="188"/>
      <c r="R46" s="189"/>
    </row>
    <row r="47" spans="1:18" x14ac:dyDescent="0.25">
      <c r="A47" s="7"/>
      <c r="B47" s="184" t="s">
        <v>85</v>
      </c>
      <c r="C47" s="118">
        <v>348.88600000000002</v>
      </c>
      <c r="D47" s="118">
        <v>99.552000000000007</v>
      </c>
      <c r="E47" s="118">
        <v>101.273</v>
      </c>
      <c r="F47" s="118">
        <v>14.925000000000001</v>
      </c>
      <c r="G47" s="118">
        <v>1.06</v>
      </c>
      <c r="H47" s="118">
        <v>550.77099999999996</v>
      </c>
      <c r="I47" s="118">
        <v>-1.37</v>
      </c>
      <c r="J47" s="118">
        <v>549.40099999999995</v>
      </c>
      <c r="K47" s="118">
        <v>175.87799999999999</v>
      </c>
      <c r="L47" s="118">
        <v>725.279</v>
      </c>
      <c r="M47" s="118">
        <v>180.119</v>
      </c>
      <c r="N47" s="118">
        <v>0</v>
      </c>
      <c r="O47" s="118">
        <v>545.16</v>
      </c>
      <c r="P47" s="127">
        <v>537.97699999999998</v>
      </c>
      <c r="Q47" s="188"/>
      <c r="R47" s="189"/>
    </row>
    <row r="48" spans="1:18" x14ac:dyDescent="0.25">
      <c r="A48" s="7"/>
      <c r="B48" s="184" t="s">
        <v>86</v>
      </c>
      <c r="C48" s="118">
        <v>354.00700000000001</v>
      </c>
      <c r="D48" s="118">
        <v>100.98699999999999</v>
      </c>
      <c r="E48" s="118">
        <v>102.748</v>
      </c>
      <c r="F48" s="118">
        <v>14.842000000000001</v>
      </c>
      <c r="G48" s="118">
        <v>5.8999999999999997E-2</v>
      </c>
      <c r="H48" s="118">
        <v>557.80100000000004</v>
      </c>
      <c r="I48" s="118">
        <v>3.242</v>
      </c>
      <c r="J48" s="118">
        <v>561.04300000000001</v>
      </c>
      <c r="K48" s="118">
        <v>175.22</v>
      </c>
      <c r="L48" s="118">
        <v>736.26300000000003</v>
      </c>
      <c r="M48" s="118">
        <v>185.74600000000001</v>
      </c>
      <c r="N48" s="118">
        <v>0</v>
      </c>
      <c r="O48" s="118">
        <v>550.51700000000005</v>
      </c>
      <c r="P48" s="127">
        <v>543.33399999999995</v>
      </c>
      <c r="Q48" s="188"/>
      <c r="R48" s="189"/>
    </row>
    <row r="49" spans="1:18" x14ac:dyDescent="0.25">
      <c r="A49" s="7"/>
      <c r="B49" s="184" t="s">
        <v>87</v>
      </c>
      <c r="C49" s="118">
        <v>353.76</v>
      </c>
      <c r="D49" s="118">
        <v>102.547</v>
      </c>
      <c r="E49" s="118">
        <v>106.276</v>
      </c>
      <c r="F49" s="118">
        <v>16.18</v>
      </c>
      <c r="G49" s="118">
        <v>11.33</v>
      </c>
      <c r="H49" s="118">
        <v>573.91300000000001</v>
      </c>
      <c r="I49" s="118">
        <v>5.4660000000000002</v>
      </c>
      <c r="J49" s="118">
        <v>579.37900000000002</v>
      </c>
      <c r="K49" s="118">
        <v>174.01900000000001</v>
      </c>
      <c r="L49" s="118">
        <v>753.39800000000002</v>
      </c>
      <c r="M49" s="118">
        <v>199.41399999999999</v>
      </c>
      <c r="N49" s="118">
        <v>0</v>
      </c>
      <c r="O49" s="118">
        <v>553.98400000000004</v>
      </c>
      <c r="P49" s="127">
        <v>553.41300000000001</v>
      </c>
      <c r="Q49" s="188"/>
      <c r="R49" s="189"/>
    </row>
    <row r="50" spans="1:18" x14ac:dyDescent="0.25">
      <c r="A50" s="7"/>
      <c r="B50" s="184" t="s">
        <v>88</v>
      </c>
      <c r="C50" s="118">
        <v>356.42099999999999</v>
      </c>
      <c r="D50" s="118">
        <v>106.107</v>
      </c>
      <c r="E50" s="118">
        <v>106.02500000000001</v>
      </c>
      <c r="F50" s="118">
        <v>14.984999999999999</v>
      </c>
      <c r="G50" s="118">
        <v>1.8129999999999999</v>
      </c>
      <c r="H50" s="118">
        <v>570.36599999999999</v>
      </c>
      <c r="I50" s="118">
        <v>-0.10299999999999999</v>
      </c>
      <c r="J50" s="118">
        <v>570.26300000000003</v>
      </c>
      <c r="K50" s="118">
        <v>172.322</v>
      </c>
      <c r="L50" s="118">
        <v>742.58500000000004</v>
      </c>
      <c r="M50" s="118">
        <v>181.59</v>
      </c>
      <c r="N50" s="118">
        <v>0</v>
      </c>
      <c r="O50" s="118">
        <v>560.995</v>
      </c>
      <c r="P50" s="127">
        <v>563.64200000000005</v>
      </c>
      <c r="Q50" s="188"/>
      <c r="R50" s="189"/>
    </row>
    <row r="51" spans="1:18" x14ac:dyDescent="0.25">
      <c r="A51" s="7"/>
      <c r="B51" s="184" t="s">
        <v>89</v>
      </c>
      <c r="C51" s="118">
        <v>357.90899999999999</v>
      </c>
      <c r="D51" s="118">
        <v>107.613</v>
      </c>
      <c r="E51" s="118">
        <v>106.964</v>
      </c>
      <c r="F51" s="118">
        <v>15.49</v>
      </c>
      <c r="G51" s="118">
        <v>1.353</v>
      </c>
      <c r="H51" s="118">
        <v>573.83900000000006</v>
      </c>
      <c r="I51" s="118">
        <v>-2.7160000000000002</v>
      </c>
      <c r="J51" s="118">
        <v>571.12300000000005</v>
      </c>
      <c r="K51" s="118">
        <v>183.49700000000001</v>
      </c>
      <c r="L51" s="118">
        <v>754.62</v>
      </c>
      <c r="M51" s="118">
        <v>187.16900000000001</v>
      </c>
      <c r="N51" s="118">
        <v>0</v>
      </c>
      <c r="O51" s="118">
        <v>567.45100000000002</v>
      </c>
      <c r="P51" s="127">
        <v>564.89099999999996</v>
      </c>
      <c r="Q51" s="188"/>
      <c r="R51" s="189"/>
    </row>
    <row r="52" spans="1:18" x14ac:dyDescent="0.25">
      <c r="A52" s="7"/>
      <c r="B52" s="184" t="s">
        <v>90</v>
      </c>
      <c r="C52" s="118">
        <v>357.45400000000001</v>
      </c>
      <c r="D52" s="118">
        <v>109.432</v>
      </c>
      <c r="E52" s="118">
        <v>104.997</v>
      </c>
      <c r="F52" s="118">
        <v>15.590999999999999</v>
      </c>
      <c r="G52" s="118">
        <v>-11.914</v>
      </c>
      <c r="H52" s="118">
        <v>559.96900000000005</v>
      </c>
      <c r="I52" s="118">
        <v>-0.78600000000000003</v>
      </c>
      <c r="J52" s="118">
        <v>559.18299999999999</v>
      </c>
      <c r="K52" s="118">
        <v>188.92099999999999</v>
      </c>
      <c r="L52" s="118">
        <v>748.10400000000004</v>
      </c>
      <c r="M52" s="118">
        <v>177.57300000000001</v>
      </c>
      <c r="N52" s="118">
        <v>0</v>
      </c>
      <c r="O52" s="118">
        <v>570.53099999999995</v>
      </c>
      <c r="P52" s="127">
        <v>568.75599999999997</v>
      </c>
      <c r="Q52" s="188"/>
      <c r="R52" s="189"/>
    </row>
    <row r="53" spans="1:18" x14ac:dyDescent="0.25">
      <c r="A53" s="7"/>
      <c r="B53" s="154" t="s">
        <v>91</v>
      </c>
      <c r="C53" s="118">
        <v>345.47</v>
      </c>
      <c r="D53" s="118">
        <v>108.89</v>
      </c>
      <c r="E53" s="118">
        <v>102.729</v>
      </c>
      <c r="F53" s="118">
        <v>14.808999999999999</v>
      </c>
      <c r="G53" s="118">
        <v>0.79</v>
      </c>
      <c r="H53" s="118">
        <v>557.87900000000002</v>
      </c>
      <c r="I53" s="118">
        <v>-0.90500000000000003</v>
      </c>
      <c r="J53" s="118">
        <v>556.97400000000005</v>
      </c>
      <c r="K53" s="118">
        <v>173.64699999999999</v>
      </c>
      <c r="L53" s="118">
        <v>730.62099999999998</v>
      </c>
      <c r="M53" s="118">
        <v>171.256</v>
      </c>
      <c r="N53" s="118">
        <v>0</v>
      </c>
      <c r="O53" s="118">
        <v>559.36500000000001</v>
      </c>
      <c r="P53" s="127">
        <v>550.59299999999996</v>
      </c>
      <c r="Q53" s="188"/>
      <c r="R53" s="189"/>
    </row>
    <row r="54" spans="1:18" x14ac:dyDescent="0.25">
      <c r="A54" s="7"/>
      <c r="B54" s="154" t="s">
        <v>92</v>
      </c>
      <c r="C54" s="118">
        <v>266.63</v>
      </c>
      <c r="D54" s="118">
        <v>121.05</v>
      </c>
      <c r="E54" s="118">
        <v>84.421000000000006</v>
      </c>
      <c r="F54" s="118">
        <v>16.869</v>
      </c>
      <c r="G54" s="118">
        <v>-9.1370000000000005</v>
      </c>
      <c r="H54" s="118">
        <v>462.964</v>
      </c>
      <c r="I54" s="118">
        <v>-4.1260000000000003</v>
      </c>
      <c r="J54" s="118">
        <v>458.83800000000002</v>
      </c>
      <c r="K54" s="118">
        <v>149.42400000000001</v>
      </c>
      <c r="L54" s="118">
        <v>608.26199999999994</v>
      </c>
      <c r="M54" s="118">
        <v>127.035</v>
      </c>
      <c r="N54" s="118">
        <v>0</v>
      </c>
      <c r="O54" s="118">
        <v>481.22699999999998</v>
      </c>
      <c r="P54" s="127">
        <v>459.57299999999998</v>
      </c>
      <c r="Q54" s="188"/>
      <c r="R54" s="189"/>
    </row>
    <row r="55" spans="1:18" x14ac:dyDescent="0.25">
      <c r="A55" s="7"/>
      <c r="B55" s="154" t="s">
        <v>93</v>
      </c>
      <c r="C55" s="118">
        <v>319.62400000000002</v>
      </c>
      <c r="D55" s="118">
        <v>120.735</v>
      </c>
      <c r="E55" s="118">
        <v>97.676000000000002</v>
      </c>
      <c r="F55" s="118">
        <v>16.934999999999999</v>
      </c>
      <c r="G55" s="118">
        <v>1.109</v>
      </c>
      <c r="H55" s="118">
        <v>539.14400000000001</v>
      </c>
      <c r="I55" s="118">
        <v>-0.73499999999999999</v>
      </c>
      <c r="J55" s="118">
        <v>538.40899999999999</v>
      </c>
      <c r="K55" s="118">
        <v>151.12299999999999</v>
      </c>
      <c r="L55" s="118">
        <v>689.53200000000004</v>
      </c>
      <c r="M55" s="118">
        <v>149.21299999999999</v>
      </c>
      <c r="N55" s="118">
        <v>0</v>
      </c>
      <c r="O55" s="118">
        <v>540.31899999999996</v>
      </c>
      <c r="P55" s="127">
        <v>534.17700000000002</v>
      </c>
      <c r="Q55" s="188"/>
      <c r="R55" s="189"/>
    </row>
    <row r="56" spans="1:18" x14ac:dyDescent="0.25">
      <c r="A56" s="7"/>
      <c r="B56" s="154" t="s">
        <v>94</v>
      </c>
      <c r="C56" s="118">
        <v>314.685</v>
      </c>
      <c r="D56" s="118">
        <v>123.554</v>
      </c>
      <c r="E56" s="118">
        <v>102.333</v>
      </c>
      <c r="F56" s="118">
        <v>17.327999999999999</v>
      </c>
      <c r="G56" s="118">
        <v>7.4989999999999997</v>
      </c>
      <c r="H56" s="118">
        <v>548.07100000000003</v>
      </c>
      <c r="I56" s="118">
        <v>6.76</v>
      </c>
      <c r="J56" s="118">
        <v>554.83100000000002</v>
      </c>
      <c r="K56" s="118">
        <v>162.131</v>
      </c>
      <c r="L56" s="118">
        <v>716.96199999999999</v>
      </c>
      <c r="M56" s="118">
        <v>173.15299999999999</v>
      </c>
      <c r="N56" s="118">
        <v>0</v>
      </c>
      <c r="O56" s="118">
        <v>543.80899999999997</v>
      </c>
      <c r="P56" s="127">
        <v>535.404</v>
      </c>
      <c r="Q56" s="188"/>
      <c r="R56" s="189"/>
    </row>
    <row r="57" spans="1:18" x14ac:dyDescent="0.25">
      <c r="A57" s="7"/>
      <c r="B57" s="154" t="s">
        <v>95</v>
      </c>
      <c r="C57" s="118">
        <v>305.93</v>
      </c>
      <c r="D57" s="118">
        <v>129.256</v>
      </c>
      <c r="E57" s="118">
        <v>100.598</v>
      </c>
      <c r="F57" s="118">
        <v>16.335999999999999</v>
      </c>
      <c r="G57" s="118">
        <v>8.42</v>
      </c>
      <c r="H57" s="118">
        <v>544.20399999999995</v>
      </c>
      <c r="I57" s="118">
        <v>0.84499999999999997</v>
      </c>
      <c r="J57" s="118">
        <v>545.04899999999998</v>
      </c>
      <c r="K57" s="118">
        <v>158.67400000000001</v>
      </c>
      <c r="L57" s="118">
        <v>703.72299999999996</v>
      </c>
      <c r="M57" s="118">
        <v>158.607</v>
      </c>
      <c r="N57" s="118">
        <v>0</v>
      </c>
      <c r="O57" s="118">
        <v>545.11599999999999</v>
      </c>
      <c r="P57" s="127">
        <v>545.34199999999998</v>
      </c>
      <c r="Q57" s="188"/>
      <c r="R57" s="189"/>
    </row>
    <row r="58" spans="1:18" x14ac:dyDescent="0.25">
      <c r="A58" s="7"/>
      <c r="B58" s="154" t="s">
        <v>96</v>
      </c>
      <c r="C58" s="118">
        <v>342.39299999999997</v>
      </c>
      <c r="D58" s="118">
        <v>126.02</v>
      </c>
      <c r="E58" s="118">
        <v>104.73099999999999</v>
      </c>
      <c r="F58" s="118">
        <v>18.106999999999999</v>
      </c>
      <c r="G58" s="118">
        <v>-0.80700000000000005</v>
      </c>
      <c r="H58" s="118">
        <v>572.33699999999999</v>
      </c>
      <c r="I58" s="118">
        <v>-5.0629999999999997</v>
      </c>
      <c r="J58" s="118">
        <v>567.274</v>
      </c>
      <c r="K58" s="118">
        <v>169.96100000000001</v>
      </c>
      <c r="L58" s="118">
        <v>737.23500000000001</v>
      </c>
      <c r="M58" s="118">
        <v>160.71</v>
      </c>
      <c r="N58" s="118">
        <v>0</v>
      </c>
      <c r="O58" s="118">
        <v>576.52499999999998</v>
      </c>
      <c r="P58" s="127">
        <v>576.41800000000001</v>
      </c>
      <c r="Q58" s="188"/>
      <c r="R58" s="189"/>
    </row>
    <row r="59" spans="1:18" x14ac:dyDescent="0.25">
      <c r="A59" s="7"/>
      <c r="B59" s="154" t="s">
        <v>97</v>
      </c>
      <c r="C59" s="118">
        <v>358.38600000000002</v>
      </c>
      <c r="D59" s="118">
        <v>126.002</v>
      </c>
      <c r="E59" s="118">
        <v>111.846</v>
      </c>
      <c r="F59" s="118">
        <v>18.715</v>
      </c>
      <c r="G59" s="118">
        <v>3.452</v>
      </c>
      <c r="H59" s="118">
        <v>599.68600000000004</v>
      </c>
      <c r="I59" s="118">
        <v>1.78</v>
      </c>
      <c r="J59" s="118">
        <v>601.46600000000001</v>
      </c>
      <c r="K59" s="118">
        <v>164.035</v>
      </c>
      <c r="L59" s="118">
        <v>765.50099999999998</v>
      </c>
      <c r="M59" s="118">
        <v>172.79400000000001</v>
      </c>
      <c r="N59" s="118">
        <v>0</v>
      </c>
      <c r="O59" s="118">
        <v>592.70699999999999</v>
      </c>
      <c r="P59" s="127">
        <v>591.18200000000002</v>
      </c>
      <c r="Q59" s="188"/>
      <c r="R59" s="189"/>
    </row>
    <row r="60" spans="1:18" x14ac:dyDescent="0.25">
      <c r="A60" s="7"/>
      <c r="B60" s="154" t="s">
        <v>98</v>
      </c>
      <c r="C60" s="118">
        <v>367.46199999999999</v>
      </c>
      <c r="D60" s="118">
        <v>127.312</v>
      </c>
      <c r="E60" s="118">
        <v>113.366</v>
      </c>
      <c r="F60" s="118">
        <v>18.436</v>
      </c>
      <c r="G60" s="118">
        <v>-3.1640000000000001</v>
      </c>
      <c r="H60" s="118">
        <v>604.976</v>
      </c>
      <c r="I60" s="118">
        <v>2.948</v>
      </c>
      <c r="J60" s="118">
        <v>607.92399999999998</v>
      </c>
      <c r="K60" s="118">
        <v>187.62100000000001</v>
      </c>
      <c r="L60" s="118">
        <v>795.54499999999996</v>
      </c>
      <c r="M60" s="118">
        <v>187.24100000000001</v>
      </c>
      <c r="N60" s="118">
        <v>0</v>
      </c>
      <c r="O60" s="118">
        <v>608.30399999999997</v>
      </c>
      <c r="P60" s="127">
        <v>609.846</v>
      </c>
      <c r="Q60" s="188"/>
      <c r="R60" s="189"/>
    </row>
    <row r="61" spans="1:18" x14ac:dyDescent="0.25">
      <c r="A61" s="7"/>
      <c r="B61" s="154" t="s">
        <v>99</v>
      </c>
      <c r="C61" s="118">
        <v>379.01499999999999</v>
      </c>
      <c r="D61" s="118">
        <v>134.03</v>
      </c>
      <c r="E61" s="118">
        <v>117.18</v>
      </c>
      <c r="F61" s="118">
        <v>19.254999999999999</v>
      </c>
      <c r="G61" s="118">
        <v>8.2379999999999995</v>
      </c>
      <c r="H61" s="118">
        <v>638.46299999999997</v>
      </c>
      <c r="I61" s="118">
        <v>9.9459999999999997</v>
      </c>
      <c r="J61" s="118">
        <v>648.40899999999999</v>
      </c>
      <c r="K61" s="118">
        <v>187.679</v>
      </c>
      <c r="L61" s="118">
        <v>836.08799999999997</v>
      </c>
      <c r="M61" s="118">
        <v>213.07400000000001</v>
      </c>
      <c r="N61" s="118">
        <v>0</v>
      </c>
      <c r="O61" s="118">
        <v>623.01400000000001</v>
      </c>
      <c r="P61" s="127">
        <v>617.91099999999994</v>
      </c>
      <c r="Q61" s="188"/>
      <c r="R61" s="189"/>
    </row>
    <row r="62" spans="1:18" x14ac:dyDescent="0.25">
      <c r="A62" s="7"/>
      <c r="B62" s="154" t="s">
        <v>100</v>
      </c>
      <c r="C62" s="118">
        <v>399.44400000000002</v>
      </c>
      <c r="D62" s="118">
        <v>129.70400000000001</v>
      </c>
      <c r="E62" s="118">
        <v>120.88500000000001</v>
      </c>
      <c r="F62" s="118">
        <v>18.425000000000001</v>
      </c>
      <c r="G62" s="118">
        <v>2.226</v>
      </c>
      <c r="H62" s="118">
        <v>652.25900000000001</v>
      </c>
      <c r="I62" s="118">
        <v>5.5039999999999996</v>
      </c>
      <c r="J62" s="118">
        <v>657.76300000000003</v>
      </c>
      <c r="K62" s="118">
        <v>211.93899999999999</v>
      </c>
      <c r="L62" s="118">
        <v>869.702</v>
      </c>
      <c r="M62" s="118">
        <v>230.40899999999999</v>
      </c>
      <c r="N62" s="118">
        <v>0</v>
      </c>
      <c r="O62" s="118">
        <v>639.29300000000001</v>
      </c>
      <c r="P62" s="127">
        <v>648.00400000000002</v>
      </c>
      <c r="Q62" s="188"/>
      <c r="R62" s="189"/>
    </row>
    <row r="63" spans="1:18" x14ac:dyDescent="0.25">
      <c r="A63" s="7"/>
      <c r="B63" s="154" t="s">
        <v>101</v>
      </c>
      <c r="C63" s="118">
        <v>406.589</v>
      </c>
      <c r="D63" s="118">
        <v>132.374</v>
      </c>
      <c r="E63" s="118">
        <v>125.15600000000001</v>
      </c>
      <c r="F63" s="118">
        <v>20.207999999999998</v>
      </c>
      <c r="G63" s="118">
        <v>-12.465999999999999</v>
      </c>
      <c r="H63" s="118">
        <v>651.65300000000002</v>
      </c>
      <c r="I63" s="118">
        <v>-6.46</v>
      </c>
      <c r="J63" s="118">
        <v>645.19299999999998</v>
      </c>
      <c r="K63" s="118">
        <v>235.34800000000001</v>
      </c>
      <c r="L63" s="118">
        <v>880.54100000000005</v>
      </c>
      <c r="M63" s="118">
        <v>230.30799999999999</v>
      </c>
      <c r="N63" s="118">
        <v>0</v>
      </c>
      <c r="O63" s="118">
        <v>650.23299999999995</v>
      </c>
      <c r="P63" s="127">
        <v>647.87800000000004</v>
      </c>
      <c r="Q63" s="188"/>
      <c r="R63" s="189"/>
    </row>
    <row r="64" spans="1:18" x14ac:dyDescent="0.25">
      <c r="A64" s="7"/>
      <c r="B64" s="154" t="s">
        <v>102</v>
      </c>
      <c r="C64" s="118">
        <v>419.54599999999999</v>
      </c>
      <c r="D64" s="118">
        <v>134.471</v>
      </c>
      <c r="E64" s="118">
        <v>127.22799999999999</v>
      </c>
      <c r="F64" s="118">
        <v>21.056000000000001</v>
      </c>
      <c r="G64" s="118">
        <v>-17.942</v>
      </c>
      <c r="H64" s="118">
        <v>663.303</v>
      </c>
      <c r="I64" s="118">
        <v>-5.9720000000000004</v>
      </c>
      <c r="J64" s="118">
        <v>657.33100000000002</v>
      </c>
      <c r="K64" s="118">
        <v>244.155</v>
      </c>
      <c r="L64" s="118">
        <v>901.48599999999999</v>
      </c>
      <c r="M64" s="118">
        <v>233.077</v>
      </c>
      <c r="N64" s="118">
        <v>0</v>
      </c>
      <c r="O64" s="118">
        <v>668.40899999999999</v>
      </c>
      <c r="P64" s="127">
        <v>668.52200000000005</v>
      </c>
      <c r="Q64" s="188"/>
      <c r="R64" s="189"/>
    </row>
    <row r="65" spans="1:18" x14ac:dyDescent="0.25">
      <c r="A65" s="7"/>
      <c r="B65" s="46" t="s">
        <v>103</v>
      </c>
      <c r="C65" s="118">
        <v>425.13600000000002</v>
      </c>
      <c r="D65" s="118">
        <v>135.232</v>
      </c>
      <c r="E65" s="118">
        <v>132.00200000000001</v>
      </c>
      <c r="F65" s="118">
        <v>22.754999999999999</v>
      </c>
      <c r="G65" s="118">
        <v>-5.952</v>
      </c>
      <c r="H65" s="118">
        <v>686.41800000000001</v>
      </c>
      <c r="I65" s="118">
        <v>-3.0819999999999999</v>
      </c>
      <c r="J65" s="118">
        <v>683.33600000000001</v>
      </c>
      <c r="K65" s="118">
        <v>227.33500000000001</v>
      </c>
      <c r="L65" s="118">
        <v>910.67100000000005</v>
      </c>
      <c r="M65" s="118">
        <v>231.477</v>
      </c>
      <c r="N65" s="118">
        <v>0</v>
      </c>
      <c r="O65" s="118">
        <v>679.19399999999996</v>
      </c>
      <c r="P65" s="127">
        <v>668.90300000000002</v>
      </c>
      <c r="Q65" s="188"/>
      <c r="R65" s="189"/>
    </row>
    <row r="66" spans="1:18" x14ac:dyDescent="0.25">
      <c r="A66" s="7"/>
      <c r="B66" s="46" t="s">
        <v>104</v>
      </c>
      <c r="C66" s="118">
        <v>429.91199999999998</v>
      </c>
      <c r="D66" s="118">
        <v>142.59200000000001</v>
      </c>
      <c r="E66" s="118">
        <v>130.23699999999999</v>
      </c>
      <c r="F66" s="118">
        <v>20.843</v>
      </c>
      <c r="G66" s="118">
        <v>-3.8010000000000002</v>
      </c>
      <c r="H66" s="118">
        <v>698.94</v>
      </c>
      <c r="I66" s="118">
        <v>-0.29899999999999999</v>
      </c>
      <c r="J66" s="118">
        <v>698.64099999999996</v>
      </c>
      <c r="K66" s="118">
        <v>221.33</v>
      </c>
      <c r="L66" s="118">
        <v>919.971</v>
      </c>
      <c r="M66" s="118">
        <v>230.35300000000001</v>
      </c>
      <c r="N66" s="118">
        <v>0</v>
      </c>
      <c r="O66" s="118">
        <v>689.61800000000005</v>
      </c>
      <c r="P66" s="127">
        <v>669.26499999999999</v>
      </c>
      <c r="Q66" s="188"/>
      <c r="R66" s="189"/>
    </row>
    <row r="67" spans="1:18" x14ac:dyDescent="0.25">
      <c r="A67" s="7"/>
      <c r="B67" s="46" t="s">
        <v>105</v>
      </c>
      <c r="C67" s="118">
        <v>426.84500000000003</v>
      </c>
      <c r="D67" s="118">
        <v>143.673</v>
      </c>
      <c r="E67" s="118">
        <v>128.511</v>
      </c>
      <c r="F67" s="118">
        <v>21.963999999999999</v>
      </c>
      <c r="G67" s="118">
        <v>-1.3819999999999999</v>
      </c>
      <c r="H67" s="118">
        <v>697.64700000000005</v>
      </c>
      <c r="I67" s="118">
        <v>2</v>
      </c>
      <c r="J67" s="118">
        <v>699.64700000000005</v>
      </c>
      <c r="K67" s="118">
        <v>215.46600000000001</v>
      </c>
      <c r="L67" s="118">
        <v>915.11300000000006</v>
      </c>
      <c r="M67" s="118">
        <v>222.131</v>
      </c>
      <c r="N67" s="118">
        <v>0</v>
      </c>
      <c r="O67" s="118">
        <v>692.98199999999997</v>
      </c>
      <c r="P67" s="127">
        <v>688.95299999999997</v>
      </c>
      <c r="Q67" s="188"/>
      <c r="R67" s="189"/>
    </row>
    <row r="68" spans="1:18" x14ac:dyDescent="0.25">
      <c r="A68" s="7"/>
      <c r="B68" s="46" t="s">
        <v>106</v>
      </c>
      <c r="C68" s="118">
        <v>427.01</v>
      </c>
      <c r="D68" s="118">
        <v>145.87200000000001</v>
      </c>
      <c r="E68" s="118">
        <v>129.34100000000001</v>
      </c>
      <c r="F68" s="118">
        <v>22.67</v>
      </c>
      <c r="G68" s="118">
        <v>-2.2069999999999999</v>
      </c>
      <c r="H68" s="118">
        <v>700.01599999999996</v>
      </c>
      <c r="I68" s="118">
        <v>2.665</v>
      </c>
      <c r="J68" s="118">
        <v>702.68100000000004</v>
      </c>
      <c r="K68" s="118">
        <v>214.14699999999999</v>
      </c>
      <c r="L68" s="118">
        <v>916.82799999999997</v>
      </c>
      <c r="M68" s="118">
        <v>226.458</v>
      </c>
      <c r="N68" s="118">
        <v>0</v>
      </c>
      <c r="O68" s="118">
        <v>690.37</v>
      </c>
      <c r="P68" s="127">
        <v>679.09500000000003</v>
      </c>
      <c r="Q68" s="188"/>
      <c r="R68" s="189"/>
    </row>
    <row r="69" spans="1:18" x14ac:dyDescent="0.25">
      <c r="A69" s="7"/>
      <c r="B69" s="46" t="s">
        <v>107</v>
      </c>
      <c r="C69" s="118">
        <v>433.46699999999998</v>
      </c>
      <c r="D69" s="118">
        <v>146.232</v>
      </c>
      <c r="E69" s="118">
        <v>132.18700000000001</v>
      </c>
      <c r="F69" s="118">
        <v>23.303999999999998</v>
      </c>
      <c r="G69" s="118">
        <v>-2.4409999999999998</v>
      </c>
      <c r="H69" s="118">
        <v>709.44500000000005</v>
      </c>
      <c r="I69" s="118">
        <v>0.54400000000000004</v>
      </c>
      <c r="J69" s="118">
        <v>709.98900000000003</v>
      </c>
      <c r="K69" s="118">
        <v>218.03800000000001</v>
      </c>
      <c r="L69" s="118">
        <v>928.02700000000004</v>
      </c>
      <c r="M69" s="118">
        <v>222.52699999999999</v>
      </c>
      <c r="N69" s="118">
        <v>0.61799999999999999</v>
      </c>
      <c r="O69" s="118">
        <v>706.11800000000005</v>
      </c>
      <c r="P69" s="127">
        <v>699.78899999999999</v>
      </c>
      <c r="Q69" s="188"/>
      <c r="R69" s="189"/>
    </row>
    <row r="70" spans="1:18" x14ac:dyDescent="0.25">
      <c r="A70" s="7"/>
      <c r="B70" s="46" t="s">
        <v>108</v>
      </c>
      <c r="C70" s="118">
        <v>435.29199999999997</v>
      </c>
      <c r="D70" s="118">
        <v>147.846</v>
      </c>
      <c r="E70" s="118">
        <v>133.77099999999999</v>
      </c>
      <c r="F70" s="118">
        <v>22.678000000000001</v>
      </c>
      <c r="G70" s="118">
        <v>6.9109999999999996</v>
      </c>
      <c r="H70" s="118">
        <v>723.82</v>
      </c>
      <c r="I70" s="118">
        <v>3.0920000000000001</v>
      </c>
      <c r="J70" s="118">
        <v>726.91200000000003</v>
      </c>
      <c r="K70" s="118">
        <v>223.39500000000001</v>
      </c>
      <c r="L70" s="118">
        <v>950.30700000000002</v>
      </c>
      <c r="M70" s="118">
        <v>236.376</v>
      </c>
      <c r="N70" s="118">
        <v>0.69699999999999995</v>
      </c>
      <c r="O70" s="118">
        <v>714.62800000000004</v>
      </c>
      <c r="P70" s="127">
        <v>712.23099999999999</v>
      </c>
      <c r="Q70" s="188"/>
      <c r="R70" s="189"/>
    </row>
    <row r="71" spans="1:18" x14ac:dyDescent="0.25">
      <c r="A71" s="7"/>
      <c r="B71" s="46" t="s">
        <v>109</v>
      </c>
      <c r="C71" s="118">
        <v>440.78100000000001</v>
      </c>
      <c r="D71" s="118">
        <v>150.446</v>
      </c>
      <c r="E71" s="118">
        <v>136.334</v>
      </c>
      <c r="F71" s="118">
        <v>23.664000000000001</v>
      </c>
      <c r="G71" s="118">
        <v>-1.26</v>
      </c>
      <c r="H71" s="118">
        <v>726.30100000000004</v>
      </c>
      <c r="I71" s="118">
        <v>1.5669999999999999</v>
      </c>
      <c r="J71" s="118">
        <v>727.86800000000005</v>
      </c>
      <c r="K71" s="118">
        <v>224.34100000000001</v>
      </c>
      <c r="L71" s="118">
        <v>952.20899999999995</v>
      </c>
      <c r="M71" s="118">
        <v>225.43199999999999</v>
      </c>
      <c r="N71" s="118">
        <v>0.40400000000000003</v>
      </c>
      <c r="O71" s="118">
        <v>727.18100000000004</v>
      </c>
      <c r="P71" s="127">
        <v>721.822</v>
      </c>
      <c r="Q71" s="188"/>
      <c r="R71" s="189"/>
    </row>
    <row r="72" spans="1:18" x14ac:dyDescent="0.25">
      <c r="A72" s="7"/>
      <c r="B72" s="46" t="s">
        <v>110</v>
      </c>
      <c r="C72" s="118">
        <v>445.57499999999999</v>
      </c>
      <c r="D72" s="118">
        <v>155.96899999999999</v>
      </c>
      <c r="E72" s="118">
        <v>136.09100000000001</v>
      </c>
      <c r="F72" s="118">
        <v>23.971</v>
      </c>
      <c r="G72" s="118">
        <v>3.0369999999999999</v>
      </c>
      <c r="H72" s="118">
        <v>740.67200000000003</v>
      </c>
      <c r="I72" s="118">
        <v>1.581</v>
      </c>
      <c r="J72" s="118">
        <v>742.25300000000004</v>
      </c>
      <c r="K72" s="118">
        <v>227.81100000000001</v>
      </c>
      <c r="L72" s="118">
        <v>970.06399999999996</v>
      </c>
      <c r="M72" s="118">
        <v>234.39400000000001</v>
      </c>
      <c r="N72" s="118">
        <v>0.40899999999999997</v>
      </c>
      <c r="O72" s="118">
        <v>736.07899999999995</v>
      </c>
      <c r="P72" s="127">
        <v>729.20500000000004</v>
      </c>
      <c r="Q72" s="188"/>
      <c r="R72" s="189"/>
    </row>
    <row r="73" spans="1:18" x14ac:dyDescent="0.25">
      <c r="A73" s="7"/>
      <c r="B73" s="46" t="s">
        <v>111</v>
      </c>
      <c r="C73" s="118">
        <v>452.71300000000002</v>
      </c>
      <c r="D73" s="118">
        <v>156.55000000000001</v>
      </c>
      <c r="E73" s="118">
        <v>138.595</v>
      </c>
      <c r="F73" s="118">
        <v>23.481999999999999</v>
      </c>
      <c r="G73" s="118">
        <v>5.56</v>
      </c>
      <c r="H73" s="118">
        <v>753.41800000000001</v>
      </c>
      <c r="I73" s="118">
        <v>0.21299999999999999</v>
      </c>
      <c r="J73" s="118">
        <v>753.63099999999997</v>
      </c>
      <c r="K73" s="118">
        <v>235.351</v>
      </c>
      <c r="L73" s="118">
        <v>988.98199999999997</v>
      </c>
      <c r="M73" s="118">
        <v>242.523</v>
      </c>
      <c r="N73" s="118">
        <v>0.41399999999999998</v>
      </c>
      <c r="O73" s="118">
        <v>746.87300000000005</v>
      </c>
      <c r="P73" s="127">
        <v>737.745</v>
      </c>
      <c r="Q73" s="188"/>
      <c r="R73" s="189"/>
    </row>
    <row r="74" spans="1:18" x14ac:dyDescent="0.25">
      <c r="A74" s="7"/>
      <c r="B74" s="46" t="s">
        <v>112</v>
      </c>
      <c r="C74" s="118">
        <v>457.548</v>
      </c>
      <c r="D74" s="118">
        <v>160.279</v>
      </c>
      <c r="E74" s="118">
        <v>140.06100000000001</v>
      </c>
      <c r="F74" s="118">
        <v>24.388999999999999</v>
      </c>
      <c r="G74" s="118">
        <v>6.0819999999999999</v>
      </c>
      <c r="H74" s="118">
        <v>763.97</v>
      </c>
      <c r="I74" s="118">
        <v>-2.028</v>
      </c>
      <c r="J74" s="118">
        <v>761.94200000000001</v>
      </c>
      <c r="K74" s="118">
        <v>232.6</v>
      </c>
      <c r="L74" s="118">
        <v>994.54200000000003</v>
      </c>
      <c r="M74" s="118">
        <v>240.56299999999999</v>
      </c>
      <c r="N74" s="118">
        <v>0.41799999999999998</v>
      </c>
      <c r="O74" s="118">
        <v>754.39700000000005</v>
      </c>
      <c r="P74" s="127">
        <v>737.58199999999999</v>
      </c>
      <c r="Q74" s="188"/>
      <c r="R74" s="189"/>
    </row>
    <row r="75" spans="1:18" x14ac:dyDescent="0.25">
      <c r="A75" s="7"/>
      <c r="B75" s="46" t="s">
        <v>113</v>
      </c>
      <c r="C75" s="118">
        <v>461.83534600000002</v>
      </c>
      <c r="D75" s="118">
        <v>161.54522238308715</v>
      </c>
      <c r="E75" s="118">
        <v>139.39501899999999</v>
      </c>
      <c r="F75" s="118">
        <v>24.775753400000003</v>
      </c>
      <c r="G75" s="118">
        <v>2.66250404</v>
      </c>
      <c r="H75" s="118">
        <v>765.43809142308714</v>
      </c>
      <c r="I75" s="118">
        <v>1.9809855500000001E-2</v>
      </c>
      <c r="J75" s="118">
        <v>765.4579012785872</v>
      </c>
      <c r="K75" s="118">
        <v>233.73722899999999</v>
      </c>
      <c r="L75" s="118">
        <v>999.19513100000006</v>
      </c>
      <c r="M75" s="118">
        <v>240.81366299999999</v>
      </c>
      <c r="N75" s="118">
        <v>0.41974336200000001</v>
      </c>
      <c r="O75" s="118">
        <v>758.80121200000008</v>
      </c>
      <c r="P75" s="127">
        <v>748.89993500000003</v>
      </c>
      <c r="Q75" s="188"/>
      <c r="R75" s="189"/>
    </row>
    <row r="76" spans="1:18" x14ac:dyDescent="0.25">
      <c r="A76" s="7"/>
      <c r="B76" s="46" t="s">
        <v>114</v>
      </c>
      <c r="C76" s="118">
        <v>465.59573499999999</v>
      </c>
      <c r="D76" s="118">
        <v>163.01658984828143</v>
      </c>
      <c r="E76" s="118">
        <v>140.47338699999997</v>
      </c>
      <c r="F76" s="118">
        <v>25.364735899999999</v>
      </c>
      <c r="G76" s="118">
        <v>2.6741446999999994</v>
      </c>
      <c r="H76" s="118">
        <v>771.75985654828139</v>
      </c>
      <c r="I76" s="118">
        <v>2.0970306999999994E-2</v>
      </c>
      <c r="J76" s="118">
        <v>771.78082685528136</v>
      </c>
      <c r="K76" s="118">
        <v>234.28516399999998</v>
      </c>
      <c r="L76" s="118">
        <v>1006.0659899999999</v>
      </c>
      <c r="M76" s="118">
        <v>241.18420600000002</v>
      </c>
      <c r="N76" s="118">
        <v>0.42220053600000002</v>
      </c>
      <c r="O76" s="118">
        <v>765.30398500000001</v>
      </c>
      <c r="P76" s="127">
        <v>753.79607299999998</v>
      </c>
      <c r="Q76" s="188"/>
      <c r="R76" s="189"/>
    </row>
    <row r="77" spans="1:18" x14ac:dyDescent="0.25">
      <c r="A77" s="7"/>
      <c r="B77" s="46" t="s">
        <v>115</v>
      </c>
      <c r="C77" s="118">
        <v>469.996557</v>
      </c>
      <c r="D77" s="118">
        <v>164.83795731347573</v>
      </c>
      <c r="E77" s="118">
        <v>141.64797799999999</v>
      </c>
      <c r="F77" s="118">
        <v>26.053718400000005</v>
      </c>
      <c r="G77" s="118">
        <v>2.6853581200000001</v>
      </c>
      <c r="H77" s="118">
        <v>779.16785043347568</v>
      </c>
      <c r="I77" s="118">
        <v>1.7721440500000001E-2</v>
      </c>
      <c r="J77" s="118">
        <v>779.18557187397573</v>
      </c>
      <c r="K77" s="118">
        <v>235.09138799999999</v>
      </c>
      <c r="L77" s="118">
        <v>1014.2769599999999</v>
      </c>
      <c r="M77" s="118">
        <v>242.07968700000001</v>
      </c>
      <c r="N77" s="118">
        <v>0.424571323</v>
      </c>
      <c r="O77" s="118">
        <v>772.62184500000001</v>
      </c>
      <c r="P77" s="127">
        <v>761.93385599999999</v>
      </c>
      <c r="Q77" s="188"/>
      <c r="R77" s="189"/>
    </row>
    <row r="78" spans="1:18" x14ac:dyDescent="0.25">
      <c r="A78" s="7"/>
      <c r="B78" s="46" t="s">
        <v>116</v>
      </c>
      <c r="C78" s="118">
        <v>474.29055800000003</v>
      </c>
      <c r="D78" s="118">
        <v>166.47623752281822</v>
      </c>
      <c r="E78" s="118">
        <v>143.13736499999999</v>
      </c>
      <c r="F78" s="118">
        <v>26.699557899999999</v>
      </c>
      <c r="G78" s="118">
        <v>2.69623188</v>
      </c>
      <c r="H78" s="118">
        <v>786.60039240281822</v>
      </c>
      <c r="I78" s="118">
        <v>1.42666166E-2</v>
      </c>
      <c r="J78" s="118">
        <v>786.61465901941813</v>
      </c>
      <c r="K78" s="118">
        <v>236.27763000000002</v>
      </c>
      <c r="L78" s="118">
        <v>1022.89229</v>
      </c>
      <c r="M78" s="118">
        <v>243.10191699999999</v>
      </c>
      <c r="N78" s="118">
        <v>0.42704976299999997</v>
      </c>
      <c r="O78" s="118">
        <v>780.21742200000006</v>
      </c>
      <c r="P78" s="127">
        <v>768.16093000000001</v>
      </c>
      <c r="Q78" s="188"/>
      <c r="R78" s="189"/>
    </row>
    <row r="79" spans="1:18" x14ac:dyDescent="0.25">
      <c r="A79" s="7"/>
      <c r="B79" s="46" t="s">
        <v>117</v>
      </c>
      <c r="C79" s="118">
        <v>478.482776</v>
      </c>
      <c r="D79" s="118">
        <v>168.28964039822654</v>
      </c>
      <c r="E79" s="118">
        <v>144.59320399999999</v>
      </c>
      <c r="F79" s="118">
        <v>27.314657400000002</v>
      </c>
      <c r="G79" s="118">
        <v>2.7067566000000007</v>
      </c>
      <c r="H79" s="118">
        <v>794.07237699822656</v>
      </c>
      <c r="I79" s="118">
        <v>1.19109413E-2</v>
      </c>
      <c r="J79" s="118">
        <v>794.08428793952646</v>
      </c>
      <c r="K79" s="118">
        <v>237.47522700000002</v>
      </c>
      <c r="L79" s="118">
        <v>1031.55952</v>
      </c>
      <c r="M79" s="118">
        <v>244.11695</v>
      </c>
      <c r="N79" s="118">
        <v>0.42951058599999997</v>
      </c>
      <c r="O79" s="118">
        <v>787.87207599999999</v>
      </c>
      <c r="P79" s="127">
        <v>774.84633499999995</v>
      </c>
      <c r="Q79" s="188"/>
      <c r="R79" s="189"/>
    </row>
    <row r="80" spans="1:18" x14ac:dyDescent="0.25">
      <c r="A80" s="7"/>
      <c r="B80" s="46" t="s">
        <v>118</v>
      </c>
      <c r="C80" s="118">
        <v>482.70132699999999</v>
      </c>
      <c r="D80" s="118">
        <v>169.84505842277133</v>
      </c>
      <c r="E80" s="118">
        <v>146.215419</v>
      </c>
      <c r="F80" s="118">
        <v>27.8951514</v>
      </c>
      <c r="G80" s="118">
        <v>2.7173338399999998</v>
      </c>
      <c r="H80" s="118">
        <v>801.47913826277136</v>
      </c>
      <c r="I80" s="118">
        <v>9.9341234699999986E-3</v>
      </c>
      <c r="J80" s="118">
        <v>801.48907238624133</v>
      </c>
      <c r="K80" s="118">
        <v>238.85582199999999</v>
      </c>
      <c r="L80" s="118">
        <v>1040.3448900000001</v>
      </c>
      <c r="M80" s="118">
        <v>245.68266200000002</v>
      </c>
      <c r="N80" s="118">
        <v>0.43173792</v>
      </c>
      <c r="O80" s="118">
        <v>795.09397000000001</v>
      </c>
      <c r="P80" s="127">
        <v>780.93893100000003</v>
      </c>
      <c r="Q80" s="188"/>
      <c r="R80" s="189"/>
    </row>
    <row r="81" spans="1:22" x14ac:dyDescent="0.25">
      <c r="A81" s="7"/>
      <c r="B81" s="46" t="s">
        <v>119</v>
      </c>
      <c r="C81" s="118">
        <v>486.99218400000001</v>
      </c>
      <c r="D81" s="118">
        <v>171.16585059455645</v>
      </c>
      <c r="E81" s="118">
        <v>147.943904</v>
      </c>
      <c r="F81" s="118">
        <v>28.445314699999997</v>
      </c>
      <c r="G81" s="118">
        <v>2.7276699799999999</v>
      </c>
      <c r="H81" s="118">
        <v>808.82960857455646</v>
      </c>
      <c r="I81" s="118">
        <v>1.3026005299999999E-2</v>
      </c>
      <c r="J81" s="118">
        <v>808.84263457985639</v>
      </c>
      <c r="K81" s="118">
        <v>240.08423400000001</v>
      </c>
      <c r="L81" s="118">
        <v>1048.92687</v>
      </c>
      <c r="M81" s="118">
        <v>247.49874700000001</v>
      </c>
      <c r="N81" s="118">
        <v>0.43375905300000001</v>
      </c>
      <c r="O81" s="118">
        <v>801.86188000000004</v>
      </c>
      <c r="P81" s="127">
        <v>786.21620099999996</v>
      </c>
      <c r="Q81" s="118"/>
      <c r="R81" s="118"/>
      <c r="U81" s="25"/>
      <c r="V81" s="25"/>
    </row>
    <row r="82" spans="1:22" x14ac:dyDescent="0.25">
      <c r="A82" s="7"/>
      <c r="B82" s="46" t="s">
        <v>120</v>
      </c>
      <c r="C82" s="118">
        <v>491.28105399999998</v>
      </c>
      <c r="D82" s="118">
        <v>172.604633610105</v>
      </c>
      <c r="E82" s="118">
        <v>149.769161</v>
      </c>
      <c r="F82" s="118">
        <v>28.976593900000001</v>
      </c>
      <c r="G82" s="118">
        <v>2.7379934199999996</v>
      </c>
      <c r="H82" s="118">
        <v>816.39284203010493</v>
      </c>
      <c r="I82" s="118">
        <v>1.27895296E-2</v>
      </c>
      <c r="J82" s="118">
        <v>816.40563155970494</v>
      </c>
      <c r="K82" s="118">
        <v>241.16374400000001</v>
      </c>
      <c r="L82" s="118">
        <v>1057.5693799999999</v>
      </c>
      <c r="M82" s="118">
        <v>249.16665599999999</v>
      </c>
      <c r="N82" s="118">
        <v>0.435902497</v>
      </c>
      <c r="O82" s="118">
        <v>808.83862299999998</v>
      </c>
      <c r="P82" s="127">
        <v>792.97637499999996</v>
      </c>
      <c r="Q82" s="118"/>
      <c r="R82" s="118"/>
      <c r="U82" s="25"/>
      <c r="V82" s="25"/>
    </row>
    <row r="83" spans="1:22" x14ac:dyDescent="0.25">
      <c r="A83" s="7"/>
      <c r="B83" s="46" t="s">
        <v>121</v>
      </c>
      <c r="C83" s="118">
        <v>495.54698200000001</v>
      </c>
      <c r="D83" s="118">
        <v>174.04327906214698</v>
      </c>
      <c r="E83" s="118">
        <v>151.61911699999999</v>
      </c>
      <c r="F83" s="118">
        <v>29.4512684</v>
      </c>
      <c r="G83" s="118">
        <v>2.7483039300000001</v>
      </c>
      <c r="H83" s="118">
        <v>823.95768199214695</v>
      </c>
      <c r="I83" s="118">
        <v>1.1397643000000001E-2</v>
      </c>
      <c r="J83" s="118">
        <v>823.96907963514695</v>
      </c>
      <c r="K83" s="118">
        <v>242.29509200000001</v>
      </c>
      <c r="L83" s="118">
        <v>1066.2641699999999</v>
      </c>
      <c r="M83" s="118">
        <v>250.76296599999998</v>
      </c>
      <c r="N83" s="118">
        <v>0.43810703299999998</v>
      </c>
      <c r="O83" s="118">
        <v>815.93931299999997</v>
      </c>
      <c r="P83" s="127">
        <v>799.895171</v>
      </c>
      <c r="Q83" s="118"/>
      <c r="R83" s="118"/>
      <c r="U83" s="25"/>
      <c r="V83" s="25"/>
    </row>
    <row r="84" spans="1:22" x14ac:dyDescent="0.25">
      <c r="A84" s="7"/>
      <c r="B84" s="46" t="s">
        <v>122</v>
      </c>
      <c r="C84" s="118">
        <v>499.917934</v>
      </c>
      <c r="D84" s="118">
        <v>175.29381707791495</v>
      </c>
      <c r="E84" s="118">
        <v>153.29112400000002</v>
      </c>
      <c r="F84" s="118">
        <v>29.7028094</v>
      </c>
      <c r="G84" s="118">
        <v>2.75877455</v>
      </c>
      <c r="H84" s="118">
        <v>831.26164962791484</v>
      </c>
      <c r="I84" s="118">
        <v>1.0358601800000001E-2</v>
      </c>
      <c r="J84" s="118">
        <v>831.27200822971497</v>
      </c>
      <c r="K84" s="118">
        <v>243.60796100000002</v>
      </c>
      <c r="L84" s="118">
        <v>1074.87997</v>
      </c>
      <c r="M84" s="118">
        <v>252.37399100000002</v>
      </c>
      <c r="N84" s="118">
        <v>0.44029394599999999</v>
      </c>
      <c r="O84" s="118">
        <v>822.94627200000002</v>
      </c>
      <c r="P84" s="127">
        <v>806.73266299999989</v>
      </c>
      <c r="Q84" s="118"/>
      <c r="R84" s="118"/>
      <c r="U84" s="25"/>
      <c r="V84" s="25"/>
    </row>
    <row r="85" spans="1:22" x14ac:dyDescent="0.25">
      <c r="A85" s="7"/>
      <c r="B85" s="46" t="s">
        <v>123</v>
      </c>
      <c r="C85" s="118">
        <v>504.46653600000002</v>
      </c>
      <c r="D85" s="118">
        <v>176.44843407363444</v>
      </c>
      <c r="E85" s="118">
        <v>154.77612400000001</v>
      </c>
      <c r="F85" s="118">
        <v>29.781117200000001</v>
      </c>
      <c r="G85" s="118">
        <v>2.7694980199999999</v>
      </c>
      <c r="H85" s="118">
        <v>838.46059209363466</v>
      </c>
      <c r="I85" s="118">
        <v>1.0963110099999999E-2</v>
      </c>
      <c r="J85" s="118">
        <v>838.47155520373462</v>
      </c>
      <c r="K85" s="118">
        <v>244.98161199999998</v>
      </c>
      <c r="L85" s="118">
        <v>1083.45317</v>
      </c>
      <c r="M85" s="118">
        <v>254.03526500000001</v>
      </c>
      <c r="N85" s="118">
        <v>0.44238906700000002</v>
      </c>
      <c r="O85" s="118">
        <v>829.86029099999996</v>
      </c>
      <c r="P85" s="127">
        <v>813.45466299999998</v>
      </c>
      <c r="Q85" s="188"/>
      <c r="R85" s="189"/>
    </row>
    <row r="86" spans="1:22" x14ac:dyDescent="0.25">
      <c r="A86" s="7"/>
      <c r="B86" s="46" t="s">
        <v>124</v>
      </c>
      <c r="C86" s="118">
        <v>509.11633899999998</v>
      </c>
      <c r="D86" s="118">
        <v>177.47947229243493</v>
      </c>
      <c r="E86" s="118">
        <v>156.29277500000001</v>
      </c>
      <c r="F86" s="118">
        <v>29.7775146</v>
      </c>
      <c r="G86" s="118">
        <v>2.7803112700000003</v>
      </c>
      <c r="H86" s="118">
        <v>845.66889756243495</v>
      </c>
      <c r="I86" s="118">
        <v>1.0951586900000001E-2</v>
      </c>
      <c r="J86" s="118">
        <v>845.67984914933493</v>
      </c>
      <c r="K86" s="118">
        <v>246.42876699999999</v>
      </c>
      <c r="L86" s="118">
        <v>1092.1086200000002</v>
      </c>
      <c r="M86" s="118">
        <v>255.74390700000001</v>
      </c>
      <c r="N86" s="118">
        <v>0.44448735299999997</v>
      </c>
      <c r="O86" s="118">
        <v>836.80919600000004</v>
      </c>
      <c r="P86" s="127">
        <v>820.18744200000003</v>
      </c>
      <c r="Q86" s="188"/>
      <c r="R86" s="189"/>
    </row>
    <row r="87" spans="1:22" x14ac:dyDescent="0.25">
      <c r="A87" s="7"/>
      <c r="B87" s="46" t="s">
        <v>125</v>
      </c>
      <c r="C87" s="118">
        <v>513.89619400000004</v>
      </c>
      <c r="D87" s="118">
        <v>178.43943112565276</v>
      </c>
      <c r="E87" s="118">
        <v>157.58332799999999</v>
      </c>
      <c r="F87" s="118">
        <v>29.804494099999999</v>
      </c>
      <c r="G87" s="118">
        <v>2.7911985800000001</v>
      </c>
      <c r="H87" s="118">
        <v>852.71015170565272</v>
      </c>
      <c r="I87" s="118">
        <v>1.3211857699999999E-2</v>
      </c>
      <c r="J87" s="118">
        <v>852.72336356335268</v>
      </c>
      <c r="K87" s="118">
        <v>247.783514</v>
      </c>
      <c r="L87" s="118">
        <v>1100.5068799999999</v>
      </c>
      <c r="M87" s="118">
        <v>257.31390799999997</v>
      </c>
      <c r="N87" s="118">
        <v>0.44645210100000005</v>
      </c>
      <c r="O87" s="118">
        <v>843.63942099999997</v>
      </c>
      <c r="P87" s="127">
        <v>826.79755</v>
      </c>
      <c r="Q87" s="188"/>
      <c r="R87" s="189"/>
    </row>
    <row r="88" spans="1:22" x14ac:dyDescent="0.25">
      <c r="A88" s="7"/>
      <c r="B88" s="46" t="s">
        <v>126</v>
      </c>
      <c r="C88" s="118">
        <v>518.81139799999994</v>
      </c>
      <c r="D88" s="118">
        <v>179.38149355959123</v>
      </c>
      <c r="E88" s="118">
        <v>158.77962400000001</v>
      </c>
      <c r="F88" s="118">
        <v>29.825174000000001</v>
      </c>
      <c r="G88" s="118">
        <v>2.80211195</v>
      </c>
      <c r="H88" s="118">
        <v>859.77462750959137</v>
      </c>
      <c r="I88" s="118">
        <v>1.49382167E-2</v>
      </c>
      <c r="J88" s="118">
        <v>859.78956572629136</v>
      </c>
      <c r="K88" s="118">
        <v>249.15884800000001</v>
      </c>
      <c r="L88" s="118">
        <v>1108.94841</v>
      </c>
      <c r="M88" s="118">
        <v>258.88797399999999</v>
      </c>
      <c r="N88" s="118">
        <v>0.448427099</v>
      </c>
      <c r="O88" s="118">
        <v>850.50886600000001</v>
      </c>
      <c r="P88" s="127">
        <v>833.46246400000007</v>
      </c>
      <c r="Q88" s="188"/>
      <c r="R88" s="189"/>
    </row>
    <row r="89" spans="1:22" x14ac:dyDescent="0.25">
      <c r="A89" s="7"/>
      <c r="B89" s="46" t="s">
        <v>127</v>
      </c>
      <c r="C89" s="118">
        <v>523.75271399999997</v>
      </c>
      <c r="D89" s="118">
        <v>180.38452932072181</v>
      </c>
      <c r="E89" s="118">
        <v>159.961243</v>
      </c>
      <c r="F89" s="118">
        <v>29.909606700000001</v>
      </c>
      <c r="G89" s="118">
        <v>2.8130223399999998</v>
      </c>
      <c r="H89" s="118">
        <v>866.91150866072178</v>
      </c>
      <c r="I89" s="118">
        <v>1.5258451300000002E-2</v>
      </c>
      <c r="J89" s="118">
        <v>866.92676711202182</v>
      </c>
      <c r="K89" s="118">
        <v>250.595767</v>
      </c>
      <c r="L89" s="118">
        <v>1117.52253</v>
      </c>
      <c r="M89" s="118">
        <v>260.437499</v>
      </c>
      <c r="N89" s="118">
        <v>0.45042718000000004</v>
      </c>
      <c r="O89" s="118">
        <v>857.53546200000005</v>
      </c>
      <c r="P89" s="127">
        <v>840.22529399999996</v>
      </c>
      <c r="Q89" s="188"/>
      <c r="R89" s="189"/>
    </row>
    <row r="90" spans="1:22" x14ac:dyDescent="0.25">
      <c r="A90" s="7"/>
      <c r="B90" s="46" t="s">
        <v>128</v>
      </c>
      <c r="C90" s="118">
        <v>528.689076</v>
      </c>
      <c r="D90" s="118">
        <v>181.47809806149843</v>
      </c>
      <c r="E90" s="118">
        <v>161.227237</v>
      </c>
      <c r="F90" s="118">
        <v>30.013003100000002</v>
      </c>
      <c r="G90" s="118">
        <v>2.8239775599999999</v>
      </c>
      <c r="H90" s="118">
        <v>874.21838862149832</v>
      </c>
      <c r="I90" s="118">
        <v>1.52638901E-2</v>
      </c>
      <c r="J90" s="118">
        <v>874.23365251159828</v>
      </c>
      <c r="K90" s="118">
        <v>252.11823699999999</v>
      </c>
      <c r="L90" s="118">
        <v>1126.3518899999999</v>
      </c>
      <c r="M90" s="118">
        <v>261.96681999999998</v>
      </c>
      <c r="N90" s="118">
        <v>0.45247599799999999</v>
      </c>
      <c r="O90" s="118">
        <v>864.83754500000009</v>
      </c>
      <c r="P90" s="127">
        <v>847.30353600000001</v>
      </c>
      <c r="Q90" s="188"/>
      <c r="R90" s="189"/>
    </row>
    <row r="91" spans="1:22" x14ac:dyDescent="0.25">
      <c r="A91" s="7"/>
      <c r="B91" s="46" t="s">
        <v>129</v>
      </c>
      <c r="C91" s="118">
        <v>533.649092</v>
      </c>
      <c r="D91" s="118">
        <v>182.69245258697376</v>
      </c>
      <c r="E91" s="118">
        <v>162.382845</v>
      </c>
      <c r="F91" s="118">
        <v>30.176105800000002</v>
      </c>
      <c r="G91" s="118">
        <v>2.8349662199999996</v>
      </c>
      <c r="H91" s="118">
        <v>881.5593558069736</v>
      </c>
      <c r="I91" s="118">
        <v>1.46067447E-2</v>
      </c>
      <c r="J91" s="118">
        <v>881.57396255167362</v>
      </c>
      <c r="K91" s="118">
        <v>253.689919</v>
      </c>
      <c r="L91" s="118">
        <v>1135.26388</v>
      </c>
      <c r="M91" s="118">
        <v>263.50234399999999</v>
      </c>
      <c r="N91" s="118">
        <v>0.45459676300000001</v>
      </c>
      <c r="O91" s="118">
        <v>872.21613400000001</v>
      </c>
      <c r="P91" s="127">
        <v>854.46066399999995</v>
      </c>
      <c r="Q91" s="188"/>
      <c r="R91" s="189"/>
    </row>
    <row r="92" spans="1:22" x14ac:dyDescent="0.25">
      <c r="A92" s="7"/>
      <c r="B92" s="46" t="s">
        <v>130</v>
      </c>
      <c r="C92" s="118">
        <v>538.63528300000007</v>
      </c>
      <c r="D92" s="118">
        <v>184.07886639952767</v>
      </c>
      <c r="E92" s="118">
        <v>163.53000899999998</v>
      </c>
      <c r="F92" s="118">
        <v>30.344339000000002</v>
      </c>
      <c r="G92" s="118">
        <v>2.8459854500000001</v>
      </c>
      <c r="H92" s="118">
        <v>889.09014384952775</v>
      </c>
      <c r="I92" s="118">
        <v>1.32585771E-2</v>
      </c>
      <c r="J92" s="118">
        <v>889.10340242662767</v>
      </c>
      <c r="K92" s="118">
        <v>255.25358700000001</v>
      </c>
      <c r="L92" s="118">
        <v>1144.35699</v>
      </c>
      <c r="M92" s="118">
        <v>265.05729700000001</v>
      </c>
      <c r="N92" s="118">
        <v>0.45680641900000002</v>
      </c>
      <c r="O92" s="118">
        <v>879.75649799999997</v>
      </c>
      <c r="P92" s="127">
        <v>861.84688899999992</v>
      </c>
      <c r="Q92" s="188"/>
      <c r="R92" s="189"/>
    </row>
    <row r="93" spans="1:22" x14ac:dyDescent="0.25">
      <c r="A93" s="7"/>
      <c r="B93" s="46" t="s">
        <v>131</v>
      </c>
      <c r="C93" s="118">
        <v>543.63619799999992</v>
      </c>
      <c r="D93" s="118">
        <v>185.6096352526622</v>
      </c>
      <c r="E93" s="118">
        <v>164.652491</v>
      </c>
      <c r="F93" s="118">
        <v>30.490691099999999</v>
      </c>
      <c r="G93" s="118">
        <v>2.8570386999999999</v>
      </c>
      <c r="H93" s="118">
        <v>896.75536295266227</v>
      </c>
      <c r="I93" s="118">
        <v>1.4012374500000001E-2</v>
      </c>
      <c r="J93" s="118">
        <v>896.76937532716238</v>
      </c>
      <c r="K93" s="118">
        <v>256.74820999999997</v>
      </c>
      <c r="L93" s="118">
        <v>1153.5175800000002</v>
      </c>
      <c r="M93" s="118">
        <v>266.68749099999997</v>
      </c>
      <c r="N93" s="118">
        <v>0.45894338000000001</v>
      </c>
      <c r="O93" s="118">
        <v>887.28903700000001</v>
      </c>
      <c r="P93" s="127">
        <v>869.19659799999999</v>
      </c>
      <c r="Q93" s="188"/>
      <c r="R93" s="189"/>
    </row>
    <row r="94" spans="1:22" x14ac:dyDescent="0.25">
      <c r="A94" s="7"/>
      <c r="B94" s="46" t="s">
        <v>132</v>
      </c>
      <c r="C94" s="118">
        <v>548.65751699999998</v>
      </c>
      <c r="D94" s="118">
        <v>187.30307699107448</v>
      </c>
      <c r="E94" s="118">
        <v>165.93582699999999</v>
      </c>
      <c r="F94" s="118">
        <v>30.7637815</v>
      </c>
      <c r="G94" s="118">
        <v>2.8681291299999998</v>
      </c>
      <c r="H94" s="118">
        <v>904.76455012107454</v>
      </c>
      <c r="I94" s="118">
        <v>1.3461865100000001E-2</v>
      </c>
      <c r="J94" s="118">
        <v>904.77801198617453</v>
      </c>
      <c r="K94" s="118">
        <v>258.25808000000001</v>
      </c>
      <c r="L94" s="118">
        <v>1163.0360900000001</v>
      </c>
      <c r="M94" s="118">
        <v>268.37971899999997</v>
      </c>
      <c r="N94" s="118">
        <v>0.46120578800000001</v>
      </c>
      <c r="O94" s="118">
        <v>895.11757899999998</v>
      </c>
      <c r="P94" s="127">
        <v>876.80118400000003</v>
      </c>
      <c r="Q94" s="188"/>
      <c r="R94" s="189"/>
    </row>
    <row r="95" spans="1:22" x14ac:dyDescent="0.25">
      <c r="A95" s="7"/>
      <c r="B95" s="46" t="s">
        <v>133</v>
      </c>
      <c r="C95" s="118">
        <v>553.70322900000008</v>
      </c>
      <c r="D95" s="118">
        <v>189.07352967699813</v>
      </c>
      <c r="E95" s="118">
        <v>167.168553</v>
      </c>
      <c r="F95" s="118">
        <v>31.0359719</v>
      </c>
      <c r="G95" s="118">
        <v>2.8792519299999997</v>
      </c>
      <c r="H95" s="118">
        <v>912.82456360699814</v>
      </c>
      <c r="I95" s="118">
        <v>1.3411076899999999E-2</v>
      </c>
      <c r="J95" s="118">
        <v>912.8379746838981</v>
      </c>
      <c r="K95" s="118">
        <v>259.74742800000001</v>
      </c>
      <c r="L95" s="118">
        <v>1172.5853999999999</v>
      </c>
      <c r="M95" s="118">
        <v>270.07847499999997</v>
      </c>
      <c r="N95" s="118">
        <v>0.46346170999999997</v>
      </c>
      <c r="O95" s="118">
        <v>902.97039000000007</v>
      </c>
      <c r="P95" s="127">
        <v>884.43055200000003</v>
      </c>
      <c r="Q95" s="188"/>
      <c r="R95" s="189"/>
    </row>
    <row r="96" spans="1:22" x14ac:dyDescent="0.25">
      <c r="A96" s="7"/>
      <c r="B96" s="46" t="s">
        <v>134</v>
      </c>
      <c r="C96" s="118">
        <v>558.79765300000008</v>
      </c>
      <c r="D96" s="118">
        <v>190.87552644868939</v>
      </c>
      <c r="E96" s="118">
        <v>168.42600099999999</v>
      </c>
      <c r="F96" s="118">
        <v>31.3154614</v>
      </c>
      <c r="G96" s="118">
        <v>2.8904197100000002</v>
      </c>
      <c r="H96" s="118">
        <v>920.98960015868954</v>
      </c>
      <c r="I96" s="118">
        <v>1.34541352E-2</v>
      </c>
      <c r="J96" s="118">
        <v>921.00305429388959</v>
      </c>
      <c r="K96" s="118">
        <v>261.24244299999998</v>
      </c>
      <c r="L96" s="118">
        <v>1182.2455</v>
      </c>
      <c r="M96" s="118">
        <v>271.790188</v>
      </c>
      <c r="N96" s="118">
        <v>0.465724007</v>
      </c>
      <c r="O96" s="118">
        <v>910.92103300000008</v>
      </c>
      <c r="P96" s="127">
        <v>892.17500699999994</v>
      </c>
      <c r="Q96" s="188"/>
      <c r="R96" s="189"/>
    </row>
    <row r="97" spans="1:18" x14ac:dyDescent="0.25">
      <c r="A97" s="7"/>
      <c r="B97" s="305" t="s">
        <v>135</v>
      </c>
      <c r="C97" s="376">
        <v>563.95275000000004</v>
      </c>
      <c r="D97" s="376">
        <v>192.67879283155128</v>
      </c>
      <c r="E97" s="376">
        <v>169.65790900000002</v>
      </c>
      <c r="F97" s="376">
        <v>31.570083999999998</v>
      </c>
      <c r="G97" s="376">
        <v>2.9016396200000001</v>
      </c>
      <c r="H97" s="376">
        <v>929.1910914515513</v>
      </c>
      <c r="I97" s="376">
        <v>1.3310573899999999E-2</v>
      </c>
      <c r="J97" s="376">
        <v>929.20440202545126</v>
      </c>
      <c r="K97" s="376">
        <v>262.81627500000002</v>
      </c>
      <c r="L97" s="376">
        <v>1192.0206799999999</v>
      </c>
      <c r="M97" s="376">
        <v>273.52022799999997</v>
      </c>
      <c r="N97" s="376">
        <v>0.46801326599999998</v>
      </c>
      <c r="O97" s="376">
        <v>918.96846300000004</v>
      </c>
      <c r="P97" s="378">
        <v>900.054079</v>
      </c>
      <c r="Q97" s="188"/>
      <c r="R97" s="189"/>
    </row>
    <row r="98" spans="1:18" x14ac:dyDescent="0.25">
      <c r="A98" s="7"/>
      <c r="B98" s="46">
        <v>2008</v>
      </c>
      <c r="C98" s="118">
        <v>1013.081</v>
      </c>
      <c r="D98" s="118">
        <v>322.99200000000002</v>
      </c>
      <c r="E98" s="118">
        <v>295.01</v>
      </c>
      <c r="F98" s="118">
        <v>48.097999999999999</v>
      </c>
      <c r="G98" s="118">
        <v>-0.219</v>
      </c>
      <c r="H98" s="118">
        <v>1630.864</v>
      </c>
      <c r="I98" s="118">
        <v>-1.7669999999999999</v>
      </c>
      <c r="J98" s="118">
        <v>1629.097</v>
      </c>
      <c r="K98" s="118">
        <v>438.678</v>
      </c>
      <c r="L98" s="118">
        <v>2067.7750000000001</v>
      </c>
      <c r="M98" s="118">
        <v>465.55799999999999</v>
      </c>
      <c r="N98" s="118">
        <v>0</v>
      </c>
      <c r="O98" s="118">
        <v>1602.2170000000001</v>
      </c>
      <c r="P98" s="12">
        <v>1581.1859999999999</v>
      </c>
      <c r="Q98" s="188"/>
      <c r="R98" s="189"/>
    </row>
    <row r="99" spans="1:18" x14ac:dyDescent="0.25">
      <c r="A99" s="7"/>
      <c r="B99" s="46">
        <v>2009</v>
      </c>
      <c r="C99" s="118">
        <v>990.90300000000002</v>
      </c>
      <c r="D99" s="118">
        <v>338.52699999999999</v>
      </c>
      <c r="E99" s="118">
        <v>264.92500000000001</v>
      </c>
      <c r="F99" s="118">
        <v>51.96</v>
      </c>
      <c r="G99" s="118">
        <v>2.3290000000000002</v>
      </c>
      <c r="H99" s="118">
        <v>1596.684</v>
      </c>
      <c r="I99" s="118">
        <v>-17.957999999999998</v>
      </c>
      <c r="J99" s="118">
        <v>1578.7260000000001</v>
      </c>
      <c r="K99" s="118">
        <v>416.476</v>
      </c>
      <c r="L99" s="118">
        <v>1995.202</v>
      </c>
      <c r="M99" s="118">
        <v>435.79700000000003</v>
      </c>
      <c r="N99" s="118">
        <v>0</v>
      </c>
      <c r="O99" s="118">
        <v>1559.405</v>
      </c>
      <c r="P99" s="12">
        <v>1546.393</v>
      </c>
    </row>
    <row r="100" spans="1:18" x14ac:dyDescent="0.25">
      <c r="A100" s="7"/>
      <c r="B100" s="46">
        <v>2010</v>
      </c>
      <c r="C100" s="118">
        <v>1027.0119999999999</v>
      </c>
      <c r="D100" s="118">
        <v>345.48700000000002</v>
      </c>
      <c r="E100" s="118">
        <v>268.113</v>
      </c>
      <c r="F100" s="118">
        <v>51.305999999999997</v>
      </c>
      <c r="G100" s="118">
        <v>0.39700000000000002</v>
      </c>
      <c r="H100" s="118">
        <v>1641.009</v>
      </c>
      <c r="I100" s="118">
        <v>1.2E-2</v>
      </c>
      <c r="J100" s="118">
        <v>1641.021</v>
      </c>
      <c r="K100" s="118">
        <v>464.495</v>
      </c>
      <c r="L100" s="118">
        <v>2105.5160000000001</v>
      </c>
      <c r="M100" s="118">
        <v>489.67700000000002</v>
      </c>
      <c r="N100" s="118">
        <v>0</v>
      </c>
      <c r="O100" s="118">
        <v>1615.8389999999999</v>
      </c>
      <c r="P100" s="12">
        <v>1616.546</v>
      </c>
    </row>
    <row r="101" spans="1:18" x14ac:dyDescent="0.25">
      <c r="A101" s="7"/>
      <c r="B101" s="46">
        <v>2011</v>
      </c>
      <c r="C101" s="118">
        <v>1060.307</v>
      </c>
      <c r="D101" s="118">
        <v>347.49900000000002</v>
      </c>
      <c r="E101" s="118">
        <v>270.21600000000001</v>
      </c>
      <c r="F101" s="118">
        <v>47.832999999999998</v>
      </c>
      <c r="G101" s="118">
        <v>1.0489999999999999</v>
      </c>
      <c r="H101" s="118">
        <v>1679.0709999999999</v>
      </c>
      <c r="I101" s="118">
        <v>4.1369999999999996</v>
      </c>
      <c r="J101" s="118">
        <v>1683.2080000000001</v>
      </c>
      <c r="K101" s="118">
        <v>522.10699999999997</v>
      </c>
      <c r="L101" s="118">
        <v>2205.3150000000001</v>
      </c>
      <c r="M101" s="118">
        <v>535.37</v>
      </c>
      <c r="N101" s="118">
        <v>0</v>
      </c>
      <c r="O101" s="118">
        <v>1669.9449999999999</v>
      </c>
      <c r="P101" s="12">
        <v>1676.89</v>
      </c>
    </row>
    <row r="102" spans="1:18" x14ac:dyDescent="0.25">
      <c r="A102" s="7"/>
      <c r="B102" s="46">
        <v>2012</v>
      </c>
      <c r="C102" s="118">
        <v>1099.2170000000001</v>
      </c>
      <c r="D102" s="118">
        <v>354.85500000000002</v>
      </c>
      <c r="E102" s="118">
        <v>280.15899999999999</v>
      </c>
      <c r="F102" s="118">
        <v>45.52</v>
      </c>
      <c r="G102" s="118">
        <v>0.217</v>
      </c>
      <c r="H102" s="118">
        <v>1734.4480000000001</v>
      </c>
      <c r="I102" s="118">
        <v>3.9569999999999999</v>
      </c>
      <c r="J102" s="118">
        <v>1738.405</v>
      </c>
      <c r="K102" s="118">
        <v>525.11300000000006</v>
      </c>
      <c r="L102" s="118">
        <v>2263.518</v>
      </c>
      <c r="M102" s="118">
        <v>541.80999999999995</v>
      </c>
      <c r="N102" s="118">
        <v>0</v>
      </c>
      <c r="O102" s="118">
        <v>1721.7080000000001</v>
      </c>
      <c r="P102" s="12">
        <v>1705.748</v>
      </c>
    </row>
    <row r="103" spans="1:18" x14ac:dyDescent="0.25">
      <c r="A103" s="7"/>
      <c r="B103" s="46">
        <v>2013</v>
      </c>
      <c r="C103" s="118">
        <v>1148.2929999999999</v>
      </c>
      <c r="D103" s="118">
        <v>356.935</v>
      </c>
      <c r="E103" s="118">
        <v>296.88900000000001</v>
      </c>
      <c r="F103" s="118">
        <v>43.728999999999999</v>
      </c>
      <c r="G103" s="118">
        <v>7.1390000000000002</v>
      </c>
      <c r="H103" s="118">
        <v>1809.2560000000001</v>
      </c>
      <c r="I103" s="118">
        <v>3.1509999999999998</v>
      </c>
      <c r="J103" s="118">
        <v>1812.4069999999999</v>
      </c>
      <c r="K103" s="118">
        <v>540.43600000000004</v>
      </c>
      <c r="L103" s="118">
        <v>2352.8429999999998</v>
      </c>
      <c r="M103" s="118">
        <v>563.77099999999996</v>
      </c>
      <c r="N103" s="118">
        <v>0</v>
      </c>
      <c r="O103" s="118">
        <v>1789.0719999999999</v>
      </c>
      <c r="P103" s="12">
        <v>1757.5029999999999</v>
      </c>
    </row>
    <row r="104" spans="1:18" x14ac:dyDescent="0.25">
      <c r="A104" s="7"/>
      <c r="B104" s="46">
        <v>2014</v>
      </c>
      <c r="C104" s="118">
        <v>1194.143</v>
      </c>
      <c r="D104" s="118">
        <v>368.24799999999999</v>
      </c>
      <c r="E104" s="118">
        <v>322.10000000000002</v>
      </c>
      <c r="F104" s="118">
        <v>50.207000000000001</v>
      </c>
      <c r="G104" s="118">
        <v>6.0170000000000003</v>
      </c>
      <c r="H104" s="118">
        <v>1890.508</v>
      </c>
      <c r="I104" s="118">
        <v>17.503</v>
      </c>
      <c r="J104" s="118">
        <v>1908.011</v>
      </c>
      <c r="K104" s="118">
        <v>534.99400000000003</v>
      </c>
      <c r="L104" s="118">
        <v>2443.0050000000001</v>
      </c>
      <c r="M104" s="118">
        <v>567.93899999999996</v>
      </c>
      <c r="N104" s="118">
        <v>0</v>
      </c>
      <c r="O104" s="118">
        <v>1875.066</v>
      </c>
      <c r="P104" s="12">
        <v>1841.7940000000001</v>
      </c>
    </row>
    <row r="105" spans="1:18" x14ac:dyDescent="0.25">
      <c r="A105" s="7"/>
      <c r="B105" s="46">
        <v>2015</v>
      </c>
      <c r="C105" s="118">
        <v>1225.4590000000001</v>
      </c>
      <c r="D105" s="118">
        <v>372.7</v>
      </c>
      <c r="E105" s="118">
        <v>346.07799999999997</v>
      </c>
      <c r="F105" s="118">
        <v>51.637999999999998</v>
      </c>
      <c r="G105" s="118">
        <v>0.81</v>
      </c>
      <c r="H105" s="118">
        <v>1945.047</v>
      </c>
      <c r="I105" s="118">
        <v>9.3230000000000004</v>
      </c>
      <c r="J105" s="118">
        <v>1954.37</v>
      </c>
      <c r="K105" s="118">
        <v>537.51300000000003</v>
      </c>
      <c r="L105" s="118">
        <v>2491.8829999999998</v>
      </c>
      <c r="M105" s="118">
        <v>563.86699999999996</v>
      </c>
      <c r="N105" s="118">
        <v>0</v>
      </c>
      <c r="O105" s="118">
        <v>1928.0160000000001</v>
      </c>
      <c r="P105" s="12">
        <v>1886.2470000000001</v>
      </c>
    </row>
    <row r="106" spans="1:18" x14ac:dyDescent="0.25">
      <c r="A106" s="7"/>
      <c r="B106" s="46">
        <v>2016</v>
      </c>
      <c r="C106" s="118">
        <v>1285.0360000000001</v>
      </c>
      <c r="D106" s="118">
        <v>381.33199999999999</v>
      </c>
      <c r="E106" s="118">
        <v>372.262</v>
      </c>
      <c r="F106" s="118">
        <v>51.356000000000002</v>
      </c>
      <c r="G106" s="118">
        <v>1.341</v>
      </c>
      <c r="H106" s="118">
        <v>2039.971</v>
      </c>
      <c r="I106" s="118">
        <v>-0.80600000000000005</v>
      </c>
      <c r="J106" s="118">
        <v>2039.165</v>
      </c>
      <c r="K106" s="118">
        <v>582.61300000000006</v>
      </c>
      <c r="L106" s="118">
        <v>2621.7779999999998</v>
      </c>
      <c r="M106" s="118">
        <v>617.02300000000002</v>
      </c>
      <c r="N106" s="118">
        <v>0</v>
      </c>
      <c r="O106" s="118">
        <v>2004.7550000000001</v>
      </c>
      <c r="P106" s="12">
        <v>1958.0219999999999</v>
      </c>
    </row>
    <row r="107" spans="1:18" x14ac:dyDescent="0.25">
      <c r="A107" s="7"/>
      <c r="B107" s="46">
        <v>2017</v>
      </c>
      <c r="C107" s="118">
        <v>1334.7090000000001</v>
      </c>
      <c r="D107" s="118">
        <v>387.33100000000002</v>
      </c>
      <c r="E107" s="118">
        <v>397.79399999999998</v>
      </c>
      <c r="F107" s="118">
        <v>57.575000000000003</v>
      </c>
      <c r="G107" s="118">
        <v>0.66400000000000003</v>
      </c>
      <c r="H107" s="118">
        <v>2120.498</v>
      </c>
      <c r="I107" s="118">
        <v>2.7770000000000001</v>
      </c>
      <c r="J107" s="118">
        <v>2123.2750000000001</v>
      </c>
      <c r="K107" s="118">
        <v>649.59</v>
      </c>
      <c r="L107" s="118">
        <v>2772.8649999999998</v>
      </c>
      <c r="M107" s="118">
        <v>675.64300000000003</v>
      </c>
      <c r="N107" s="118">
        <v>0</v>
      </c>
      <c r="O107" s="118">
        <v>2097.2220000000002</v>
      </c>
      <c r="P107" s="12">
        <v>2074.819</v>
      </c>
    </row>
    <row r="108" spans="1:18" x14ac:dyDescent="0.25">
      <c r="A108" s="7"/>
      <c r="B108" s="46">
        <v>2018</v>
      </c>
      <c r="C108" s="118">
        <v>1389.9079999999999</v>
      </c>
      <c r="D108" s="118">
        <v>397.81900000000002</v>
      </c>
      <c r="E108" s="118">
        <v>405.86700000000002</v>
      </c>
      <c r="F108" s="118">
        <v>58.384999999999998</v>
      </c>
      <c r="G108" s="118">
        <v>2.5640000000000001</v>
      </c>
      <c r="H108" s="118">
        <v>2196.1579999999999</v>
      </c>
      <c r="I108" s="118">
        <v>1.4750000000000001</v>
      </c>
      <c r="J108" s="118">
        <v>2197.6329999999998</v>
      </c>
      <c r="K108" s="118">
        <v>691.74</v>
      </c>
      <c r="L108" s="118">
        <v>2889.373</v>
      </c>
      <c r="M108" s="118">
        <v>717.81399999999996</v>
      </c>
      <c r="N108" s="118">
        <v>0</v>
      </c>
      <c r="O108" s="118">
        <v>2171.5590000000002</v>
      </c>
      <c r="P108" s="12">
        <v>2142.3049999999998</v>
      </c>
    </row>
    <row r="109" spans="1:18" x14ac:dyDescent="0.25">
      <c r="A109" s="7"/>
      <c r="B109" s="46">
        <v>2019</v>
      </c>
      <c r="C109" s="118">
        <v>1425.5440000000001</v>
      </c>
      <c r="D109" s="118">
        <v>425.69900000000001</v>
      </c>
      <c r="E109" s="118">
        <v>424.262</v>
      </c>
      <c r="F109" s="118">
        <v>62.246000000000002</v>
      </c>
      <c r="G109" s="118">
        <v>2.5819999999999999</v>
      </c>
      <c r="H109" s="118">
        <v>2278.087</v>
      </c>
      <c r="I109" s="118">
        <v>1.861</v>
      </c>
      <c r="J109" s="118">
        <v>2279.9479999999999</v>
      </c>
      <c r="K109" s="118">
        <v>718.75900000000001</v>
      </c>
      <c r="L109" s="118">
        <v>2998.7069999999999</v>
      </c>
      <c r="M109" s="118">
        <v>745.74599999999998</v>
      </c>
      <c r="N109" s="118">
        <v>0</v>
      </c>
      <c r="O109" s="118">
        <v>2252.9609999999998</v>
      </c>
      <c r="P109" s="12">
        <v>2250.7020000000002</v>
      </c>
    </row>
    <row r="110" spans="1:18" x14ac:dyDescent="0.25">
      <c r="A110" s="7"/>
      <c r="B110" s="46">
        <v>2020</v>
      </c>
      <c r="C110" s="118">
        <v>1246.4090000000001</v>
      </c>
      <c r="D110" s="118">
        <v>474.22899999999998</v>
      </c>
      <c r="E110" s="118">
        <v>387.15899999999999</v>
      </c>
      <c r="F110" s="118">
        <v>65.941000000000003</v>
      </c>
      <c r="G110" s="118">
        <v>0.26100000000000001</v>
      </c>
      <c r="H110" s="118">
        <v>2108.058</v>
      </c>
      <c r="I110" s="118">
        <v>0.99399999999999999</v>
      </c>
      <c r="J110" s="118">
        <v>2109.0520000000001</v>
      </c>
      <c r="K110" s="118">
        <v>636.32500000000005</v>
      </c>
      <c r="L110" s="118">
        <v>2745.377</v>
      </c>
      <c r="M110" s="118">
        <v>620.65700000000004</v>
      </c>
      <c r="N110" s="118">
        <v>0</v>
      </c>
      <c r="O110" s="118">
        <v>2124.7199999999998</v>
      </c>
      <c r="P110" s="12">
        <v>2079.7469999999998</v>
      </c>
    </row>
    <row r="111" spans="1:18" x14ac:dyDescent="0.25">
      <c r="A111" s="7"/>
      <c r="B111" s="46">
        <v>2021</v>
      </c>
      <c r="C111" s="118">
        <v>1374.171</v>
      </c>
      <c r="D111" s="118">
        <v>508.59</v>
      </c>
      <c r="E111" s="118">
        <v>430.541</v>
      </c>
      <c r="F111" s="118">
        <v>71.593999999999994</v>
      </c>
      <c r="G111" s="118">
        <v>7.9009999999999998</v>
      </c>
      <c r="H111" s="118">
        <v>2321.203</v>
      </c>
      <c r="I111" s="118">
        <v>0.51</v>
      </c>
      <c r="J111" s="118">
        <v>2321.7130000000002</v>
      </c>
      <c r="K111" s="118">
        <v>680.29100000000005</v>
      </c>
      <c r="L111" s="118">
        <v>3002.0039999999999</v>
      </c>
      <c r="M111" s="118">
        <v>679.35199999999998</v>
      </c>
      <c r="N111" s="118">
        <v>0</v>
      </c>
      <c r="O111" s="118">
        <v>2322.652</v>
      </c>
      <c r="P111" s="12">
        <v>2322.788</v>
      </c>
    </row>
    <row r="112" spans="1:18" x14ac:dyDescent="0.25">
      <c r="A112" s="7"/>
      <c r="B112" s="46">
        <v>2022</v>
      </c>
      <c r="C112" s="118">
        <v>1604.5940000000001</v>
      </c>
      <c r="D112" s="118">
        <v>530.57899999999995</v>
      </c>
      <c r="E112" s="118">
        <v>490.44900000000001</v>
      </c>
      <c r="F112" s="118">
        <v>78.944000000000003</v>
      </c>
      <c r="G112" s="118">
        <v>-19.943999999999999</v>
      </c>
      <c r="H112" s="118">
        <v>2605.6779999999999</v>
      </c>
      <c r="I112" s="118">
        <v>3.0179999999999998</v>
      </c>
      <c r="J112" s="118">
        <v>2608.6959999999999</v>
      </c>
      <c r="K112" s="118">
        <v>879.12099999999998</v>
      </c>
      <c r="L112" s="118">
        <v>3487.817</v>
      </c>
      <c r="M112" s="118">
        <v>906.86800000000005</v>
      </c>
      <c r="N112" s="118">
        <v>0</v>
      </c>
      <c r="O112" s="118">
        <v>2580.9490000000001</v>
      </c>
      <c r="P112" s="12">
        <v>2582.3150000000001</v>
      </c>
    </row>
    <row r="113" spans="1:18" x14ac:dyDescent="0.25">
      <c r="A113" s="7"/>
      <c r="B113" s="46">
        <v>2023</v>
      </c>
      <c r="C113" s="118">
        <v>1708.903</v>
      </c>
      <c r="D113" s="118">
        <v>567.36900000000003</v>
      </c>
      <c r="E113" s="118">
        <v>520.09100000000001</v>
      </c>
      <c r="F113" s="118">
        <v>88.231999999999999</v>
      </c>
      <c r="G113" s="118">
        <v>-13.342000000000001</v>
      </c>
      <c r="H113" s="118">
        <v>2783.0210000000002</v>
      </c>
      <c r="I113" s="118">
        <v>1.284</v>
      </c>
      <c r="J113" s="118">
        <v>2784.3049999999998</v>
      </c>
      <c r="K113" s="118">
        <v>878.27800000000002</v>
      </c>
      <c r="L113" s="118">
        <v>3662.5830000000001</v>
      </c>
      <c r="M113" s="118">
        <v>910.41899999999998</v>
      </c>
      <c r="N113" s="118">
        <v>0</v>
      </c>
      <c r="O113" s="118">
        <v>2752.1640000000002</v>
      </c>
      <c r="P113" s="12">
        <v>2706.2159999999999</v>
      </c>
    </row>
    <row r="114" spans="1:18" x14ac:dyDescent="0.25">
      <c r="A114" s="7"/>
      <c r="B114" s="46">
        <v>2024</v>
      </c>
      <c r="C114" s="118">
        <v>1755.115</v>
      </c>
      <c r="D114" s="118">
        <v>600.49300000000005</v>
      </c>
      <c r="E114" s="118">
        <v>538.38300000000004</v>
      </c>
      <c r="F114" s="118">
        <v>93.617000000000004</v>
      </c>
      <c r="G114" s="118">
        <v>6.2469999999999999</v>
      </c>
      <c r="H114" s="118">
        <v>2900.2379999999998</v>
      </c>
      <c r="I114" s="118">
        <v>6.7839999999999998</v>
      </c>
      <c r="J114" s="118">
        <v>2907.0219999999999</v>
      </c>
      <c r="K114" s="118">
        <v>893.58500000000004</v>
      </c>
      <c r="L114" s="118">
        <v>3800.607</v>
      </c>
      <c r="M114" s="118">
        <v>918.72900000000004</v>
      </c>
      <c r="N114" s="118">
        <v>2.1280000000000001</v>
      </c>
      <c r="O114" s="118">
        <v>2884.0059999999999</v>
      </c>
      <c r="P114" s="12">
        <v>2863.047</v>
      </c>
    </row>
    <row r="115" spans="1:18" x14ac:dyDescent="0.25">
      <c r="A115" s="7"/>
      <c r="B115" s="46">
        <v>2025</v>
      </c>
      <c r="C115" s="118">
        <v>1837.6920809999997</v>
      </c>
      <c r="D115" s="118">
        <v>641.39081223136861</v>
      </c>
      <c r="E115" s="118">
        <v>558.524406</v>
      </c>
      <c r="F115" s="118">
        <v>98.011489300000008</v>
      </c>
      <c r="G115" s="118">
        <v>16.978648740000001</v>
      </c>
      <c r="H115" s="118">
        <v>3054.5859479713686</v>
      </c>
      <c r="I115" s="118">
        <v>-1.7742198375</v>
      </c>
      <c r="J115" s="118">
        <v>3052.8117281338682</v>
      </c>
      <c r="K115" s="118">
        <v>935.97339299999999</v>
      </c>
      <c r="L115" s="118">
        <v>3988.7851210000003</v>
      </c>
      <c r="M115" s="118">
        <v>965.08386899999994</v>
      </c>
      <c r="N115" s="118">
        <v>1.6739438980000001</v>
      </c>
      <c r="O115" s="118">
        <v>3025.3751970000003</v>
      </c>
      <c r="P115" s="12">
        <v>2978.0230080000001</v>
      </c>
    </row>
    <row r="116" spans="1:18" x14ac:dyDescent="0.25">
      <c r="A116" s="7"/>
      <c r="B116" s="46">
        <v>2026</v>
      </c>
      <c r="C116" s="118">
        <v>1905.4712180000001</v>
      </c>
      <c r="D116" s="118">
        <v>669.44889365729182</v>
      </c>
      <c r="E116" s="118">
        <v>575.59396600000002</v>
      </c>
      <c r="F116" s="118">
        <v>107.96308510000001</v>
      </c>
      <c r="G116" s="118">
        <v>10.80568044</v>
      </c>
      <c r="H116" s="118">
        <v>3161.3197580972919</v>
      </c>
      <c r="I116" s="118">
        <v>5.383312187E-2</v>
      </c>
      <c r="J116" s="118">
        <v>3161.3735912191614</v>
      </c>
      <c r="K116" s="118">
        <v>947.70006699999999</v>
      </c>
      <c r="L116" s="118">
        <v>4109.07366</v>
      </c>
      <c r="M116" s="118">
        <v>974.98121600000002</v>
      </c>
      <c r="N116" s="118">
        <v>1.7128695920000001</v>
      </c>
      <c r="O116" s="118">
        <v>3135.8053130000003</v>
      </c>
      <c r="P116" s="12">
        <v>3085.880052</v>
      </c>
    </row>
    <row r="117" spans="1:18" x14ac:dyDescent="0.25">
      <c r="A117" s="7"/>
      <c r="B117" s="46">
        <v>2027</v>
      </c>
      <c r="C117" s="118">
        <v>1973.7381540000001</v>
      </c>
      <c r="D117" s="118">
        <v>693.10758034472337</v>
      </c>
      <c r="E117" s="118">
        <v>602.62330600000007</v>
      </c>
      <c r="F117" s="118">
        <v>116.57598639999999</v>
      </c>
      <c r="G117" s="118">
        <v>10.972741879999999</v>
      </c>
      <c r="H117" s="118">
        <v>3280.4417822247233</v>
      </c>
      <c r="I117" s="118">
        <v>4.7571779699999997E-2</v>
      </c>
      <c r="J117" s="118">
        <v>3280.4893540044231</v>
      </c>
      <c r="K117" s="118">
        <v>967.1510310000001</v>
      </c>
      <c r="L117" s="118">
        <v>4247.6403899999996</v>
      </c>
      <c r="M117" s="118">
        <v>999.80236000000002</v>
      </c>
      <c r="N117" s="118">
        <v>1.748062529</v>
      </c>
      <c r="O117" s="118">
        <v>3249.586088</v>
      </c>
      <c r="P117" s="12">
        <v>3185.8204100000003</v>
      </c>
    </row>
    <row r="118" spans="1:18" x14ac:dyDescent="0.25">
      <c r="A118" s="7"/>
      <c r="B118" s="46">
        <v>2028</v>
      </c>
      <c r="C118" s="118">
        <v>2046.2904670000003</v>
      </c>
      <c r="D118" s="118">
        <v>711.74883105131346</v>
      </c>
      <c r="E118" s="118">
        <v>627.43185100000005</v>
      </c>
      <c r="F118" s="118">
        <v>119.1882999</v>
      </c>
      <c r="G118" s="118">
        <v>11.143119820000003</v>
      </c>
      <c r="H118" s="118">
        <v>3396.6142688713139</v>
      </c>
      <c r="I118" s="118">
        <v>5.0064771399999999E-2</v>
      </c>
      <c r="J118" s="118">
        <v>3396.6643336427137</v>
      </c>
      <c r="K118" s="118">
        <v>988.35274099999992</v>
      </c>
      <c r="L118" s="118">
        <v>4385.0170799999996</v>
      </c>
      <c r="M118" s="118">
        <v>1025.9810540000001</v>
      </c>
      <c r="N118" s="118">
        <v>1.7817556200000002</v>
      </c>
      <c r="O118" s="118">
        <v>3360.8177739999996</v>
      </c>
      <c r="P118" s="12">
        <v>3293.9021190000003</v>
      </c>
    </row>
    <row r="119" spans="1:18" x14ac:dyDescent="0.25">
      <c r="A119" s="7"/>
      <c r="B119" s="46">
        <v>2029</v>
      </c>
      <c r="C119" s="118">
        <v>2124.726165</v>
      </c>
      <c r="D119" s="118">
        <v>728.63394636872169</v>
      </c>
      <c r="E119" s="118">
        <v>647.10133399999995</v>
      </c>
      <c r="F119" s="118">
        <v>120.4430546</v>
      </c>
      <c r="G119" s="118">
        <v>11.31795157</v>
      </c>
      <c r="H119" s="118">
        <v>3511.7793969387217</v>
      </c>
      <c r="I119" s="118">
        <v>5.8387663200000009E-2</v>
      </c>
      <c r="J119" s="118">
        <v>3511.8377846019212</v>
      </c>
      <c r="K119" s="118">
        <v>1011.65751</v>
      </c>
      <c r="L119" s="118">
        <v>4523.4952899999998</v>
      </c>
      <c r="M119" s="118">
        <v>1050.96396</v>
      </c>
      <c r="N119" s="118">
        <v>1.81430636</v>
      </c>
      <c r="O119" s="118">
        <v>3474.3456390000006</v>
      </c>
      <c r="P119" s="12">
        <v>3403.8363829999998</v>
      </c>
    </row>
    <row r="120" spans="1:18" x14ac:dyDescent="0.25">
      <c r="A120" s="7"/>
      <c r="B120" s="305">
        <v>2030</v>
      </c>
      <c r="C120" s="376">
        <v>2204.7945970000001</v>
      </c>
      <c r="D120" s="376">
        <v>752.86176836942423</v>
      </c>
      <c r="E120" s="376">
        <v>666.18287199999997</v>
      </c>
      <c r="F120" s="376">
        <v>123.6059059</v>
      </c>
      <c r="G120" s="376">
        <v>11.494839470000001</v>
      </c>
      <c r="H120" s="376">
        <v>3635.3340768394246</v>
      </c>
      <c r="I120" s="376">
        <v>5.4339451699999999E-2</v>
      </c>
      <c r="J120" s="376">
        <v>3635.3884162911245</v>
      </c>
      <c r="K120" s="376">
        <v>1035.996161</v>
      </c>
      <c r="L120" s="376">
        <v>4671.3845700000002</v>
      </c>
      <c r="M120" s="376">
        <v>1076.9358729999999</v>
      </c>
      <c r="N120" s="376">
        <v>1.849334885</v>
      </c>
      <c r="O120" s="376">
        <v>3596.2980389999998</v>
      </c>
      <c r="P120" s="377">
        <v>3522.603341</v>
      </c>
      <c r="Q120" s="188"/>
      <c r="R120" s="189"/>
    </row>
    <row r="121" spans="1:18" x14ac:dyDescent="0.25">
      <c r="A121" s="7"/>
      <c r="B121" s="46" t="s">
        <v>136</v>
      </c>
      <c r="C121" s="118">
        <v>1005.158</v>
      </c>
      <c r="D121" s="118">
        <v>327.09199999999998</v>
      </c>
      <c r="E121" s="118">
        <v>289.214</v>
      </c>
      <c r="F121" s="118">
        <v>49.164000000000001</v>
      </c>
      <c r="G121" s="118">
        <v>0.71599999999999997</v>
      </c>
      <c r="H121" s="118">
        <v>1622.18</v>
      </c>
      <c r="I121" s="118">
        <v>-7.7530000000000001</v>
      </c>
      <c r="J121" s="118">
        <v>1614.4269999999999</v>
      </c>
      <c r="K121" s="118">
        <v>437.37200000000001</v>
      </c>
      <c r="L121" s="118">
        <v>2051.799</v>
      </c>
      <c r="M121" s="118">
        <v>459.52300000000002</v>
      </c>
      <c r="N121" s="118">
        <v>0</v>
      </c>
      <c r="O121" s="118">
        <v>1592.2760000000001</v>
      </c>
      <c r="P121" s="12">
        <v>1564.88</v>
      </c>
      <c r="Q121" s="188"/>
      <c r="R121" s="189"/>
    </row>
    <row r="122" spans="1:18" x14ac:dyDescent="0.25">
      <c r="B122" s="46" t="s">
        <v>137</v>
      </c>
      <c r="C122" s="118">
        <v>992.46299999999997</v>
      </c>
      <c r="D122" s="118">
        <v>341.22399999999999</v>
      </c>
      <c r="E122" s="118">
        <v>263.10599999999999</v>
      </c>
      <c r="F122" s="118">
        <v>52.162999999999997</v>
      </c>
      <c r="G122" s="118">
        <v>0.82199999999999995</v>
      </c>
      <c r="H122" s="118">
        <v>1597.615</v>
      </c>
      <c r="I122" s="118">
        <v>-10.055</v>
      </c>
      <c r="J122" s="118">
        <v>1587.56</v>
      </c>
      <c r="K122" s="118">
        <v>423.32900000000001</v>
      </c>
      <c r="L122" s="118">
        <v>2010.8889999999999</v>
      </c>
      <c r="M122" s="118">
        <v>443.13299999999998</v>
      </c>
      <c r="N122" s="118">
        <v>0</v>
      </c>
      <c r="O122" s="118">
        <v>1567.7560000000001</v>
      </c>
      <c r="P122" s="12">
        <v>1561.874</v>
      </c>
      <c r="Q122" s="188"/>
      <c r="R122" s="189"/>
    </row>
    <row r="123" spans="1:18" x14ac:dyDescent="0.25">
      <c r="B123" s="46" t="s">
        <v>138</v>
      </c>
      <c r="C123" s="118">
        <v>1041.8989999999999</v>
      </c>
      <c r="D123" s="118">
        <v>348.11</v>
      </c>
      <c r="E123" s="118">
        <v>267.89999999999998</v>
      </c>
      <c r="F123" s="118">
        <v>51.137999999999998</v>
      </c>
      <c r="G123" s="118">
        <v>-1.04</v>
      </c>
      <c r="H123" s="118">
        <v>1656.8689999999999</v>
      </c>
      <c r="I123" s="118">
        <v>-3.1539999999999999</v>
      </c>
      <c r="J123" s="118">
        <v>1653.7149999999999</v>
      </c>
      <c r="K123" s="118">
        <v>482.822</v>
      </c>
      <c r="L123" s="118">
        <v>2136.5369999999998</v>
      </c>
      <c r="M123" s="118">
        <v>502.303</v>
      </c>
      <c r="N123" s="118">
        <v>0</v>
      </c>
      <c r="O123" s="118">
        <v>1634.2339999999999</v>
      </c>
      <c r="P123" s="127">
        <v>1636.499</v>
      </c>
    </row>
    <row r="124" spans="1:18" x14ac:dyDescent="0.25">
      <c r="B124" s="46" t="s">
        <v>139</v>
      </c>
      <c r="C124" s="118">
        <v>1065.828</v>
      </c>
      <c r="D124" s="118">
        <v>349.13099999999997</v>
      </c>
      <c r="E124" s="118">
        <v>274.39600000000002</v>
      </c>
      <c r="F124" s="118">
        <v>46.127000000000002</v>
      </c>
      <c r="G124" s="118">
        <v>1.5569999999999999</v>
      </c>
      <c r="H124" s="118">
        <v>1690.912</v>
      </c>
      <c r="I124" s="118">
        <v>2.8170000000000002</v>
      </c>
      <c r="J124" s="118">
        <v>1693.729</v>
      </c>
      <c r="K124" s="118">
        <v>529.28300000000002</v>
      </c>
      <c r="L124" s="118">
        <v>2223.0120000000002</v>
      </c>
      <c r="M124" s="118">
        <v>542.93499999999995</v>
      </c>
      <c r="N124" s="118">
        <v>0</v>
      </c>
      <c r="O124" s="118">
        <v>1680.077</v>
      </c>
      <c r="P124" s="127">
        <v>1682.8440000000001</v>
      </c>
    </row>
    <row r="125" spans="1:18" x14ac:dyDescent="0.25">
      <c r="B125" s="154" t="s">
        <v>140</v>
      </c>
      <c r="C125" s="118">
        <v>1112.4280000000001</v>
      </c>
      <c r="D125" s="118">
        <v>353.22699999999998</v>
      </c>
      <c r="E125" s="118">
        <v>280.70999999999998</v>
      </c>
      <c r="F125" s="118">
        <v>44.755000000000003</v>
      </c>
      <c r="G125" s="118">
        <v>2.2970000000000002</v>
      </c>
      <c r="H125" s="118">
        <v>1748.662</v>
      </c>
      <c r="I125" s="118">
        <v>5.1740000000000004</v>
      </c>
      <c r="J125" s="118">
        <v>1753.836</v>
      </c>
      <c r="K125" s="118">
        <v>524.54</v>
      </c>
      <c r="L125" s="118">
        <v>2278.3760000000002</v>
      </c>
      <c r="M125" s="118">
        <v>543.28300000000002</v>
      </c>
      <c r="N125" s="118">
        <v>0</v>
      </c>
      <c r="O125" s="118">
        <v>1735.0930000000001</v>
      </c>
      <c r="P125" s="127">
        <v>1710.732</v>
      </c>
    </row>
    <row r="126" spans="1:18" x14ac:dyDescent="0.25">
      <c r="B126" s="154" t="s">
        <v>141</v>
      </c>
      <c r="C126" s="118">
        <v>1159.0029999999999</v>
      </c>
      <c r="D126" s="118">
        <v>360.29899999999998</v>
      </c>
      <c r="E126" s="118">
        <v>304.38299999999998</v>
      </c>
      <c r="F126" s="118">
        <v>45.921999999999997</v>
      </c>
      <c r="G126" s="118">
        <v>7.6040000000000001</v>
      </c>
      <c r="H126" s="118">
        <v>1831.289</v>
      </c>
      <c r="I126" s="118">
        <v>6.23</v>
      </c>
      <c r="J126" s="118">
        <v>1837.519</v>
      </c>
      <c r="K126" s="118">
        <v>538.34799999999996</v>
      </c>
      <c r="L126" s="118">
        <v>2375.8670000000002</v>
      </c>
      <c r="M126" s="118">
        <v>566.15099999999995</v>
      </c>
      <c r="N126" s="118">
        <v>0</v>
      </c>
      <c r="O126" s="118">
        <v>1809.7159999999999</v>
      </c>
      <c r="P126" s="127">
        <v>1783.162</v>
      </c>
    </row>
    <row r="127" spans="1:18" x14ac:dyDescent="0.25">
      <c r="B127" s="154" t="s">
        <v>142</v>
      </c>
      <c r="C127" s="118">
        <v>1203.7860000000001</v>
      </c>
      <c r="D127" s="118">
        <v>368.99799999999999</v>
      </c>
      <c r="E127" s="118">
        <v>329.50900000000001</v>
      </c>
      <c r="F127" s="118">
        <v>50.694000000000003</v>
      </c>
      <c r="G127" s="118">
        <v>7.1020000000000003</v>
      </c>
      <c r="H127" s="118">
        <v>1909.395</v>
      </c>
      <c r="I127" s="118">
        <v>19.405000000000001</v>
      </c>
      <c r="J127" s="118">
        <v>1928.8</v>
      </c>
      <c r="K127" s="118">
        <v>535.15200000000004</v>
      </c>
      <c r="L127" s="118">
        <v>2463.9520000000002</v>
      </c>
      <c r="M127" s="118">
        <v>571.55200000000002</v>
      </c>
      <c r="N127" s="118">
        <v>0</v>
      </c>
      <c r="O127" s="118">
        <v>1892.4</v>
      </c>
      <c r="P127" s="127">
        <v>1854.9690000000001</v>
      </c>
    </row>
    <row r="128" spans="1:18" x14ac:dyDescent="0.25">
      <c r="B128" s="154" t="s">
        <v>143</v>
      </c>
      <c r="C128" s="118">
        <v>1238.2429999999999</v>
      </c>
      <c r="D128" s="118">
        <v>374.60599999999999</v>
      </c>
      <c r="E128" s="118">
        <v>349.57600000000002</v>
      </c>
      <c r="F128" s="118">
        <v>49.42</v>
      </c>
      <c r="G128" s="118">
        <v>-0.85099999999999998</v>
      </c>
      <c r="H128" s="118">
        <v>1961.5740000000001</v>
      </c>
      <c r="I128" s="118">
        <v>4.835</v>
      </c>
      <c r="J128" s="118">
        <v>1966.4090000000001</v>
      </c>
      <c r="K128" s="118">
        <v>541.98</v>
      </c>
      <c r="L128" s="118">
        <v>2508.3890000000001</v>
      </c>
      <c r="M128" s="118">
        <v>565.745</v>
      </c>
      <c r="N128" s="118">
        <v>0</v>
      </c>
      <c r="O128" s="118">
        <v>1942.644</v>
      </c>
      <c r="P128" s="127">
        <v>1896.09</v>
      </c>
    </row>
    <row r="129" spans="2:16" x14ac:dyDescent="0.25">
      <c r="B129" s="154" t="s">
        <v>144</v>
      </c>
      <c r="C129" s="118">
        <v>1299.2429999999999</v>
      </c>
      <c r="D129" s="118">
        <v>383.07299999999998</v>
      </c>
      <c r="E129" s="118">
        <v>378.29300000000001</v>
      </c>
      <c r="F129" s="118">
        <v>52.926000000000002</v>
      </c>
      <c r="G129" s="118">
        <v>-0.20399999999999999</v>
      </c>
      <c r="H129" s="118">
        <v>2060.4050000000002</v>
      </c>
      <c r="I129" s="118">
        <v>1.992</v>
      </c>
      <c r="J129" s="118">
        <v>2062.3969999999999</v>
      </c>
      <c r="K129" s="118">
        <v>603.39400000000001</v>
      </c>
      <c r="L129" s="118">
        <v>2665.7910000000002</v>
      </c>
      <c r="M129" s="118">
        <v>636.37400000000002</v>
      </c>
      <c r="N129" s="118">
        <v>0</v>
      </c>
      <c r="O129" s="118">
        <v>2029.4169999999999</v>
      </c>
      <c r="P129" s="127">
        <v>1992.981</v>
      </c>
    </row>
    <row r="130" spans="2:16" x14ac:dyDescent="0.25">
      <c r="B130" s="154" t="s">
        <v>145</v>
      </c>
      <c r="C130" s="118">
        <v>1348.299</v>
      </c>
      <c r="D130" s="118">
        <v>389.04399999999998</v>
      </c>
      <c r="E130" s="118">
        <v>403.7</v>
      </c>
      <c r="F130" s="118">
        <v>59.457999999999998</v>
      </c>
      <c r="G130" s="118">
        <v>1.619</v>
      </c>
      <c r="H130" s="118">
        <v>2142.6619999999998</v>
      </c>
      <c r="I130" s="118">
        <v>-0.96899999999999997</v>
      </c>
      <c r="J130" s="118">
        <v>2141.6930000000002</v>
      </c>
      <c r="K130" s="118">
        <v>658.29700000000003</v>
      </c>
      <c r="L130" s="118">
        <v>2799.99</v>
      </c>
      <c r="M130" s="118">
        <v>684.91099999999994</v>
      </c>
      <c r="N130" s="118">
        <v>0</v>
      </c>
      <c r="O130" s="118">
        <v>2115.0790000000002</v>
      </c>
      <c r="P130" s="127">
        <v>2088.5970000000002</v>
      </c>
    </row>
    <row r="131" spans="2:16" x14ac:dyDescent="0.25">
      <c r="B131" s="154" t="s">
        <v>146</v>
      </c>
      <c r="C131" s="118">
        <v>1400.539</v>
      </c>
      <c r="D131" s="118">
        <v>401.90499999999997</v>
      </c>
      <c r="E131" s="118">
        <v>410.625</v>
      </c>
      <c r="F131" s="118">
        <v>59.838999999999999</v>
      </c>
      <c r="G131" s="118">
        <v>13.702</v>
      </c>
      <c r="H131" s="118">
        <v>2226.7710000000002</v>
      </c>
      <c r="I131" s="118">
        <v>8.5679999999999996</v>
      </c>
      <c r="J131" s="118">
        <v>2235.3389999999999</v>
      </c>
      <c r="K131" s="118">
        <v>698.17399999999998</v>
      </c>
      <c r="L131" s="118">
        <v>2933.5129999999999</v>
      </c>
      <c r="M131" s="118">
        <v>743.13300000000004</v>
      </c>
      <c r="N131" s="118">
        <v>0</v>
      </c>
      <c r="O131" s="118">
        <v>2190.38</v>
      </c>
      <c r="P131" s="127">
        <v>2169.1410000000001</v>
      </c>
    </row>
    <row r="132" spans="2:16" x14ac:dyDescent="0.25">
      <c r="B132" s="154" t="s">
        <v>147</v>
      </c>
      <c r="C132" s="118">
        <v>1417.2539999999999</v>
      </c>
      <c r="D132" s="118">
        <v>432.04199999999997</v>
      </c>
      <c r="E132" s="118">
        <v>420.71499999999997</v>
      </c>
      <c r="F132" s="118">
        <v>60.875</v>
      </c>
      <c r="G132" s="118">
        <v>-7.9580000000000002</v>
      </c>
      <c r="H132" s="118">
        <v>2262.0529999999999</v>
      </c>
      <c r="I132" s="118">
        <v>-4.51</v>
      </c>
      <c r="J132" s="118">
        <v>2257.5430000000001</v>
      </c>
      <c r="K132" s="118">
        <v>718.38699999999994</v>
      </c>
      <c r="L132" s="118">
        <v>2975.93</v>
      </c>
      <c r="M132" s="118">
        <v>717.58799999999997</v>
      </c>
      <c r="N132" s="118">
        <v>0</v>
      </c>
      <c r="O132" s="118">
        <v>2258.3420000000001</v>
      </c>
      <c r="P132" s="127">
        <v>2247.8820000000001</v>
      </c>
    </row>
    <row r="133" spans="2:16" x14ac:dyDescent="0.25">
      <c r="B133" s="154" t="s">
        <v>148</v>
      </c>
      <c r="C133" s="118">
        <v>1206.8689999999999</v>
      </c>
      <c r="D133" s="118">
        <v>494.59500000000003</v>
      </c>
      <c r="E133" s="118">
        <v>385.02800000000002</v>
      </c>
      <c r="F133" s="118">
        <v>67.468000000000004</v>
      </c>
      <c r="G133" s="118">
        <v>7.891</v>
      </c>
      <c r="H133" s="118">
        <v>2094.3829999999998</v>
      </c>
      <c r="I133" s="118">
        <v>2.7440000000000002</v>
      </c>
      <c r="J133" s="118">
        <v>2097.127</v>
      </c>
      <c r="K133" s="118">
        <v>621.35199999999998</v>
      </c>
      <c r="L133" s="118">
        <v>2718.4789999999998</v>
      </c>
      <c r="M133" s="118">
        <v>608.00800000000004</v>
      </c>
      <c r="N133" s="118">
        <v>0</v>
      </c>
      <c r="O133" s="118">
        <v>2110.471</v>
      </c>
      <c r="P133" s="127">
        <v>2074.4960000000001</v>
      </c>
    </row>
    <row r="134" spans="2:16" x14ac:dyDescent="0.25">
      <c r="B134" s="154" t="s">
        <v>149</v>
      </c>
      <c r="C134" s="118">
        <v>1447.2560000000001</v>
      </c>
      <c r="D134" s="118">
        <v>513.36400000000003</v>
      </c>
      <c r="E134" s="118">
        <v>447.12299999999999</v>
      </c>
      <c r="F134" s="118">
        <v>74.513000000000005</v>
      </c>
      <c r="G134" s="118">
        <v>7.7190000000000003</v>
      </c>
      <c r="H134" s="118">
        <v>2415.462</v>
      </c>
      <c r="I134" s="118">
        <v>9.6110000000000007</v>
      </c>
      <c r="J134" s="118">
        <v>2425.0729999999999</v>
      </c>
      <c r="K134" s="118">
        <v>709.29600000000005</v>
      </c>
      <c r="L134" s="118">
        <v>3134.3690000000001</v>
      </c>
      <c r="M134" s="118">
        <v>733.81899999999996</v>
      </c>
      <c r="N134" s="118">
        <v>0</v>
      </c>
      <c r="O134" s="118">
        <v>2400.5500000000002</v>
      </c>
      <c r="P134" s="127">
        <v>2395.357</v>
      </c>
    </row>
    <row r="135" spans="2:16" x14ac:dyDescent="0.25">
      <c r="B135" s="154" t="s">
        <v>150</v>
      </c>
      <c r="C135" s="118">
        <v>1650.7149999999999</v>
      </c>
      <c r="D135" s="118">
        <v>531.78099999999995</v>
      </c>
      <c r="E135" s="118">
        <v>505.27100000000002</v>
      </c>
      <c r="F135" s="118">
        <v>82.444000000000003</v>
      </c>
      <c r="G135" s="118">
        <v>-34.134</v>
      </c>
      <c r="H135" s="118">
        <v>2653.6329999999998</v>
      </c>
      <c r="I135" s="118">
        <v>-10.01</v>
      </c>
      <c r="J135" s="118">
        <v>2643.623</v>
      </c>
      <c r="K135" s="118">
        <v>918.77700000000004</v>
      </c>
      <c r="L135" s="118">
        <v>3562.4</v>
      </c>
      <c r="M135" s="118">
        <v>925.27099999999996</v>
      </c>
      <c r="N135" s="118">
        <v>0</v>
      </c>
      <c r="O135" s="118">
        <v>2637.1289999999999</v>
      </c>
      <c r="P135" s="127">
        <v>2633.3069999999998</v>
      </c>
    </row>
    <row r="136" spans="2:16" x14ac:dyDescent="0.25">
      <c r="B136" s="154" t="s">
        <v>151</v>
      </c>
      <c r="C136" s="118">
        <v>1717.2339999999999</v>
      </c>
      <c r="D136" s="118">
        <v>578.36900000000003</v>
      </c>
      <c r="E136" s="118">
        <v>520.27599999999995</v>
      </c>
      <c r="F136" s="118">
        <v>88.781000000000006</v>
      </c>
      <c r="G136" s="118">
        <v>-9.8309999999999995</v>
      </c>
      <c r="H136" s="118">
        <v>2806.0479999999998</v>
      </c>
      <c r="I136" s="118">
        <v>4.91</v>
      </c>
      <c r="J136" s="118">
        <v>2810.9580000000001</v>
      </c>
      <c r="K136" s="118">
        <v>868.98099999999999</v>
      </c>
      <c r="L136" s="118">
        <v>3679.9389999999999</v>
      </c>
      <c r="M136" s="118">
        <v>901.46900000000005</v>
      </c>
      <c r="N136" s="118">
        <v>0.61799999999999999</v>
      </c>
      <c r="O136" s="118">
        <v>2779.0880000000002</v>
      </c>
      <c r="P136" s="127">
        <v>2737.1019999999999</v>
      </c>
    </row>
    <row r="137" spans="2:16" x14ac:dyDescent="0.25">
      <c r="B137" s="154" t="s">
        <v>152</v>
      </c>
      <c r="C137" s="118">
        <v>1774.3610000000001</v>
      </c>
      <c r="D137" s="118">
        <v>610.81100000000004</v>
      </c>
      <c r="E137" s="118">
        <v>544.79100000000005</v>
      </c>
      <c r="F137" s="118">
        <v>93.795000000000002</v>
      </c>
      <c r="G137" s="118">
        <v>14.247999999999999</v>
      </c>
      <c r="H137" s="118">
        <v>2944.2109999999998</v>
      </c>
      <c r="I137" s="118">
        <v>6.4530000000000003</v>
      </c>
      <c r="J137" s="118">
        <v>2950.6640000000002</v>
      </c>
      <c r="K137" s="118">
        <v>910.89800000000002</v>
      </c>
      <c r="L137" s="118">
        <v>3861.5619999999999</v>
      </c>
      <c r="M137" s="118">
        <v>938.72500000000002</v>
      </c>
      <c r="N137" s="118">
        <v>1.9239999999999999</v>
      </c>
      <c r="O137" s="118">
        <v>2924.761</v>
      </c>
      <c r="P137" s="127">
        <v>2901.0030000000002</v>
      </c>
    </row>
    <row r="138" spans="2:16" x14ac:dyDescent="0.25">
      <c r="B138" s="154" t="s">
        <v>153</v>
      </c>
      <c r="C138" s="118">
        <v>1854.9756380000001</v>
      </c>
      <c r="D138" s="118">
        <v>649.67876954484427</v>
      </c>
      <c r="E138" s="118">
        <v>561.57738399999994</v>
      </c>
      <c r="F138" s="118">
        <v>100.5832077</v>
      </c>
      <c r="G138" s="118">
        <v>14.104006859999998</v>
      </c>
      <c r="H138" s="118">
        <v>3080.3357984048444</v>
      </c>
      <c r="I138" s="118">
        <v>-1.9694983970000002</v>
      </c>
      <c r="J138" s="118">
        <v>3078.3663000078445</v>
      </c>
      <c r="K138" s="118">
        <v>935.71378099999993</v>
      </c>
      <c r="L138" s="118">
        <v>4014.0800810000001</v>
      </c>
      <c r="M138" s="118">
        <v>964.64055599999995</v>
      </c>
      <c r="N138" s="118">
        <v>1.6845152210000001</v>
      </c>
      <c r="O138" s="118">
        <v>3051.1240420000004</v>
      </c>
      <c r="P138" s="127">
        <v>3002.2118639999999</v>
      </c>
    </row>
    <row r="139" spans="2:16" x14ac:dyDescent="0.25">
      <c r="B139" s="154" t="s">
        <v>154</v>
      </c>
      <c r="C139" s="118">
        <v>1922.4668450000001</v>
      </c>
      <c r="D139" s="118">
        <v>675.77678693837254</v>
      </c>
      <c r="E139" s="118">
        <v>581.88989200000003</v>
      </c>
      <c r="F139" s="118">
        <v>110.3546814</v>
      </c>
      <c r="G139" s="118">
        <v>10.8479923</v>
      </c>
      <c r="H139" s="118">
        <v>3190.981516238372</v>
      </c>
      <c r="I139" s="118">
        <v>4.913768667E-2</v>
      </c>
      <c r="J139" s="118">
        <v>3191.0306539250423</v>
      </c>
      <c r="K139" s="118">
        <v>952.69291299999998</v>
      </c>
      <c r="L139" s="118">
        <v>4143.7235700000001</v>
      </c>
      <c r="M139" s="118">
        <v>980.40027599999996</v>
      </c>
      <c r="N139" s="118">
        <v>1.7220573219999999</v>
      </c>
      <c r="O139" s="118">
        <v>3165.0453480000001</v>
      </c>
      <c r="P139" s="127">
        <v>3110.1623970000001</v>
      </c>
    </row>
    <row r="140" spans="2:16" x14ac:dyDescent="0.25">
      <c r="B140" s="154" t="s">
        <v>155</v>
      </c>
      <c r="C140" s="118">
        <v>1991.2125060000003</v>
      </c>
      <c r="D140" s="118">
        <v>698.39016382380134</v>
      </c>
      <c r="E140" s="118">
        <v>609.45552600000008</v>
      </c>
      <c r="F140" s="118">
        <v>117.91178890000002</v>
      </c>
      <c r="G140" s="118">
        <v>11.014569919999998</v>
      </c>
      <c r="H140" s="118">
        <v>3310.0727657438015</v>
      </c>
      <c r="I140" s="118">
        <v>4.5508884499999999E-2</v>
      </c>
      <c r="J140" s="118">
        <v>3310.1182746283012</v>
      </c>
      <c r="K140" s="118">
        <v>972.04840899999999</v>
      </c>
      <c r="L140" s="118">
        <v>4282.1666899999991</v>
      </c>
      <c r="M140" s="118">
        <v>1006.338878</v>
      </c>
      <c r="N140" s="118">
        <v>1.7566925430000002</v>
      </c>
      <c r="O140" s="118">
        <v>3277.5844990000001</v>
      </c>
      <c r="P140" s="127">
        <v>3213.0588719999996</v>
      </c>
    </row>
    <row r="141" spans="2:16" x14ac:dyDescent="0.25">
      <c r="B141" s="154" t="s">
        <v>156</v>
      </c>
      <c r="C141" s="118">
        <v>2065.5766450000001</v>
      </c>
      <c r="D141" s="118">
        <v>715.6849262984008</v>
      </c>
      <c r="E141" s="118">
        <v>632.61696999999992</v>
      </c>
      <c r="F141" s="118">
        <v>119.3167894</v>
      </c>
      <c r="G141" s="118">
        <v>11.18664414</v>
      </c>
      <c r="H141" s="118">
        <v>3425.0651854384009</v>
      </c>
      <c r="I141" s="118">
        <v>5.4360112599999996E-2</v>
      </c>
      <c r="J141" s="118">
        <v>3425.1195455510006</v>
      </c>
      <c r="K141" s="118">
        <v>993.96689599999991</v>
      </c>
      <c r="L141" s="118">
        <v>4419.08644</v>
      </c>
      <c r="M141" s="118">
        <v>1032.383288</v>
      </c>
      <c r="N141" s="118">
        <v>1.789793733</v>
      </c>
      <c r="O141" s="118">
        <v>3388.4929450000004</v>
      </c>
      <c r="P141" s="127">
        <v>3320.6727500000002</v>
      </c>
    </row>
    <row r="142" spans="2:16" x14ac:dyDescent="0.25">
      <c r="B142" s="154" t="s">
        <v>157</v>
      </c>
      <c r="C142" s="118">
        <v>2144.609649</v>
      </c>
      <c r="D142" s="118">
        <v>733.85905230066203</v>
      </c>
      <c r="E142" s="118">
        <v>651.79258200000004</v>
      </c>
      <c r="F142" s="118">
        <v>121.02413899999999</v>
      </c>
      <c r="G142" s="118">
        <v>11.361967929999999</v>
      </c>
      <c r="H142" s="118">
        <v>3541.6232512306624</v>
      </c>
      <c r="I142" s="118">
        <v>5.71415864E-2</v>
      </c>
      <c r="J142" s="118">
        <v>3541.6803928170625</v>
      </c>
      <c r="K142" s="118">
        <v>1017.809953</v>
      </c>
      <c r="L142" s="118">
        <v>4559.4903400000003</v>
      </c>
      <c r="M142" s="118">
        <v>1057.2139520000001</v>
      </c>
      <c r="N142" s="118">
        <v>1.8228225599999999</v>
      </c>
      <c r="O142" s="118">
        <v>3504.0992140000003</v>
      </c>
      <c r="P142" s="127">
        <v>3432.807687</v>
      </c>
    </row>
    <row r="143" spans="2:16" ht="16.5" thickBot="1" x14ac:dyDescent="0.3">
      <c r="B143" s="214" t="s">
        <v>158</v>
      </c>
      <c r="C143" s="118">
        <v>2225.1111490000003</v>
      </c>
      <c r="D143" s="118">
        <v>759.9309259483133</v>
      </c>
      <c r="E143" s="118">
        <v>671.18829000000005</v>
      </c>
      <c r="F143" s="118">
        <v>124.6852988</v>
      </c>
      <c r="G143" s="118">
        <v>11.539440389999999</v>
      </c>
      <c r="H143" s="118">
        <v>3667.7698053383133</v>
      </c>
      <c r="I143" s="118">
        <v>5.363765110000001E-2</v>
      </c>
      <c r="J143" s="118">
        <v>3667.8234429894137</v>
      </c>
      <c r="K143" s="118">
        <v>1042.064226</v>
      </c>
      <c r="L143" s="118">
        <v>4709.8876700000001</v>
      </c>
      <c r="M143" s="118">
        <v>1083.7686099999999</v>
      </c>
      <c r="N143" s="118">
        <v>1.858404771</v>
      </c>
      <c r="O143" s="118">
        <v>3627.9774650000004</v>
      </c>
      <c r="P143" s="127">
        <v>3553.4608219999996</v>
      </c>
    </row>
    <row r="144" spans="2:16" x14ac:dyDescent="0.25">
      <c r="B144" s="312" t="s">
        <v>159</v>
      </c>
      <c r="C144" s="313"/>
      <c r="D144" s="313"/>
      <c r="E144" s="313"/>
      <c r="F144" s="313"/>
      <c r="G144" s="313"/>
      <c r="H144" s="313"/>
      <c r="I144" s="313"/>
      <c r="J144" s="313"/>
      <c r="K144" s="313"/>
      <c r="L144" s="313"/>
      <c r="M144" s="313"/>
      <c r="N144" s="313"/>
      <c r="O144" s="313"/>
      <c r="P144" s="316"/>
    </row>
    <row r="145" spans="2:16" x14ac:dyDescent="0.25">
      <c r="B145" s="282" t="s">
        <v>179</v>
      </c>
      <c r="C145" s="283"/>
      <c r="D145" s="283"/>
      <c r="E145" s="283"/>
      <c r="F145" s="283"/>
      <c r="G145" s="283"/>
      <c r="H145" s="283"/>
      <c r="I145" s="283"/>
      <c r="J145" s="283"/>
      <c r="K145" s="283"/>
      <c r="L145" s="283"/>
      <c r="M145" s="283"/>
      <c r="N145" s="283"/>
      <c r="O145" s="283"/>
      <c r="P145" s="292"/>
    </row>
    <row r="146" spans="2:16" x14ac:dyDescent="0.25">
      <c r="B146" s="282" t="s">
        <v>180</v>
      </c>
      <c r="C146" s="283"/>
      <c r="D146" s="283"/>
      <c r="E146" s="283"/>
      <c r="F146" s="283"/>
      <c r="G146" s="283"/>
      <c r="H146" s="283"/>
      <c r="I146" s="283"/>
      <c r="J146" s="283"/>
      <c r="K146" s="283"/>
      <c r="L146" s="283"/>
      <c r="M146" s="283"/>
      <c r="N146" s="283"/>
      <c r="O146" s="283"/>
      <c r="P146" s="292"/>
    </row>
    <row r="147" spans="2:16" x14ac:dyDescent="0.25">
      <c r="B147" s="282" t="s">
        <v>181</v>
      </c>
      <c r="C147" s="283"/>
      <c r="D147" s="283"/>
      <c r="E147" s="283"/>
      <c r="F147" s="283"/>
      <c r="G147" s="283"/>
      <c r="H147" s="283"/>
      <c r="I147" s="283"/>
      <c r="J147" s="283"/>
      <c r="K147" s="283"/>
      <c r="L147" s="283"/>
      <c r="M147" s="283"/>
      <c r="N147" s="283"/>
      <c r="O147" s="283"/>
      <c r="P147" s="292"/>
    </row>
    <row r="148" spans="2:16" x14ac:dyDescent="0.25">
      <c r="B148" s="282" t="s">
        <v>182</v>
      </c>
      <c r="C148" s="283"/>
      <c r="D148" s="283"/>
      <c r="E148" s="283"/>
      <c r="F148" s="283"/>
      <c r="G148" s="283"/>
      <c r="H148" s="283"/>
      <c r="I148" s="283"/>
      <c r="J148" s="283"/>
      <c r="K148" s="283"/>
      <c r="L148" s="283"/>
      <c r="M148" s="283"/>
      <c r="N148" s="283"/>
      <c r="O148" s="283"/>
      <c r="P148" s="292"/>
    </row>
    <row r="149" spans="2:16" x14ac:dyDescent="0.25">
      <c r="B149" s="282" t="s">
        <v>183</v>
      </c>
      <c r="C149" s="283"/>
      <c r="D149" s="283"/>
      <c r="E149" s="283"/>
      <c r="F149" s="283"/>
      <c r="G149" s="283"/>
      <c r="H149" s="283"/>
      <c r="I149" s="283"/>
      <c r="J149" s="283"/>
      <c r="K149" s="283"/>
      <c r="L149" s="283"/>
      <c r="M149" s="283"/>
      <c r="N149" s="283"/>
      <c r="O149" s="283"/>
      <c r="P149" s="292"/>
    </row>
    <row r="150" spans="2:16" x14ac:dyDescent="0.25">
      <c r="B150" s="285" t="s">
        <v>168</v>
      </c>
      <c r="C150" s="287"/>
      <c r="D150" s="287"/>
      <c r="E150" s="287"/>
      <c r="F150" s="287"/>
      <c r="G150" s="287"/>
      <c r="H150" s="287"/>
      <c r="I150" s="287"/>
      <c r="J150" s="287"/>
      <c r="K150" s="287"/>
      <c r="L150" s="287"/>
      <c r="M150" s="287"/>
      <c r="N150" s="287"/>
      <c r="O150" s="287"/>
      <c r="P150" s="293"/>
    </row>
    <row r="151" spans="2:16" x14ac:dyDescent="0.25">
      <c r="B151" s="282" t="s">
        <v>184</v>
      </c>
      <c r="C151" s="283"/>
      <c r="D151" s="283"/>
      <c r="E151" s="283"/>
      <c r="F151" s="283"/>
      <c r="G151" s="283"/>
      <c r="H151" s="283"/>
      <c r="I151" s="283"/>
      <c r="J151" s="283"/>
      <c r="K151" s="283"/>
      <c r="L151" s="283"/>
      <c r="M151" s="283"/>
      <c r="N151" s="283"/>
      <c r="O151" s="283"/>
      <c r="P151" s="292"/>
    </row>
    <row r="152" spans="2:16" x14ac:dyDescent="0.25">
      <c r="B152" s="282" t="s">
        <v>170</v>
      </c>
      <c r="C152" s="283"/>
      <c r="D152" s="283"/>
      <c r="E152" s="283"/>
      <c r="F152" s="283"/>
      <c r="G152" s="283"/>
      <c r="H152" s="283"/>
      <c r="I152" s="283"/>
      <c r="J152" s="283"/>
      <c r="K152" s="283"/>
      <c r="L152" s="283"/>
      <c r="M152" s="283"/>
      <c r="N152" s="283"/>
      <c r="O152" s="283"/>
      <c r="P152" s="292"/>
    </row>
    <row r="153" spans="2:16" x14ac:dyDescent="0.25">
      <c r="B153" s="282" t="s">
        <v>185</v>
      </c>
      <c r="C153" s="283"/>
      <c r="D153" s="283"/>
      <c r="E153" s="283"/>
      <c r="F153" s="283"/>
      <c r="G153" s="283"/>
      <c r="H153" s="283"/>
      <c r="I153" s="283"/>
      <c r="J153" s="283"/>
      <c r="K153" s="283"/>
      <c r="L153" s="283"/>
      <c r="M153" s="283"/>
      <c r="N153" s="283"/>
      <c r="O153" s="283"/>
      <c r="P153" s="292"/>
    </row>
    <row r="154" spans="2:16" x14ac:dyDescent="0.25">
      <c r="B154" s="282" t="s">
        <v>186</v>
      </c>
      <c r="C154" s="283"/>
      <c r="D154" s="283"/>
      <c r="E154" s="283"/>
      <c r="F154" s="283"/>
      <c r="G154" s="283"/>
      <c r="H154" s="283"/>
      <c r="I154" s="283"/>
      <c r="J154" s="283"/>
      <c r="K154" s="283"/>
      <c r="L154" s="283"/>
      <c r="M154" s="283"/>
      <c r="N154" s="283"/>
      <c r="O154" s="283"/>
      <c r="P154" s="292"/>
    </row>
    <row r="155" spans="2:16" x14ac:dyDescent="0.25">
      <c r="B155" s="282" t="s">
        <v>187</v>
      </c>
      <c r="C155" s="283"/>
      <c r="D155" s="283"/>
      <c r="E155" s="283"/>
      <c r="F155" s="283"/>
      <c r="G155" s="283"/>
      <c r="H155" s="283"/>
      <c r="I155" s="283"/>
      <c r="J155" s="283"/>
      <c r="K155" s="283"/>
      <c r="L155" s="283"/>
      <c r="M155" s="283"/>
      <c r="N155" s="283"/>
      <c r="O155" s="283"/>
      <c r="P155" s="292"/>
    </row>
    <row r="156" spans="2:16" x14ac:dyDescent="0.25">
      <c r="B156" s="282" t="s">
        <v>188</v>
      </c>
      <c r="C156" s="283"/>
      <c r="D156" s="283"/>
      <c r="E156" s="283"/>
      <c r="F156" s="283"/>
      <c r="G156" s="283"/>
      <c r="H156" s="283"/>
      <c r="I156" s="283"/>
      <c r="J156" s="283"/>
      <c r="K156" s="283"/>
      <c r="L156" s="283"/>
      <c r="M156" s="283"/>
      <c r="N156" s="283"/>
      <c r="O156" s="283"/>
      <c r="P156" s="292"/>
    </row>
    <row r="157" spans="2:16" x14ac:dyDescent="0.25">
      <c r="B157" s="282" t="s">
        <v>189</v>
      </c>
      <c r="C157" s="283"/>
      <c r="D157" s="283"/>
      <c r="E157" s="283"/>
      <c r="F157" s="283"/>
      <c r="G157" s="283"/>
      <c r="H157" s="283"/>
      <c r="I157" s="283"/>
      <c r="J157" s="283"/>
      <c r="K157" s="283"/>
      <c r="L157" s="283"/>
      <c r="M157" s="283"/>
      <c r="N157" s="283"/>
      <c r="O157" s="283"/>
      <c r="P157" s="292"/>
    </row>
    <row r="158" spans="2:16" ht="16.5" thickBot="1" x14ac:dyDescent="0.3">
      <c r="B158" s="289" t="s">
        <v>190</v>
      </c>
      <c r="C158" s="290"/>
      <c r="D158" s="290"/>
      <c r="E158" s="290"/>
      <c r="F158" s="290"/>
      <c r="G158" s="290"/>
      <c r="H158" s="290"/>
      <c r="I158" s="290"/>
      <c r="J158" s="290"/>
      <c r="K158" s="290"/>
      <c r="L158" s="290"/>
      <c r="M158" s="290"/>
      <c r="N158" s="290"/>
      <c r="O158" s="290"/>
      <c r="P158" s="294"/>
    </row>
    <row r="159" spans="2:16" x14ac:dyDescent="0.25">
      <c r="C159" s="190"/>
      <c r="D159" s="190"/>
      <c r="E159" s="190"/>
      <c r="F159" s="190"/>
      <c r="G159" s="190"/>
      <c r="H159" s="190"/>
      <c r="I159" s="190"/>
      <c r="J159" s="190"/>
      <c r="K159" s="190"/>
      <c r="L159" s="190"/>
      <c r="M159" s="190"/>
      <c r="N159" s="190"/>
      <c r="O159" s="190"/>
      <c r="P159" s="190"/>
    </row>
    <row r="160" spans="2:16" x14ac:dyDescent="0.25">
      <c r="C160" s="190"/>
      <c r="D160" s="190"/>
      <c r="E160" s="190"/>
      <c r="F160" s="190"/>
      <c r="G160" s="190"/>
      <c r="H160" s="190"/>
      <c r="I160" s="190"/>
      <c r="J160" s="190"/>
      <c r="K160" s="190"/>
      <c r="L160" s="190"/>
      <c r="M160" s="190"/>
      <c r="N160" s="190"/>
      <c r="O160" s="190"/>
      <c r="P160" s="190"/>
    </row>
    <row r="161" spans="3:16" x14ac:dyDescent="0.25">
      <c r="C161" s="190"/>
      <c r="D161" s="190"/>
      <c r="E161" s="190"/>
      <c r="F161" s="190"/>
      <c r="G161" s="190"/>
      <c r="H161" s="190"/>
      <c r="I161" s="190"/>
      <c r="J161" s="190"/>
      <c r="K161" s="190"/>
      <c r="L161" s="190"/>
      <c r="M161" s="190"/>
      <c r="N161" s="190"/>
      <c r="O161" s="190"/>
      <c r="P161" s="190"/>
    </row>
    <row r="162" spans="3:16" x14ac:dyDescent="0.25">
      <c r="C162" s="190"/>
      <c r="D162" s="190"/>
      <c r="E162" s="190"/>
      <c r="F162" s="190"/>
      <c r="G162" s="190"/>
      <c r="H162" s="190"/>
      <c r="I162" s="190"/>
      <c r="J162" s="190"/>
      <c r="K162" s="190"/>
      <c r="L162" s="190"/>
      <c r="M162" s="190"/>
      <c r="N162" s="190"/>
      <c r="O162" s="190"/>
      <c r="P162" s="190"/>
    </row>
    <row r="163" spans="3:16" x14ac:dyDescent="0.25">
      <c r="C163" s="190"/>
      <c r="D163" s="190"/>
      <c r="E163" s="190"/>
      <c r="F163" s="190"/>
      <c r="G163" s="190"/>
      <c r="H163" s="190"/>
      <c r="I163" s="190"/>
      <c r="J163" s="190"/>
      <c r="K163" s="190"/>
      <c r="L163" s="190"/>
      <c r="M163" s="190"/>
      <c r="N163" s="190"/>
      <c r="O163" s="190"/>
      <c r="P163" s="190"/>
    </row>
    <row r="164" spans="3:16" x14ac:dyDescent="0.25">
      <c r="C164" s="190"/>
      <c r="D164" s="190"/>
      <c r="E164" s="190"/>
      <c r="F164" s="190"/>
      <c r="G164" s="190"/>
      <c r="H164" s="190"/>
      <c r="I164" s="190"/>
      <c r="J164" s="190"/>
      <c r="K164" s="190"/>
      <c r="L164" s="190"/>
      <c r="M164" s="190"/>
      <c r="N164" s="190"/>
      <c r="O164" s="190"/>
      <c r="P164" s="190"/>
    </row>
    <row r="165" spans="3:16" x14ac:dyDescent="0.25">
      <c r="C165" s="190"/>
      <c r="D165" s="190"/>
      <c r="E165" s="190"/>
      <c r="F165" s="190"/>
      <c r="G165" s="190"/>
      <c r="H165" s="190"/>
      <c r="I165" s="190"/>
      <c r="J165" s="190"/>
      <c r="K165" s="190"/>
      <c r="L165" s="190"/>
      <c r="M165" s="190"/>
      <c r="N165" s="190"/>
      <c r="O165" s="190"/>
      <c r="P165" s="190"/>
    </row>
    <row r="166" spans="3:16" x14ac:dyDescent="0.25">
      <c r="C166" s="190"/>
      <c r="D166" s="190"/>
      <c r="E166" s="190"/>
      <c r="F166" s="190"/>
      <c r="G166" s="190"/>
      <c r="H166" s="190"/>
      <c r="I166" s="190"/>
      <c r="J166" s="190"/>
      <c r="K166" s="190"/>
      <c r="L166" s="190"/>
      <c r="M166" s="190"/>
      <c r="N166" s="190"/>
      <c r="O166" s="190"/>
      <c r="P166" s="190"/>
    </row>
    <row r="167" spans="3:16" x14ac:dyDescent="0.25">
      <c r="C167" s="190"/>
      <c r="D167" s="190"/>
      <c r="E167" s="190"/>
      <c r="F167" s="190"/>
      <c r="G167" s="190"/>
      <c r="H167" s="190"/>
      <c r="I167" s="190"/>
      <c r="J167" s="190"/>
      <c r="K167" s="190"/>
      <c r="L167" s="190"/>
      <c r="M167" s="190"/>
      <c r="N167" s="190"/>
      <c r="O167" s="190"/>
      <c r="P167" s="190"/>
    </row>
  </sheetData>
  <mergeCells count="14">
    <mergeCell ref="B2:P2"/>
    <mergeCell ref="B3:B4"/>
    <mergeCell ref="C3:C4"/>
    <mergeCell ref="D3:D4"/>
    <mergeCell ref="G3:G4"/>
    <mergeCell ref="H3:H4"/>
    <mergeCell ref="I3:I4"/>
    <mergeCell ref="J3:J4"/>
    <mergeCell ref="K3:K4"/>
    <mergeCell ref="L3:L4"/>
    <mergeCell ref="M3:M4"/>
    <mergeCell ref="N3:N4"/>
    <mergeCell ref="O3:O4"/>
    <mergeCell ref="P3:P4"/>
  </mergeCells>
  <hyperlinks>
    <hyperlink ref="A1" location="Contents!A1" display="Back to contents" xr:uid="{65D4C44E-8543-49B5-9870-F44F55DD2153}"/>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7F15E-C048-43DB-AD6F-099DCBABFB36}">
  <sheetPr codeName="Sheet4">
    <pageSetUpPr fitToPage="1"/>
  </sheetPr>
  <dimension ref="A1:V163"/>
  <sheetViews>
    <sheetView showGridLines="0" zoomScaleNormal="100" zoomScaleSheetLayoutView="25" workbookViewId="0"/>
  </sheetViews>
  <sheetFormatPr defaultColWidth="8.77734375" defaultRowHeight="15.75" x14ac:dyDescent="0.25"/>
  <cols>
    <col min="1" max="1" width="7.33203125" style="2" customWidth="1"/>
    <col min="2" max="2" width="10.21875" style="2" customWidth="1"/>
    <col min="3" max="9" width="15.77734375" style="2" customWidth="1"/>
    <col min="10" max="10" width="17.21875" style="2" customWidth="1"/>
    <col min="11" max="11" width="9.77734375" style="2" bestFit="1" customWidth="1"/>
    <col min="12" max="16384" width="8.77734375" style="2"/>
  </cols>
  <sheetData>
    <row r="1" spans="1:21" ht="33.75" customHeight="1" thickBot="1" x14ac:dyDescent="0.3">
      <c r="A1" s="9" t="s">
        <v>22</v>
      </c>
      <c r="B1" s="20"/>
      <c r="C1" s="20"/>
      <c r="D1" s="20"/>
      <c r="E1" s="20"/>
      <c r="F1" s="20"/>
      <c r="G1" s="20"/>
      <c r="H1" s="20"/>
      <c r="I1" s="20"/>
      <c r="J1" s="20"/>
      <c r="K1" s="7"/>
      <c r="L1" s="7"/>
      <c r="M1" s="7"/>
      <c r="N1" s="7"/>
    </row>
    <row r="2" spans="1:21" s="121" customFormat="1" ht="19.5" customHeight="1" thickBot="1" x14ac:dyDescent="0.35">
      <c r="A2" s="119"/>
      <c r="B2" s="506" t="s">
        <v>191</v>
      </c>
      <c r="C2" s="507"/>
      <c r="D2" s="507"/>
      <c r="E2" s="507"/>
      <c r="F2" s="507"/>
      <c r="G2" s="507"/>
      <c r="H2" s="507"/>
      <c r="I2" s="513"/>
      <c r="J2" s="120"/>
      <c r="K2" s="119"/>
      <c r="L2" s="119"/>
      <c r="M2" s="119"/>
      <c r="N2" s="119"/>
    </row>
    <row r="3" spans="1:21" s="124" customFormat="1" ht="47.25" x14ac:dyDescent="0.25">
      <c r="A3" s="122"/>
      <c r="B3" s="123" t="s">
        <v>24</v>
      </c>
      <c r="C3" s="68" t="s">
        <v>192</v>
      </c>
      <c r="D3" s="68" t="s">
        <v>193</v>
      </c>
      <c r="E3" s="68" t="s">
        <v>194</v>
      </c>
      <c r="F3" s="68" t="s">
        <v>195</v>
      </c>
      <c r="G3" s="68" t="s">
        <v>196</v>
      </c>
      <c r="H3" s="108" t="s">
        <v>197</v>
      </c>
      <c r="I3" s="286" t="s">
        <v>177</v>
      </c>
      <c r="J3" s="122"/>
      <c r="K3" s="122"/>
      <c r="L3" s="122"/>
      <c r="M3" s="122"/>
      <c r="N3" s="122"/>
    </row>
    <row r="4" spans="1:21" x14ac:dyDescent="0.25">
      <c r="A4" s="7"/>
      <c r="B4" s="184" t="s">
        <v>43</v>
      </c>
      <c r="C4" s="118">
        <v>191.74600000000001</v>
      </c>
      <c r="D4" s="118">
        <v>61.085999999999999</v>
      </c>
      <c r="E4" s="126">
        <f>F4-C4-D4-H4</f>
        <v>103.53099999999999</v>
      </c>
      <c r="F4" s="126">
        <v>356.363</v>
      </c>
      <c r="G4" s="118">
        <v>43.353000000000002</v>
      </c>
      <c r="H4" s="118">
        <v>0</v>
      </c>
      <c r="I4" s="127">
        <v>399.71600000000001</v>
      </c>
      <c r="J4" s="344"/>
      <c r="K4" s="25"/>
      <c r="M4" s="343"/>
      <c r="N4" s="345"/>
      <c r="Q4" s="3"/>
      <c r="R4" s="3"/>
      <c r="S4" s="3"/>
      <c r="T4" s="3"/>
      <c r="U4" s="3"/>
    </row>
    <row r="5" spans="1:21" x14ac:dyDescent="0.25">
      <c r="A5" s="7"/>
      <c r="B5" s="184" t="s">
        <v>44</v>
      </c>
      <c r="C5" s="118">
        <v>190.83099999999999</v>
      </c>
      <c r="D5" s="118">
        <v>67.078999999999994</v>
      </c>
      <c r="E5" s="126">
        <f t="shared" ref="E5:E68" si="0">F5-C5-D5-H5</f>
        <v>100.41600000000004</v>
      </c>
      <c r="F5" s="126">
        <v>358.32600000000002</v>
      </c>
      <c r="G5" s="118">
        <v>44.360999999999997</v>
      </c>
      <c r="H5" s="118">
        <v>0</v>
      </c>
      <c r="I5" s="127">
        <v>402.68700000000001</v>
      </c>
      <c r="J5" s="344"/>
      <c r="K5" s="25"/>
      <c r="L5" s="342"/>
      <c r="M5" s="343"/>
      <c r="N5" s="345"/>
      <c r="Q5" s="3"/>
      <c r="R5" s="3"/>
      <c r="S5" s="3"/>
      <c r="T5" s="3"/>
      <c r="U5" s="3"/>
    </row>
    <row r="6" spans="1:21" x14ac:dyDescent="0.25">
      <c r="A6" s="7"/>
      <c r="B6" s="184" t="s">
        <v>45</v>
      </c>
      <c r="C6" s="118">
        <v>189.702</v>
      </c>
      <c r="D6" s="118">
        <v>68.516000000000005</v>
      </c>
      <c r="E6" s="126">
        <f t="shared" si="0"/>
        <v>102.04300000000002</v>
      </c>
      <c r="F6" s="126">
        <v>360.26100000000002</v>
      </c>
      <c r="G6" s="118">
        <v>41.875999999999998</v>
      </c>
      <c r="H6" s="118">
        <v>0</v>
      </c>
      <c r="I6" s="127">
        <v>402.137</v>
      </c>
      <c r="J6" s="344"/>
      <c r="K6" s="25"/>
      <c r="L6" s="342"/>
      <c r="M6" s="343"/>
      <c r="N6" s="345"/>
      <c r="Q6" s="3"/>
      <c r="R6" s="3"/>
      <c r="S6" s="3"/>
      <c r="T6" s="3"/>
      <c r="U6" s="3"/>
    </row>
    <row r="7" spans="1:21" x14ac:dyDescent="0.25">
      <c r="A7" s="7"/>
      <c r="B7" s="184" t="s">
        <v>46</v>
      </c>
      <c r="C7" s="118">
        <v>188.65600000000001</v>
      </c>
      <c r="D7" s="118">
        <v>63.414000000000001</v>
      </c>
      <c r="E7" s="126">
        <f t="shared" si="0"/>
        <v>105.77699999999997</v>
      </c>
      <c r="F7" s="126">
        <v>357.84699999999998</v>
      </c>
      <c r="G7" s="118">
        <v>39.83</v>
      </c>
      <c r="H7" s="118">
        <v>0</v>
      </c>
      <c r="I7" s="127">
        <v>397.67700000000002</v>
      </c>
      <c r="J7" s="344"/>
      <c r="K7" s="25"/>
      <c r="L7" s="342"/>
      <c r="M7" s="343"/>
      <c r="N7" s="345"/>
      <c r="Q7" s="3"/>
      <c r="R7" s="3"/>
      <c r="S7" s="3"/>
      <c r="T7" s="3"/>
      <c r="U7" s="3"/>
    </row>
    <row r="8" spans="1:21" x14ac:dyDescent="0.25">
      <c r="A8" s="7"/>
      <c r="B8" s="184" t="s">
        <v>47</v>
      </c>
      <c r="C8" s="118">
        <v>186.006</v>
      </c>
      <c r="D8" s="118">
        <v>59.158999999999999</v>
      </c>
      <c r="E8" s="126">
        <f t="shared" si="0"/>
        <v>106.994</v>
      </c>
      <c r="F8" s="126">
        <v>352.15899999999999</v>
      </c>
      <c r="G8" s="118">
        <v>37.616</v>
      </c>
      <c r="H8" s="118">
        <v>0</v>
      </c>
      <c r="I8" s="127">
        <v>389.77499999999998</v>
      </c>
      <c r="J8" s="344"/>
      <c r="K8" s="25"/>
      <c r="L8" s="342"/>
      <c r="M8" s="343"/>
      <c r="N8" s="345"/>
      <c r="Q8" s="3"/>
      <c r="R8" s="3"/>
      <c r="S8" s="3"/>
      <c r="T8" s="3"/>
      <c r="U8" s="3"/>
    </row>
    <row r="9" spans="1:21" x14ac:dyDescent="0.25">
      <c r="A9" s="7"/>
      <c r="B9" s="184" t="s">
        <v>48</v>
      </c>
      <c r="C9" s="118">
        <v>188.82400000000001</v>
      </c>
      <c r="D9" s="118">
        <v>56.744999999999997</v>
      </c>
      <c r="E9" s="126">
        <f t="shared" si="0"/>
        <v>104.85199999999998</v>
      </c>
      <c r="F9" s="126">
        <v>350.42099999999999</v>
      </c>
      <c r="G9" s="118">
        <v>38.729999999999997</v>
      </c>
      <c r="H9" s="118">
        <v>0</v>
      </c>
      <c r="I9" s="127">
        <v>389.15100000000001</v>
      </c>
      <c r="J9" s="344"/>
      <c r="K9" s="25"/>
      <c r="L9" s="342"/>
      <c r="M9" s="343"/>
      <c r="N9" s="345"/>
      <c r="Q9" s="3"/>
      <c r="R9" s="3"/>
      <c r="S9" s="3"/>
      <c r="T9" s="3"/>
      <c r="U9" s="3"/>
    </row>
    <row r="10" spans="1:21" x14ac:dyDescent="0.25">
      <c r="A10" s="7"/>
      <c r="B10" s="184" t="s">
        <v>49</v>
      </c>
      <c r="C10" s="118">
        <v>188.143</v>
      </c>
      <c r="D10" s="118">
        <v>64.034000000000006</v>
      </c>
      <c r="E10" s="126">
        <f t="shared" si="0"/>
        <v>98.625000000000014</v>
      </c>
      <c r="F10" s="126">
        <v>350.80200000000002</v>
      </c>
      <c r="G10" s="118">
        <v>40.377000000000002</v>
      </c>
      <c r="H10" s="118">
        <v>0</v>
      </c>
      <c r="I10" s="127">
        <v>391.17899999999997</v>
      </c>
      <c r="J10" s="344"/>
      <c r="K10" s="25"/>
      <c r="L10" s="342"/>
      <c r="M10" s="343"/>
      <c r="N10" s="345"/>
      <c r="Q10" s="3"/>
      <c r="R10" s="3"/>
      <c r="S10" s="3"/>
      <c r="T10" s="3"/>
      <c r="U10" s="3"/>
    </row>
    <row r="11" spans="1:21" x14ac:dyDescent="0.25">
      <c r="A11" s="7"/>
      <c r="B11" s="184" t="s">
        <v>50</v>
      </c>
      <c r="C11" s="118">
        <v>188.55699999999999</v>
      </c>
      <c r="D11" s="118">
        <v>52.774000000000001</v>
      </c>
      <c r="E11" s="126">
        <f t="shared" si="0"/>
        <v>107.01599999999999</v>
      </c>
      <c r="F11" s="126">
        <v>348.34699999999998</v>
      </c>
      <c r="G11" s="118">
        <v>40.953000000000003</v>
      </c>
      <c r="H11" s="118">
        <v>0</v>
      </c>
      <c r="I11" s="127">
        <v>389.3</v>
      </c>
      <c r="J11" s="344"/>
      <c r="K11" s="25"/>
      <c r="L11" s="342"/>
      <c r="M11" s="343"/>
      <c r="N11" s="345"/>
      <c r="Q11" s="3"/>
      <c r="R11" s="3"/>
      <c r="S11" s="3"/>
      <c r="T11" s="3"/>
      <c r="U11" s="3"/>
    </row>
    <row r="12" spans="1:21" x14ac:dyDescent="0.25">
      <c r="A12" s="7"/>
      <c r="B12" s="184" t="s">
        <v>51</v>
      </c>
      <c r="C12" s="118">
        <v>188.72800000000001</v>
      </c>
      <c r="D12" s="118">
        <v>57.753999999999998</v>
      </c>
      <c r="E12" s="126">
        <f t="shared" si="0"/>
        <v>107.25300000000001</v>
      </c>
      <c r="F12" s="126">
        <v>353.73500000000001</v>
      </c>
      <c r="G12" s="118">
        <v>44.390999999999998</v>
      </c>
      <c r="H12" s="118">
        <v>0</v>
      </c>
      <c r="I12" s="127">
        <v>398.12599999999998</v>
      </c>
      <c r="J12" s="344"/>
      <c r="K12" s="25"/>
      <c r="L12" s="342"/>
      <c r="M12" s="343"/>
      <c r="N12" s="345"/>
      <c r="Q12" s="3"/>
      <c r="R12" s="3"/>
      <c r="S12" s="3"/>
      <c r="T12" s="3"/>
      <c r="U12" s="3"/>
    </row>
    <row r="13" spans="1:21" x14ac:dyDescent="0.25">
      <c r="A13" s="7"/>
      <c r="B13" s="184" t="s">
        <v>52</v>
      </c>
      <c r="C13" s="118">
        <v>189.62</v>
      </c>
      <c r="D13" s="118">
        <v>59.338999999999999</v>
      </c>
      <c r="E13" s="126">
        <f t="shared" si="0"/>
        <v>105.209</v>
      </c>
      <c r="F13" s="126">
        <v>354.16800000000001</v>
      </c>
      <c r="G13" s="118">
        <v>48.768999999999998</v>
      </c>
      <c r="H13" s="118">
        <v>0</v>
      </c>
      <c r="I13" s="127">
        <v>402.93700000000001</v>
      </c>
      <c r="J13" s="344"/>
      <c r="K13" s="25"/>
      <c r="L13" s="342"/>
      <c r="M13" s="343"/>
      <c r="N13" s="345"/>
      <c r="Q13" s="3"/>
      <c r="R13" s="3"/>
      <c r="S13" s="3"/>
      <c r="T13" s="3"/>
      <c r="U13" s="3"/>
    </row>
    <row r="14" spans="1:21" x14ac:dyDescent="0.25">
      <c r="A14" s="7"/>
      <c r="B14" s="184" t="s">
        <v>53</v>
      </c>
      <c r="C14" s="118">
        <v>191.15299999999999</v>
      </c>
      <c r="D14" s="118">
        <v>62.308</v>
      </c>
      <c r="E14" s="126">
        <f t="shared" si="0"/>
        <v>107.58099999999999</v>
      </c>
      <c r="F14" s="126">
        <v>361.04199999999997</v>
      </c>
      <c r="G14" s="118">
        <v>45.134999999999998</v>
      </c>
      <c r="H14" s="118">
        <v>0</v>
      </c>
      <c r="I14" s="127">
        <v>406.17700000000002</v>
      </c>
      <c r="J14" s="344"/>
      <c r="K14" s="25"/>
      <c r="L14" s="342"/>
      <c r="M14" s="343"/>
      <c r="N14" s="345"/>
      <c r="Q14" s="3"/>
      <c r="R14" s="3"/>
      <c r="S14" s="3"/>
      <c r="T14" s="3"/>
      <c r="U14" s="3"/>
    </row>
    <row r="15" spans="1:21" x14ac:dyDescent="0.25">
      <c r="A15" s="7"/>
      <c r="B15" s="184" t="s">
        <v>54</v>
      </c>
      <c r="C15" s="118">
        <v>192.214</v>
      </c>
      <c r="D15" s="118">
        <v>65.584000000000003</v>
      </c>
      <c r="E15" s="126">
        <f t="shared" si="0"/>
        <v>105.38600000000002</v>
      </c>
      <c r="F15" s="126">
        <v>363.18400000000003</v>
      </c>
      <c r="G15" s="118">
        <v>45.414999999999999</v>
      </c>
      <c r="H15" s="118">
        <v>0</v>
      </c>
      <c r="I15" s="127">
        <v>408.59899999999999</v>
      </c>
      <c r="J15" s="344"/>
      <c r="K15" s="25"/>
      <c r="L15" s="342"/>
      <c r="M15" s="343"/>
      <c r="N15" s="345"/>
      <c r="Q15" s="3"/>
      <c r="R15" s="3"/>
      <c r="S15" s="3"/>
      <c r="T15" s="3"/>
      <c r="U15" s="3"/>
    </row>
    <row r="16" spans="1:21" x14ac:dyDescent="0.25">
      <c r="A16" s="7"/>
      <c r="B16" s="184" t="s">
        <v>55</v>
      </c>
      <c r="C16" s="118">
        <v>196.13200000000001</v>
      </c>
      <c r="D16" s="118">
        <v>64.099999999999994</v>
      </c>
      <c r="E16" s="126">
        <f t="shared" si="0"/>
        <v>106.43199999999999</v>
      </c>
      <c r="F16" s="126">
        <v>366.66399999999999</v>
      </c>
      <c r="G16" s="118">
        <v>49.856999999999999</v>
      </c>
      <c r="H16" s="118">
        <v>0</v>
      </c>
      <c r="I16" s="127">
        <v>416.52100000000002</v>
      </c>
      <c r="J16" s="344"/>
      <c r="K16" s="25"/>
      <c r="L16" s="342"/>
      <c r="M16" s="343"/>
      <c r="N16" s="345"/>
      <c r="Q16" s="3"/>
      <c r="R16" s="3"/>
      <c r="S16" s="3"/>
      <c r="T16" s="3"/>
      <c r="U16" s="3"/>
    </row>
    <row r="17" spans="1:21" x14ac:dyDescent="0.25">
      <c r="A17" s="7"/>
      <c r="B17" s="184" t="s">
        <v>56</v>
      </c>
      <c r="C17" s="118">
        <v>194.524</v>
      </c>
      <c r="D17" s="118">
        <v>61.957000000000001</v>
      </c>
      <c r="E17" s="126">
        <f t="shared" si="0"/>
        <v>108.315</v>
      </c>
      <c r="F17" s="126">
        <v>364.79599999999999</v>
      </c>
      <c r="G17" s="118">
        <v>49.244</v>
      </c>
      <c r="H17" s="118">
        <v>0</v>
      </c>
      <c r="I17" s="127">
        <v>414.04</v>
      </c>
      <c r="J17" s="344"/>
      <c r="K17" s="25"/>
      <c r="L17" s="342"/>
      <c r="M17" s="343"/>
      <c r="N17" s="345"/>
      <c r="Q17" s="3"/>
      <c r="R17" s="3"/>
      <c r="S17" s="3"/>
      <c r="T17" s="3"/>
      <c r="U17" s="3"/>
    </row>
    <row r="18" spans="1:21" x14ac:dyDescent="0.25">
      <c r="A18" s="7"/>
      <c r="B18" s="184" t="s">
        <v>57</v>
      </c>
      <c r="C18" s="118">
        <v>193.77699999999999</v>
      </c>
      <c r="D18" s="118">
        <v>62.642000000000003</v>
      </c>
      <c r="E18" s="126">
        <f t="shared" si="0"/>
        <v>110.45400000000001</v>
      </c>
      <c r="F18" s="126">
        <v>366.87299999999999</v>
      </c>
      <c r="G18" s="118">
        <v>51.246000000000002</v>
      </c>
      <c r="H18" s="118">
        <v>0</v>
      </c>
      <c r="I18" s="127">
        <v>418.11900000000003</v>
      </c>
      <c r="J18" s="344"/>
      <c r="K18" s="25"/>
      <c r="L18" s="342"/>
      <c r="M18" s="343"/>
      <c r="N18" s="345"/>
      <c r="Q18" s="3"/>
      <c r="R18" s="3"/>
      <c r="S18" s="3"/>
      <c r="T18" s="3"/>
      <c r="U18" s="3"/>
    </row>
    <row r="19" spans="1:21" x14ac:dyDescent="0.25">
      <c r="A19" s="7"/>
      <c r="B19" s="184" t="s">
        <v>58</v>
      </c>
      <c r="C19" s="118">
        <v>193.44900000000001</v>
      </c>
      <c r="D19" s="118">
        <v>65.596000000000004</v>
      </c>
      <c r="E19" s="126">
        <f t="shared" si="0"/>
        <v>111.95999999999998</v>
      </c>
      <c r="F19" s="126">
        <v>371.005</v>
      </c>
      <c r="G19" s="118">
        <v>50.26</v>
      </c>
      <c r="H19" s="118">
        <v>0</v>
      </c>
      <c r="I19" s="127">
        <v>421.26499999999999</v>
      </c>
      <c r="J19" s="344"/>
      <c r="K19" s="25"/>
      <c r="L19" s="342"/>
      <c r="M19" s="343"/>
      <c r="N19" s="345"/>
      <c r="Q19" s="3"/>
      <c r="R19" s="3"/>
      <c r="S19" s="3"/>
      <c r="T19" s="3"/>
      <c r="U19" s="3"/>
    </row>
    <row r="20" spans="1:21" x14ac:dyDescent="0.25">
      <c r="A20" s="7"/>
      <c r="B20" s="184" t="s">
        <v>59</v>
      </c>
      <c r="C20" s="118">
        <v>196.11199999999999</v>
      </c>
      <c r="D20" s="118">
        <v>65.069000000000003</v>
      </c>
      <c r="E20" s="126">
        <f t="shared" si="0"/>
        <v>113.694</v>
      </c>
      <c r="F20" s="126">
        <v>374.875</v>
      </c>
      <c r="G20" s="118">
        <v>51.777999999999999</v>
      </c>
      <c r="H20" s="118">
        <v>0</v>
      </c>
      <c r="I20" s="127">
        <v>426.65300000000002</v>
      </c>
      <c r="J20" s="344"/>
      <c r="K20" s="25"/>
      <c r="L20" s="342"/>
      <c r="M20" s="343"/>
      <c r="N20" s="345"/>
      <c r="Q20" s="3"/>
      <c r="R20" s="3"/>
      <c r="S20" s="3"/>
      <c r="T20" s="3"/>
      <c r="U20" s="3"/>
    </row>
    <row r="21" spans="1:21" x14ac:dyDescent="0.25">
      <c r="A21" s="7"/>
      <c r="B21" s="184" t="s">
        <v>60</v>
      </c>
      <c r="C21" s="118">
        <v>197.619</v>
      </c>
      <c r="D21" s="118">
        <v>64.194000000000003</v>
      </c>
      <c r="E21" s="126">
        <f t="shared" si="0"/>
        <v>114.562</v>
      </c>
      <c r="F21" s="126">
        <v>376.375</v>
      </c>
      <c r="G21" s="118">
        <v>50.323</v>
      </c>
      <c r="H21" s="118">
        <v>0</v>
      </c>
      <c r="I21" s="127">
        <v>426.69799999999998</v>
      </c>
      <c r="J21" s="344"/>
      <c r="K21" s="25"/>
      <c r="L21" s="342"/>
      <c r="M21" s="343"/>
      <c r="N21" s="345"/>
      <c r="Q21" s="3"/>
      <c r="R21" s="3"/>
      <c r="S21" s="3"/>
      <c r="T21" s="3"/>
      <c r="U21" s="3"/>
    </row>
    <row r="22" spans="1:21" x14ac:dyDescent="0.25">
      <c r="A22" s="7"/>
      <c r="B22" s="184" t="s">
        <v>61</v>
      </c>
      <c r="C22" s="118">
        <v>197.27500000000001</v>
      </c>
      <c r="D22" s="118">
        <v>69.120999999999995</v>
      </c>
      <c r="E22" s="126">
        <f t="shared" si="0"/>
        <v>115.23300000000002</v>
      </c>
      <c r="F22" s="126">
        <v>381.62900000000002</v>
      </c>
      <c r="G22" s="118">
        <v>51.658000000000001</v>
      </c>
      <c r="H22" s="118">
        <v>0</v>
      </c>
      <c r="I22" s="127">
        <v>433.28699999999998</v>
      </c>
      <c r="J22" s="344"/>
      <c r="K22" s="25"/>
      <c r="L22" s="342"/>
      <c r="M22" s="343"/>
      <c r="N22" s="345"/>
      <c r="Q22" s="3"/>
      <c r="R22" s="3"/>
      <c r="S22" s="3"/>
      <c r="T22" s="3"/>
      <c r="U22" s="3"/>
    </row>
    <row r="23" spans="1:21" x14ac:dyDescent="0.25">
      <c r="A23" s="7"/>
      <c r="B23" s="184" t="s">
        <v>62</v>
      </c>
      <c r="C23" s="118">
        <v>198.827</v>
      </c>
      <c r="D23" s="118">
        <v>70.134</v>
      </c>
      <c r="E23" s="126">
        <f t="shared" si="0"/>
        <v>113.265</v>
      </c>
      <c r="F23" s="126">
        <v>382.226</v>
      </c>
      <c r="G23" s="118">
        <v>52.844000000000001</v>
      </c>
      <c r="H23" s="118">
        <v>0</v>
      </c>
      <c r="I23" s="127">
        <v>435.07</v>
      </c>
      <c r="J23" s="344"/>
      <c r="K23" s="25"/>
      <c r="L23" s="342"/>
      <c r="M23" s="343"/>
      <c r="N23" s="345"/>
      <c r="Q23" s="3"/>
      <c r="R23" s="3"/>
      <c r="S23" s="3"/>
      <c r="T23" s="3"/>
      <c r="U23" s="3"/>
    </row>
    <row r="24" spans="1:21" x14ac:dyDescent="0.25">
      <c r="A24" s="7"/>
      <c r="B24" s="184" t="s">
        <v>63</v>
      </c>
      <c r="C24" s="118">
        <v>199.637</v>
      </c>
      <c r="D24" s="118">
        <v>73.265000000000001</v>
      </c>
      <c r="E24" s="126">
        <f t="shared" si="0"/>
        <v>113.81800000000003</v>
      </c>
      <c r="F24" s="126">
        <v>386.72</v>
      </c>
      <c r="G24" s="118">
        <v>53.317999999999998</v>
      </c>
      <c r="H24" s="118">
        <v>0</v>
      </c>
      <c r="I24" s="127">
        <v>440.03800000000001</v>
      </c>
      <c r="J24" s="344"/>
      <c r="K24" s="25"/>
      <c r="L24" s="342"/>
      <c r="M24" s="343"/>
      <c r="N24" s="345"/>
      <c r="Q24" s="3"/>
      <c r="R24" s="3"/>
      <c r="S24" s="3"/>
      <c r="T24" s="3"/>
      <c r="U24" s="3"/>
    </row>
    <row r="25" spans="1:21" x14ac:dyDescent="0.25">
      <c r="A25" s="7"/>
      <c r="B25" s="184" t="s">
        <v>64</v>
      </c>
      <c r="C25" s="118">
        <v>206.417</v>
      </c>
      <c r="D25" s="118">
        <v>66.706000000000003</v>
      </c>
      <c r="E25" s="126">
        <f t="shared" si="0"/>
        <v>117.35200000000002</v>
      </c>
      <c r="F25" s="126">
        <v>390.47500000000002</v>
      </c>
      <c r="G25" s="118">
        <v>53.151000000000003</v>
      </c>
      <c r="H25" s="118">
        <v>0</v>
      </c>
      <c r="I25" s="127">
        <v>443.62599999999998</v>
      </c>
      <c r="J25" s="344"/>
      <c r="K25" s="25"/>
      <c r="L25" s="342"/>
      <c r="M25" s="343"/>
      <c r="N25" s="345"/>
      <c r="Q25" s="3"/>
      <c r="R25" s="3"/>
      <c r="S25" s="3"/>
      <c r="T25" s="3"/>
      <c r="U25" s="3"/>
    </row>
    <row r="26" spans="1:21" x14ac:dyDescent="0.25">
      <c r="A26" s="7"/>
      <c r="B26" s="184" t="s">
        <v>65</v>
      </c>
      <c r="C26" s="118">
        <v>208.261</v>
      </c>
      <c r="D26" s="118">
        <v>70.143000000000001</v>
      </c>
      <c r="E26" s="126">
        <f t="shared" si="0"/>
        <v>116.65899999999999</v>
      </c>
      <c r="F26" s="126">
        <v>395.06299999999999</v>
      </c>
      <c r="G26" s="118">
        <v>55.661999999999999</v>
      </c>
      <c r="H26" s="118">
        <v>0</v>
      </c>
      <c r="I26" s="127">
        <v>450.72500000000002</v>
      </c>
      <c r="J26" s="344"/>
      <c r="K26" s="25"/>
      <c r="L26" s="342"/>
      <c r="M26" s="343"/>
      <c r="N26" s="345"/>
      <c r="Q26" s="3"/>
      <c r="R26" s="3"/>
      <c r="S26" s="3"/>
      <c r="T26" s="3"/>
      <c r="U26" s="3"/>
    </row>
    <row r="27" spans="1:21" x14ac:dyDescent="0.25">
      <c r="A27" s="7"/>
      <c r="B27" s="184" t="s">
        <v>66</v>
      </c>
      <c r="C27" s="118">
        <v>212.39099999999999</v>
      </c>
      <c r="D27" s="118">
        <v>71.441999999999993</v>
      </c>
      <c r="E27" s="126">
        <f t="shared" si="0"/>
        <v>115.35700000000001</v>
      </c>
      <c r="F27" s="126">
        <v>399.19</v>
      </c>
      <c r="G27" s="118">
        <v>55.493000000000002</v>
      </c>
      <c r="H27" s="118">
        <v>0</v>
      </c>
      <c r="I27" s="127">
        <v>454.68299999999999</v>
      </c>
      <c r="J27" s="344"/>
      <c r="K27" s="25"/>
      <c r="L27" s="342"/>
      <c r="M27" s="343"/>
      <c r="N27" s="345"/>
      <c r="Q27" s="3"/>
      <c r="R27" s="3"/>
      <c r="S27" s="3"/>
      <c r="T27" s="3"/>
      <c r="U27" s="3"/>
    </row>
    <row r="28" spans="1:21" x14ac:dyDescent="0.25">
      <c r="A28" s="7"/>
      <c r="B28" s="184" t="s">
        <v>67</v>
      </c>
      <c r="C28" s="118">
        <v>215.35599999999999</v>
      </c>
      <c r="D28" s="118">
        <v>73.046999999999997</v>
      </c>
      <c r="E28" s="126">
        <f t="shared" si="0"/>
        <v>115.119</v>
      </c>
      <c r="F28" s="126">
        <v>403.52199999999999</v>
      </c>
      <c r="G28" s="118">
        <v>57.16</v>
      </c>
      <c r="H28" s="118">
        <v>0</v>
      </c>
      <c r="I28" s="127">
        <v>460.68200000000002</v>
      </c>
      <c r="J28" s="344"/>
      <c r="K28" s="25"/>
      <c r="L28" s="342"/>
      <c r="M28" s="343"/>
      <c r="N28" s="345"/>
      <c r="Q28" s="3"/>
      <c r="R28" s="3"/>
      <c r="S28" s="3"/>
      <c r="T28" s="3"/>
      <c r="U28" s="3"/>
    </row>
    <row r="29" spans="1:21" x14ac:dyDescent="0.25">
      <c r="A29" s="7"/>
      <c r="B29" s="184" t="s">
        <v>68</v>
      </c>
      <c r="C29" s="118">
        <v>215.09</v>
      </c>
      <c r="D29" s="118">
        <v>77.272000000000006</v>
      </c>
      <c r="E29" s="126">
        <f t="shared" si="0"/>
        <v>116.09999999999998</v>
      </c>
      <c r="F29" s="126">
        <v>408.46199999999999</v>
      </c>
      <c r="G29" s="118">
        <v>56.204999999999998</v>
      </c>
      <c r="H29" s="118">
        <v>0</v>
      </c>
      <c r="I29" s="127">
        <v>464.66699999999997</v>
      </c>
      <c r="J29" s="344"/>
      <c r="K29" s="25"/>
      <c r="L29" s="342"/>
      <c r="M29" s="343"/>
      <c r="N29" s="345"/>
      <c r="Q29" s="3"/>
      <c r="R29" s="3"/>
      <c r="S29" s="3"/>
      <c r="T29" s="3"/>
      <c r="U29" s="3"/>
    </row>
    <row r="30" spans="1:21" x14ac:dyDescent="0.25">
      <c r="A30" s="7"/>
      <c r="B30" s="184" t="s">
        <v>69</v>
      </c>
      <c r="C30" s="118">
        <v>214.102</v>
      </c>
      <c r="D30" s="118">
        <v>84.221999999999994</v>
      </c>
      <c r="E30" s="126">
        <f t="shared" si="0"/>
        <v>118.63599999999998</v>
      </c>
      <c r="F30" s="126">
        <v>416.96</v>
      </c>
      <c r="G30" s="118">
        <v>57.155000000000001</v>
      </c>
      <c r="H30" s="118">
        <v>0</v>
      </c>
      <c r="I30" s="127">
        <v>474.11500000000001</v>
      </c>
      <c r="J30" s="344"/>
      <c r="K30" s="25"/>
      <c r="L30" s="342"/>
      <c r="M30" s="343"/>
      <c r="N30" s="345"/>
      <c r="Q30" s="3"/>
      <c r="R30" s="3"/>
      <c r="S30" s="3"/>
      <c r="T30" s="3"/>
      <c r="U30" s="3"/>
    </row>
    <row r="31" spans="1:21" x14ac:dyDescent="0.25">
      <c r="A31" s="7"/>
      <c r="B31" s="184" t="s">
        <v>70</v>
      </c>
      <c r="C31" s="118">
        <v>216.58199999999999</v>
      </c>
      <c r="D31" s="118">
        <v>80.558999999999997</v>
      </c>
      <c r="E31" s="126">
        <f t="shared" si="0"/>
        <v>120.79100000000003</v>
      </c>
      <c r="F31" s="126">
        <v>417.93200000000002</v>
      </c>
      <c r="G31" s="118">
        <v>57.67</v>
      </c>
      <c r="H31" s="118">
        <v>0</v>
      </c>
      <c r="I31" s="127">
        <v>475.60199999999998</v>
      </c>
      <c r="J31" s="344"/>
      <c r="K31" s="25"/>
      <c r="L31" s="342"/>
      <c r="M31" s="343"/>
      <c r="N31" s="345"/>
      <c r="Q31" s="3"/>
      <c r="R31" s="3"/>
      <c r="S31" s="3"/>
      <c r="T31" s="3"/>
      <c r="U31" s="3"/>
    </row>
    <row r="32" spans="1:21" x14ac:dyDescent="0.25">
      <c r="A32" s="7"/>
      <c r="B32" s="184" t="s">
        <v>71</v>
      </c>
      <c r="C32" s="118">
        <v>219.30699999999999</v>
      </c>
      <c r="D32" s="118">
        <v>82.611999999999995</v>
      </c>
      <c r="E32" s="126">
        <f t="shared" si="0"/>
        <v>118.22800000000001</v>
      </c>
      <c r="F32" s="126">
        <v>420.14699999999999</v>
      </c>
      <c r="G32" s="118">
        <v>57.869</v>
      </c>
      <c r="H32" s="118">
        <v>0</v>
      </c>
      <c r="I32" s="127">
        <v>478.01600000000002</v>
      </c>
      <c r="J32" s="344"/>
      <c r="K32" s="25"/>
      <c r="L32" s="342"/>
      <c r="M32" s="343"/>
      <c r="N32" s="345"/>
      <c r="Q32" s="3"/>
      <c r="R32" s="3"/>
      <c r="S32" s="3"/>
      <c r="T32" s="3"/>
      <c r="U32" s="3"/>
    </row>
    <row r="33" spans="1:21" x14ac:dyDescent="0.25">
      <c r="A33" s="7"/>
      <c r="B33" s="184" t="s">
        <v>72</v>
      </c>
      <c r="C33" s="118">
        <v>221.816</v>
      </c>
      <c r="D33" s="118">
        <v>80.81</v>
      </c>
      <c r="E33" s="126">
        <f t="shared" si="0"/>
        <v>119.345</v>
      </c>
      <c r="F33" s="126">
        <v>421.971</v>
      </c>
      <c r="G33" s="118">
        <v>57.411000000000001</v>
      </c>
      <c r="H33" s="118">
        <v>0</v>
      </c>
      <c r="I33" s="127">
        <v>479.38200000000001</v>
      </c>
      <c r="J33" s="344"/>
      <c r="K33" s="25"/>
      <c r="L33" s="342"/>
      <c r="M33" s="343"/>
      <c r="N33" s="345"/>
      <c r="Q33" s="3"/>
      <c r="R33" s="3"/>
      <c r="S33" s="3"/>
      <c r="T33" s="3"/>
      <c r="U33" s="3"/>
    </row>
    <row r="34" spans="1:21" x14ac:dyDescent="0.25">
      <c r="A34" s="7"/>
      <c r="B34" s="184" t="s">
        <v>73</v>
      </c>
      <c r="C34" s="118">
        <v>224.88399999999999</v>
      </c>
      <c r="D34" s="118">
        <v>79.203000000000003</v>
      </c>
      <c r="E34" s="126">
        <f t="shared" si="0"/>
        <v>119.28000000000003</v>
      </c>
      <c r="F34" s="126">
        <v>423.36700000000002</v>
      </c>
      <c r="G34" s="118">
        <v>59.323</v>
      </c>
      <c r="H34" s="118">
        <v>0</v>
      </c>
      <c r="I34" s="127">
        <v>482.69</v>
      </c>
      <c r="J34" s="344"/>
      <c r="K34" s="25"/>
      <c r="L34" s="342"/>
      <c r="M34" s="343"/>
      <c r="N34" s="345"/>
      <c r="Q34" s="3"/>
      <c r="R34" s="3"/>
      <c r="S34" s="3"/>
      <c r="T34" s="3"/>
      <c r="U34" s="3"/>
    </row>
    <row r="35" spans="1:21" x14ac:dyDescent="0.25">
      <c r="A35" s="7"/>
      <c r="B35" s="184" t="s">
        <v>74</v>
      </c>
      <c r="C35" s="118">
        <v>226.482</v>
      </c>
      <c r="D35" s="118">
        <v>83.075000000000003</v>
      </c>
      <c r="E35" s="126">
        <f t="shared" si="0"/>
        <v>119.30399999999999</v>
      </c>
      <c r="F35" s="126">
        <v>428.86099999999999</v>
      </c>
      <c r="G35" s="118">
        <v>59.067</v>
      </c>
      <c r="H35" s="118">
        <v>0</v>
      </c>
      <c r="I35" s="127">
        <v>487.928</v>
      </c>
      <c r="J35" s="344"/>
      <c r="K35" s="25"/>
      <c r="L35" s="342"/>
      <c r="M35" s="343"/>
      <c r="N35" s="345"/>
      <c r="Q35" s="3"/>
      <c r="R35" s="3"/>
      <c r="S35" s="3"/>
      <c r="T35" s="3"/>
      <c r="U35" s="3"/>
    </row>
    <row r="36" spans="1:21" x14ac:dyDescent="0.25">
      <c r="A36" s="7"/>
      <c r="B36" s="184" t="s">
        <v>75</v>
      </c>
      <c r="C36" s="118">
        <v>228.24299999999999</v>
      </c>
      <c r="D36" s="118">
        <v>82.843000000000004</v>
      </c>
      <c r="E36" s="126">
        <f t="shared" si="0"/>
        <v>121.21900000000001</v>
      </c>
      <c r="F36" s="126">
        <v>432.30500000000001</v>
      </c>
      <c r="G36" s="118">
        <v>60.338999999999999</v>
      </c>
      <c r="H36" s="118">
        <v>0</v>
      </c>
      <c r="I36" s="127">
        <v>492.64400000000001</v>
      </c>
      <c r="J36" s="344"/>
      <c r="K36" s="25"/>
      <c r="L36" s="342"/>
      <c r="M36" s="343"/>
      <c r="N36" s="345"/>
      <c r="Q36" s="3"/>
      <c r="R36" s="3"/>
      <c r="S36" s="3"/>
      <c r="T36" s="3"/>
      <c r="U36" s="3"/>
    </row>
    <row r="37" spans="1:21" x14ac:dyDescent="0.25">
      <c r="A37" s="7"/>
      <c r="B37" s="184" t="s">
        <v>76</v>
      </c>
      <c r="C37" s="118">
        <v>230.65100000000001</v>
      </c>
      <c r="D37" s="118">
        <v>84.930999999999997</v>
      </c>
      <c r="E37" s="126">
        <f t="shared" si="0"/>
        <v>122.06600000000002</v>
      </c>
      <c r="F37" s="126">
        <v>437.64800000000002</v>
      </c>
      <c r="G37" s="118">
        <v>59.408000000000001</v>
      </c>
      <c r="H37" s="118">
        <v>0</v>
      </c>
      <c r="I37" s="127">
        <v>497.05599999999998</v>
      </c>
      <c r="J37" s="344"/>
      <c r="K37" s="25"/>
      <c r="L37" s="342"/>
      <c r="M37" s="343"/>
      <c r="N37" s="345"/>
      <c r="Q37" s="3"/>
      <c r="R37" s="3"/>
      <c r="S37" s="3"/>
      <c r="T37" s="3"/>
      <c r="U37" s="3"/>
    </row>
    <row r="38" spans="1:21" x14ac:dyDescent="0.25">
      <c r="A38" s="7"/>
      <c r="B38" s="184" t="s">
        <v>77</v>
      </c>
      <c r="C38" s="118">
        <v>231.70099999999999</v>
      </c>
      <c r="D38" s="118">
        <v>84.245999999999995</v>
      </c>
      <c r="E38" s="126">
        <f t="shared" si="0"/>
        <v>127.77300000000004</v>
      </c>
      <c r="F38" s="126">
        <v>443.72</v>
      </c>
      <c r="G38" s="118">
        <v>60.652999999999999</v>
      </c>
      <c r="H38" s="118">
        <v>0</v>
      </c>
      <c r="I38" s="127">
        <v>504.37299999999999</v>
      </c>
      <c r="J38" s="344"/>
      <c r="K38" s="25"/>
      <c r="L38" s="342"/>
      <c r="M38" s="343"/>
      <c r="N38" s="345"/>
      <c r="Q38" s="3"/>
      <c r="R38" s="3"/>
      <c r="S38" s="3"/>
      <c r="T38" s="3"/>
      <c r="U38" s="3"/>
    </row>
    <row r="39" spans="1:21" x14ac:dyDescent="0.25">
      <c r="A39" s="7"/>
      <c r="B39" s="184" t="s">
        <v>78</v>
      </c>
      <c r="C39" s="118">
        <v>233.06800000000001</v>
      </c>
      <c r="D39" s="118">
        <v>85.302999999999997</v>
      </c>
      <c r="E39" s="126">
        <f t="shared" si="0"/>
        <v>130.70500000000001</v>
      </c>
      <c r="F39" s="126">
        <v>449.07600000000002</v>
      </c>
      <c r="G39" s="118">
        <v>61.606000000000002</v>
      </c>
      <c r="H39" s="118">
        <v>0</v>
      </c>
      <c r="I39" s="127">
        <v>510.68200000000002</v>
      </c>
      <c r="J39" s="344"/>
      <c r="K39" s="25"/>
      <c r="L39" s="342"/>
      <c r="M39" s="343"/>
      <c r="N39" s="345"/>
      <c r="Q39" s="3"/>
      <c r="R39" s="3"/>
      <c r="S39" s="3"/>
      <c r="T39" s="3"/>
      <c r="U39" s="3"/>
    </row>
    <row r="40" spans="1:21" x14ac:dyDescent="0.25">
      <c r="A40" s="7"/>
      <c r="B40" s="184" t="s">
        <v>79</v>
      </c>
      <c r="C40" s="118">
        <v>236.429</v>
      </c>
      <c r="D40" s="118">
        <v>87.325999999999993</v>
      </c>
      <c r="E40" s="126">
        <f t="shared" si="0"/>
        <v>131.26100000000002</v>
      </c>
      <c r="F40" s="126">
        <v>455.01600000000002</v>
      </c>
      <c r="G40" s="118">
        <v>62.29</v>
      </c>
      <c r="H40" s="118">
        <v>0</v>
      </c>
      <c r="I40" s="127">
        <v>517.30600000000004</v>
      </c>
      <c r="J40" s="344"/>
      <c r="K40" s="25"/>
      <c r="L40" s="342"/>
      <c r="M40" s="343"/>
      <c r="N40" s="345"/>
      <c r="Q40" s="3"/>
      <c r="R40" s="3"/>
      <c r="S40" s="3"/>
      <c r="T40" s="3"/>
      <c r="U40" s="3"/>
    </row>
    <row r="41" spans="1:21" x14ac:dyDescent="0.25">
      <c r="A41" s="7"/>
      <c r="B41" s="184" t="s">
        <v>80</v>
      </c>
      <c r="C41" s="118">
        <v>241.43600000000001</v>
      </c>
      <c r="D41" s="118">
        <v>86.472999999999999</v>
      </c>
      <c r="E41" s="126">
        <f t="shared" si="0"/>
        <v>131.62200000000001</v>
      </c>
      <c r="F41" s="126">
        <v>459.53100000000001</v>
      </c>
      <c r="G41" s="118">
        <v>62.085000000000001</v>
      </c>
      <c r="H41" s="118">
        <v>0</v>
      </c>
      <c r="I41" s="127">
        <v>521.61599999999999</v>
      </c>
      <c r="J41" s="344"/>
      <c r="K41" s="25"/>
      <c r="L41" s="342"/>
      <c r="M41" s="343"/>
      <c r="N41" s="345"/>
      <c r="Q41" s="3"/>
      <c r="R41" s="3"/>
      <c r="S41" s="3"/>
      <c r="T41" s="3"/>
      <c r="U41" s="3"/>
    </row>
    <row r="42" spans="1:21" x14ac:dyDescent="0.25">
      <c r="A42" s="7"/>
      <c r="B42" s="184" t="s">
        <v>81</v>
      </c>
      <c r="C42" s="118">
        <v>243.256</v>
      </c>
      <c r="D42" s="118">
        <v>87.185000000000002</v>
      </c>
      <c r="E42" s="126">
        <f t="shared" si="0"/>
        <v>130.49600000000001</v>
      </c>
      <c r="F42" s="126">
        <v>460.93700000000001</v>
      </c>
      <c r="G42" s="118">
        <v>64.224000000000004</v>
      </c>
      <c r="H42" s="118">
        <v>0</v>
      </c>
      <c r="I42" s="127">
        <v>525.16099999999994</v>
      </c>
      <c r="J42" s="344"/>
      <c r="K42" s="25"/>
      <c r="L42" s="342"/>
      <c r="M42" s="343"/>
      <c r="N42" s="345"/>
      <c r="Q42" s="3"/>
      <c r="R42" s="3"/>
      <c r="S42" s="3"/>
      <c r="T42" s="3"/>
      <c r="U42" s="3"/>
    </row>
    <row r="43" spans="1:21" x14ac:dyDescent="0.25">
      <c r="A43" s="7"/>
      <c r="B43" s="184" t="s">
        <v>82</v>
      </c>
      <c r="C43" s="118">
        <v>245.90899999999999</v>
      </c>
      <c r="D43" s="118">
        <v>93.334999999999994</v>
      </c>
      <c r="E43" s="126">
        <f t="shared" si="0"/>
        <v>130.02100000000002</v>
      </c>
      <c r="F43" s="126">
        <v>469.26499999999999</v>
      </c>
      <c r="G43" s="118">
        <v>63.874000000000002</v>
      </c>
      <c r="H43" s="118">
        <v>0</v>
      </c>
      <c r="I43" s="127">
        <v>533.13900000000001</v>
      </c>
      <c r="J43" s="344"/>
      <c r="K43" s="25"/>
      <c r="L43" s="342"/>
      <c r="M43" s="343"/>
      <c r="N43" s="345"/>
      <c r="Q43" s="3"/>
      <c r="R43" s="3"/>
      <c r="S43" s="3"/>
      <c r="T43" s="3"/>
      <c r="U43" s="3"/>
    </row>
    <row r="44" spans="1:21" x14ac:dyDescent="0.25">
      <c r="A44" s="7"/>
      <c r="B44" s="184" t="s">
        <v>83</v>
      </c>
      <c r="C44" s="118">
        <v>249.131</v>
      </c>
      <c r="D44" s="118">
        <v>89.432000000000002</v>
      </c>
      <c r="E44" s="126">
        <f t="shared" si="0"/>
        <v>133.46899999999999</v>
      </c>
      <c r="F44" s="126">
        <v>472.03199999999998</v>
      </c>
      <c r="G44" s="118">
        <v>63.131</v>
      </c>
      <c r="H44" s="118">
        <v>0</v>
      </c>
      <c r="I44" s="127">
        <v>535.16300000000001</v>
      </c>
      <c r="J44" s="344"/>
      <c r="K44" s="25"/>
      <c r="L44" s="342"/>
      <c r="M44" s="343"/>
      <c r="N44" s="345"/>
      <c r="Q44" s="3"/>
      <c r="R44" s="3"/>
      <c r="S44" s="3"/>
      <c r="T44" s="3"/>
      <c r="U44" s="3"/>
    </row>
    <row r="45" spans="1:21" x14ac:dyDescent="0.25">
      <c r="A45" s="7"/>
      <c r="B45" s="184" t="s">
        <v>84</v>
      </c>
      <c r="C45" s="118">
        <v>248.624</v>
      </c>
      <c r="D45" s="118">
        <v>93.003</v>
      </c>
      <c r="E45" s="126">
        <f t="shared" si="0"/>
        <v>133.86199999999997</v>
      </c>
      <c r="F45" s="126">
        <v>475.48899999999998</v>
      </c>
      <c r="G45" s="118">
        <v>65.23</v>
      </c>
      <c r="H45" s="118">
        <v>0</v>
      </c>
      <c r="I45" s="127">
        <v>540.71900000000005</v>
      </c>
      <c r="J45" s="344"/>
      <c r="K45" s="25"/>
      <c r="L45" s="342"/>
      <c r="M45" s="343"/>
      <c r="N45" s="345"/>
      <c r="Q45" s="3"/>
      <c r="R45" s="3"/>
      <c r="S45" s="3"/>
      <c r="T45" s="3"/>
      <c r="U45" s="3"/>
    </row>
    <row r="46" spans="1:21" x14ac:dyDescent="0.25">
      <c r="A46" s="7"/>
      <c r="B46" s="184" t="s">
        <v>85</v>
      </c>
      <c r="C46" s="118">
        <v>252.24799999999999</v>
      </c>
      <c r="D46" s="118">
        <v>92.445999999999998</v>
      </c>
      <c r="E46" s="126">
        <f t="shared" si="0"/>
        <v>135.24500000000003</v>
      </c>
      <c r="F46" s="126">
        <v>479.93900000000002</v>
      </c>
      <c r="G46" s="118">
        <v>65.221000000000004</v>
      </c>
      <c r="H46" s="118">
        <v>0</v>
      </c>
      <c r="I46" s="127">
        <v>545.16</v>
      </c>
      <c r="J46" s="344"/>
      <c r="K46" s="25"/>
      <c r="L46" s="342"/>
      <c r="M46" s="343"/>
      <c r="N46" s="345"/>
      <c r="Q46" s="3"/>
      <c r="R46" s="3"/>
      <c r="S46" s="3"/>
      <c r="T46" s="3"/>
      <c r="U46" s="3"/>
    </row>
    <row r="47" spans="1:21" x14ac:dyDescent="0.25">
      <c r="A47" s="7"/>
      <c r="B47" s="184" t="s">
        <v>86</v>
      </c>
      <c r="C47" s="118">
        <v>255.81800000000001</v>
      </c>
      <c r="D47" s="118">
        <v>92.15</v>
      </c>
      <c r="E47" s="126">
        <f t="shared" si="0"/>
        <v>136.95099999999996</v>
      </c>
      <c r="F47" s="126">
        <v>484.91899999999998</v>
      </c>
      <c r="G47" s="118">
        <v>65.597999999999999</v>
      </c>
      <c r="H47" s="118">
        <v>0</v>
      </c>
      <c r="I47" s="127">
        <v>550.51700000000005</v>
      </c>
      <c r="J47" s="344"/>
      <c r="K47" s="25"/>
      <c r="L47" s="342"/>
      <c r="M47" s="343"/>
      <c r="N47" s="345"/>
      <c r="Q47" s="3"/>
      <c r="R47" s="3"/>
      <c r="S47" s="3"/>
      <c r="T47" s="3"/>
      <c r="U47" s="3"/>
    </row>
    <row r="48" spans="1:21" x14ac:dyDescent="0.25">
      <c r="A48" s="7"/>
      <c r="B48" s="184" t="s">
        <v>87</v>
      </c>
      <c r="C48" s="118">
        <v>257.452</v>
      </c>
      <c r="D48" s="118">
        <v>89.79</v>
      </c>
      <c r="E48" s="126">
        <f t="shared" si="0"/>
        <v>140.57999999999998</v>
      </c>
      <c r="F48" s="126">
        <v>487.822</v>
      </c>
      <c r="G48" s="118">
        <v>66.162000000000006</v>
      </c>
      <c r="H48" s="118">
        <v>0</v>
      </c>
      <c r="I48" s="127">
        <v>553.98400000000004</v>
      </c>
      <c r="J48" s="344"/>
      <c r="K48" s="25"/>
      <c r="L48" s="342"/>
      <c r="M48" s="343"/>
      <c r="N48" s="345"/>
      <c r="Q48" s="3"/>
      <c r="R48" s="3"/>
      <c r="S48" s="3"/>
      <c r="T48" s="3"/>
      <c r="U48" s="3"/>
    </row>
    <row r="49" spans="1:21" x14ac:dyDescent="0.25">
      <c r="A49" s="7"/>
      <c r="B49" s="184" t="s">
        <v>88</v>
      </c>
      <c r="C49" s="118">
        <v>262.315</v>
      </c>
      <c r="D49" s="118">
        <v>95.248000000000005</v>
      </c>
      <c r="E49" s="126">
        <f t="shared" si="0"/>
        <v>137.274</v>
      </c>
      <c r="F49" s="126">
        <v>494.83699999999999</v>
      </c>
      <c r="G49" s="118">
        <v>66.158000000000001</v>
      </c>
      <c r="H49" s="118">
        <v>0</v>
      </c>
      <c r="I49" s="127">
        <v>560.995</v>
      </c>
      <c r="J49" s="344"/>
      <c r="K49" s="25"/>
      <c r="L49" s="342"/>
      <c r="M49" s="343"/>
      <c r="N49" s="345"/>
      <c r="Q49" s="3"/>
      <c r="R49" s="3"/>
      <c r="S49" s="3"/>
      <c r="T49" s="3"/>
      <c r="U49" s="3"/>
    </row>
    <row r="50" spans="1:21" x14ac:dyDescent="0.25">
      <c r="A50" s="7"/>
      <c r="B50" s="184" t="s">
        <v>89</v>
      </c>
      <c r="C50" s="118">
        <v>262.61900000000003</v>
      </c>
      <c r="D50" s="118">
        <v>97.233000000000004</v>
      </c>
      <c r="E50" s="126">
        <f t="shared" si="0"/>
        <v>140.65199999999999</v>
      </c>
      <c r="F50" s="126">
        <v>500.50400000000002</v>
      </c>
      <c r="G50" s="118">
        <v>66.947000000000003</v>
      </c>
      <c r="H50" s="118">
        <v>0</v>
      </c>
      <c r="I50" s="127">
        <v>567.45100000000002</v>
      </c>
      <c r="J50" s="344"/>
      <c r="K50" s="25"/>
      <c r="L50" s="342"/>
      <c r="M50" s="343"/>
      <c r="N50" s="345"/>
      <c r="Q50" s="3"/>
      <c r="R50" s="3"/>
      <c r="S50" s="3"/>
      <c r="T50" s="3"/>
      <c r="U50" s="3"/>
    </row>
    <row r="51" spans="1:21" x14ac:dyDescent="0.25">
      <c r="A51" s="7"/>
      <c r="B51" s="184" t="s">
        <v>90</v>
      </c>
      <c r="C51" s="118">
        <v>264.22500000000002</v>
      </c>
      <c r="D51" s="118">
        <v>95.385999999999996</v>
      </c>
      <c r="E51" s="126">
        <f t="shared" si="0"/>
        <v>144.68899999999999</v>
      </c>
      <c r="F51" s="126">
        <v>504.3</v>
      </c>
      <c r="G51" s="118">
        <v>66.230999999999995</v>
      </c>
      <c r="H51" s="118">
        <v>0</v>
      </c>
      <c r="I51" s="127">
        <v>570.53099999999995</v>
      </c>
      <c r="J51" s="344"/>
      <c r="K51" s="25"/>
      <c r="L51" s="342"/>
      <c r="M51" s="343"/>
      <c r="N51" s="345"/>
      <c r="Q51" s="3"/>
      <c r="R51" s="3"/>
      <c r="S51" s="3"/>
      <c r="T51" s="3"/>
      <c r="U51" s="3"/>
    </row>
    <row r="52" spans="1:21" x14ac:dyDescent="0.25">
      <c r="A52" s="7"/>
      <c r="B52" s="154" t="s">
        <v>91</v>
      </c>
      <c r="C52" s="118">
        <v>262.02</v>
      </c>
      <c r="D52" s="118">
        <v>91.578999999999994</v>
      </c>
      <c r="E52" s="126">
        <f t="shared" si="0"/>
        <v>143.12299999999999</v>
      </c>
      <c r="F52" s="126">
        <v>496.72199999999998</v>
      </c>
      <c r="G52" s="118">
        <v>62.643000000000001</v>
      </c>
      <c r="H52" s="118">
        <v>0</v>
      </c>
      <c r="I52" s="127">
        <v>559.36500000000001</v>
      </c>
      <c r="J52" s="344"/>
      <c r="K52" s="25"/>
      <c r="L52" s="342"/>
      <c r="M52" s="343"/>
      <c r="N52" s="345"/>
      <c r="Q52" s="3"/>
      <c r="R52" s="3"/>
      <c r="S52" s="3"/>
      <c r="T52" s="3"/>
      <c r="U52" s="3"/>
    </row>
    <row r="53" spans="1:21" x14ac:dyDescent="0.25">
      <c r="A53" s="7"/>
      <c r="B53" s="154" t="s">
        <v>92</v>
      </c>
      <c r="C53" s="118">
        <v>255.68899999999999</v>
      </c>
      <c r="D53" s="118">
        <v>88.600999999999999</v>
      </c>
      <c r="E53" s="126">
        <f t="shared" si="0"/>
        <v>141.011</v>
      </c>
      <c r="F53" s="126">
        <v>485.30099999999999</v>
      </c>
      <c r="G53" s="118">
        <v>-4.0739999999999998</v>
      </c>
      <c r="H53" s="118">
        <v>0</v>
      </c>
      <c r="I53" s="127">
        <v>481.22699999999998</v>
      </c>
      <c r="J53" s="344"/>
      <c r="K53" s="25"/>
      <c r="L53" s="342"/>
      <c r="M53" s="343"/>
      <c r="N53" s="345"/>
      <c r="Q53" s="3"/>
      <c r="R53" s="3"/>
      <c r="S53" s="3"/>
      <c r="T53" s="3"/>
      <c r="U53" s="3"/>
    </row>
    <row r="54" spans="1:21" x14ac:dyDescent="0.25">
      <c r="A54" s="7"/>
      <c r="B54" s="154" t="s">
        <v>93</v>
      </c>
      <c r="C54" s="118">
        <v>260.54399999999998</v>
      </c>
      <c r="D54" s="118">
        <v>106.673</v>
      </c>
      <c r="E54" s="126">
        <f t="shared" si="0"/>
        <v>138.14600000000002</v>
      </c>
      <c r="F54" s="126">
        <v>505.363</v>
      </c>
      <c r="G54" s="118">
        <v>34.956000000000003</v>
      </c>
      <c r="H54" s="118">
        <v>0</v>
      </c>
      <c r="I54" s="127">
        <v>540.31899999999996</v>
      </c>
      <c r="J54" s="344"/>
      <c r="K54" s="25"/>
      <c r="L54" s="342"/>
      <c r="M54" s="343"/>
      <c r="N54" s="345"/>
      <c r="Q54" s="3"/>
      <c r="R54" s="3"/>
      <c r="S54" s="3"/>
      <c r="T54" s="3"/>
      <c r="U54" s="3"/>
    </row>
    <row r="55" spans="1:21" x14ac:dyDescent="0.25">
      <c r="A55" s="7"/>
      <c r="B55" s="154" t="s">
        <v>94</v>
      </c>
      <c r="C55" s="118">
        <v>267.30200000000002</v>
      </c>
      <c r="D55" s="118">
        <v>94.691999999999993</v>
      </c>
      <c r="E55" s="126">
        <f t="shared" si="0"/>
        <v>142.11399999999998</v>
      </c>
      <c r="F55" s="126">
        <v>504.108</v>
      </c>
      <c r="G55" s="118">
        <v>39.701000000000001</v>
      </c>
      <c r="H55" s="118">
        <v>0</v>
      </c>
      <c r="I55" s="127">
        <v>543.80899999999997</v>
      </c>
      <c r="J55" s="344"/>
      <c r="K55" s="25"/>
      <c r="L55" s="342"/>
      <c r="M55" s="343"/>
      <c r="N55" s="345"/>
      <c r="Q55" s="3"/>
      <c r="R55" s="3"/>
      <c r="S55" s="3"/>
      <c r="T55" s="3"/>
      <c r="U55" s="3"/>
    </row>
    <row r="56" spans="1:21" x14ac:dyDescent="0.25">
      <c r="A56" s="7"/>
      <c r="B56" s="154" t="s">
        <v>95</v>
      </c>
      <c r="C56" s="118">
        <v>269.26299999999998</v>
      </c>
      <c r="D56" s="118">
        <v>95.884</v>
      </c>
      <c r="E56" s="126">
        <f t="shared" si="0"/>
        <v>143.81400000000002</v>
      </c>
      <c r="F56" s="126">
        <v>508.96100000000001</v>
      </c>
      <c r="G56" s="118">
        <v>36.155000000000001</v>
      </c>
      <c r="H56" s="118">
        <v>0</v>
      </c>
      <c r="I56" s="127">
        <v>545.11599999999999</v>
      </c>
      <c r="J56" s="344"/>
      <c r="K56" s="25"/>
      <c r="L56" s="342"/>
      <c r="M56" s="343"/>
      <c r="N56" s="345"/>
      <c r="Q56" s="3"/>
      <c r="R56" s="3"/>
      <c r="S56" s="3"/>
      <c r="T56" s="3"/>
      <c r="U56" s="3"/>
    </row>
    <row r="57" spans="1:21" x14ac:dyDescent="0.25">
      <c r="A57" s="7"/>
      <c r="B57" s="154" t="s">
        <v>96</v>
      </c>
      <c r="C57" s="118">
        <v>277.94900000000001</v>
      </c>
      <c r="D57" s="118">
        <v>103.82599999999999</v>
      </c>
      <c r="E57" s="126">
        <f t="shared" si="0"/>
        <v>147.792</v>
      </c>
      <c r="F57" s="126">
        <v>529.56700000000001</v>
      </c>
      <c r="G57" s="118">
        <v>46.957999999999998</v>
      </c>
      <c r="H57" s="118">
        <v>0</v>
      </c>
      <c r="I57" s="127">
        <v>576.52499999999998</v>
      </c>
      <c r="J57" s="344"/>
      <c r="K57" s="25"/>
      <c r="L57" s="342"/>
      <c r="M57" s="343"/>
      <c r="N57" s="345"/>
      <c r="Q57" s="3"/>
      <c r="R57" s="3"/>
      <c r="S57" s="3"/>
      <c r="T57" s="3"/>
      <c r="U57" s="3"/>
    </row>
    <row r="58" spans="1:21" x14ac:dyDescent="0.25">
      <c r="A58" s="7"/>
      <c r="B58" s="154" t="s">
        <v>97</v>
      </c>
      <c r="C58" s="118">
        <v>281.01100000000002</v>
      </c>
      <c r="D58" s="118">
        <v>104.764</v>
      </c>
      <c r="E58" s="126">
        <f t="shared" si="0"/>
        <v>147.863</v>
      </c>
      <c r="F58" s="126">
        <v>533.63800000000003</v>
      </c>
      <c r="G58" s="118">
        <v>59.069000000000003</v>
      </c>
      <c r="H58" s="118">
        <v>0</v>
      </c>
      <c r="I58" s="127">
        <v>592.70699999999999</v>
      </c>
      <c r="J58" s="344"/>
      <c r="K58" s="25"/>
      <c r="L58" s="342"/>
      <c r="M58" s="343"/>
      <c r="N58" s="345"/>
      <c r="Q58" s="3"/>
      <c r="R58" s="3"/>
      <c r="S58" s="3"/>
      <c r="T58" s="3"/>
      <c r="U58" s="3"/>
    </row>
    <row r="59" spans="1:21" x14ac:dyDescent="0.25">
      <c r="A59" s="7"/>
      <c r="B59" s="154" t="s">
        <v>98</v>
      </c>
      <c r="C59" s="118">
        <v>283.88499999999999</v>
      </c>
      <c r="D59" s="118">
        <v>105.20399999999999</v>
      </c>
      <c r="E59" s="126">
        <f t="shared" si="0"/>
        <v>151.21300000000002</v>
      </c>
      <c r="F59" s="126">
        <v>540.30200000000002</v>
      </c>
      <c r="G59" s="118">
        <v>68.001999999999995</v>
      </c>
      <c r="H59" s="118">
        <v>0</v>
      </c>
      <c r="I59" s="127">
        <v>608.30399999999997</v>
      </c>
      <c r="J59" s="344"/>
      <c r="K59" s="25"/>
      <c r="L59" s="342"/>
      <c r="M59" s="343"/>
      <c r="N59" s="345"/>
      <c r="Q59" s="3"/>
      <c r="R59" s="3"/>
      <c r="S59" s="3"/>
      <c r="T59" s="3"/>
      <c r="U59" s="3"/>
    </row>
    <row r="60" spans="1:21" x14ac:dyDescent="0.25">
      <c r="A60" s="7"/>
      <c r="B60" s="154" t="s">
        <v>99</v>
      </c>
      <c r="C60" s="118">
        <v>290.86799999999999</v>
      </c>
      <c r="D60" s="118">
        <v>105.923</v>
      </c>
      <c r="E60" s="126">
        <f t="shared" si="0"/>
        <v>156.59099999999995</v>
      </c>
      <c r="F60" s="126">
        <v>553.38199999999995</v>
      </c>
      <c r="G60" s="118">
        <v>69.632000000000005</v>
      </c>
      <c r="H60" s="118">
        <v>0</v>
      </c>
      <c r="I60" s="127">
        <v>623.01400000000001</v>
      </c>
      <c r="J60" s="344"/>
      <c r="K60" s="25"/>
      <c r="L60" s="342"/>
      <c r="M60" s="343"/>
      <c r="N60" s="345"/>
      <c r="Q60" s="3"/>
      <c r="R60" s="3"/>
      <c r="S60" s="3"/>
      <c r="T60" s="3"/>
      <c r="U60" s="3"/>
    </row>
    <row r="61" spans="1:21" x14ac:dyDescent="0.25">
      <c r="A61" s="7"/>
      <c r="B61" s="154" t="s">
        <v>100</v>
      </c>
      <c r="C61" s="118">
        <v>294.375</v>
      </c>
      <c r="D61" s="118">
        <v>117.351</v>
      </c>
      <c r="E61" s="126">
        <f t="shared" si="0"/>
        <v>155.61599999999999</v>
      </c>
      <c r="F61" s="126">
        <v>567.34199999999998</v>
      </c>
      <c r="G61" s="118">
        <v>71.950999999999993</v>
      </c>
      <c r="H61" s="118">
        <v>0</v>
      </c>
      <c r="I61" s="127">
        <v>639.29300000000001</v>
      </c>
      <c r="J61" s="344"/>
      <c r="K61" s="25"/>
      <c r="L61" s="342"/>
      <c r="M61" s="343"/>
      <c r="N61" s="345"/>
      <c r="Q61" s="3"/>
      <c r="R61" s="3"/>
      <c r="S61" s="3"/>
      <c r="T61" s="3"/>
      <c r="U61" s="3"/>
    </row>
    <row r="62" spans="1:21" x14ac:dyDescent="0.25">
      <c r="A62" s="7"/>
      <c r="B62" s="154" t="s">
        <v>101</v>
      </c>
      <c r="C62" s="118">
        <v>298.39600000000002</v>
      </c>
      <c r="D62" s="118">
        <v>102.021</v>
      </c>
      <c r="E62" s="126">
        <f t="shared" si="0"/>
        <v>175.31399999999996</v>
      </c>
      <c r="F62" s="126">
        <v>575.73099999999999</v>
      </c>
      <c r="G62" s="118">
        <v>74.501999999999995</v>
      </c>
      <c r="H62" s="118">
        <v>0</v>
      </c>
      <c r="I62" s="127">
        <v>650.23299999999995</v>
      </c>
      <c r="J62" s="344"/>
      <c r="K62" s="25"/>
      <c r="L62" s="342"/>
      <c r="M62" s="343"/>
      <c r="N62" s="345"/>
      <c r="Q62" s="3"/>
      <c r="R62" s="3"/>
      <c r="S62" s="3"/>
      <c r="T62" s="3"/>
      <c r="U62" s="3"/>
    </row>
    <row r="63" spans="1:21" x14ac:dyDescent="0.25">
      <c r="A63" s="7"/>
      <c r="B63" s="154" t="s">
        <v>102</v>
      </c>
      <c r="C63" s="118">
        <v>306.976</v>
      </c>
      <c r="D63" s="118">
        <v>116.467</v>
      </c>
      <c r="E63" s="126">
        <f t="shared" si="0"/>
        <v>179.81299999999999</v>
      </c>
      <c r="F63" s="126">
        <v>603.25599999999997</v>
      </c>
      <c r="G63" s="118">
        <v>65.153000000000006</v>
      </c>
      <c r="H63" s="118">
        <v>0</v>
      </c>
      <c r="I63" s="127">
        <v>668.40899999999999</v>
      </c>
      <c r="J63" s="344"/>
      <c r="K63" s="25"/>
      <c r="L63" s="342"/>
      <c r="M63" s="343"/>
      <c r="N63" s="345"/>
      <c r="Q63" s="3"/>
      <c r="R63" s="3"/>
      <c r="S63" s="3"/>
      <c r="T63" s="3"/>
      <c r="U63" s="3"/>
    </row>
    <row r="64" spans="1:21" x14ac:dyDescent="0.25">
      <c r="A64" s="7"/>
      <c r="B64" s="46" t="s">
        <v>103</v>
      </c>
      <c r="C64" s="118">
        <v>311.46100000000001</v>
      </c>
      <c r="D64" s="118">
        <v>128.804</v>
      </c>
      <c r="E64" s="126">
        <f t="shared" si="0"/>
        <v>181.61499999999998</v>
      </c>
      <c r="F64" s="126">
        <v>621.88</v>
      </c>
      <c r="G64" s="118">
        <v>57.314</v>
      </c>
      <c r="H64" s="118">
        <v>0</v>
      </c>
      <c r="I64" s="127">
        <v>679.19399999999996</v>
      </c>
      <c r="J64" s="344"/>
      <c r="K64" s="25"/>
      <c r="L64" s="342"/>
      <c r="M64" s="343"/>
      <c r="N64" s="345"/>
      <c r="Q64" s="3"/>
      <c r="R64" s="3"/>
      <c r="S64" s="3"/>
      <c r="T64" s="3"/>
      <c r="U64" s="3"/>
    </row>
    <row r="65" spans="1:22" x14ac:dyDescent="0.25">
      <c r="A65" s="7"/>
      <c r="B65" s="46" t="s">
        <v>104</v>
      </c>
      <c r="C65" s="118">
        <v>315.15100000000001</v>
      </c>
      <c r="D65" s="118">
        <v>119.46599999999999</v>
      </c>
      <c r="E65" s="126">
        <f t="shared" si="0"/>
        <v>183.00799999999998</v>
      </c>
      <c r="F65" s="126">
        <v>617.625</v>
      </c>
      <c r="G65" s="118">
        <v>71.992999999999995</v>
      </c>
      <c r="H65" s="118">
        <v>0</v>
      </c>
      <c r="I65" s="127">
        <v>689.61800000000005</v>
      </c>
      <c r="J65" s="344"/>
      <c r="K65" s="25"/>
      <c r="L65" s="342"/>
      <c r="M65" s="343"/>
      <c r="N65" s="345"/>
      <c r="Q65" s="3"/>
      <c r="R65" s="3"/>
      <c r="S65" s="3"/>
      <c r="T65" s="3"/>
      <c r="U65" s="3"/>
    </row>
    <row r="66" spans="1:22" x14ac:dyDescent="0.25">
      <c r="A66" s="7"/>
      <c r="B66" s="46" t="s">
        <v>105</v>
      </c>
      <c r="C66" s="118">
        <v>320.21899999999999</v>
      </c>
      <c r="D66" s="118">
        <v>118.95399999999999</v>
      </c>
      <c r="E66" s="126">
        <f t="shared" si="0"/>
        <v>178.07799999999997</v>
      </c>
      <c r="F66" s="126">
        <v>617.25099999999998</v>
      </c>
      <c r="G66" s="118">
        <v>75.730999999999995</v>
      </c>
      <c r="H66" s="118">
        <v>0</v>
      </c>
      <c r="I66" s="127">
        <v>692.98199999999997</v>
      </c>
      <c r="J66" s="344"/>
      <c r="K66" s="25"/>
      <c r="L66" s="342"/>
      <c r="M66" s="343"/>
      <c r="N66" s="345"/>
      <c r="Q66" s="3"/>
      <c r="R66" s="3"/>
      <c r="S66" s="3"/>
      <c r="T66" s="3"/>
      <c r="U66" s="3"/>
    </row>
    <row r="67" spans="1:22" x14ac:dyDescent="0.25">
      <c r="A67" s="7"/>
      <c r="B67" s="46" t="s">
        <v>106</v>
      </c>
      <c r="C67" s="118">
        <v>318.26100000000002</v>
      </c>
      <c r="D67" s="118">
        <v>115.986</v>
      </c>
      <c r="E67" s="126">
        <f t="shared" si="0"/>
        <v>180.15899999999993</v>
      </c>
      <c r="F67" s="126">
        <v>614.40599999999995</v>
      </c>
      <c r="G67" s="118">
        <v>75.963999999999999</v>
      </c>
      <c r="H67" s="118">
        <v>0</v>
      </c>
      <c r="I67" s="127">
        <v>690.37</v>
      </c>
      <c r="J67" s="344"/>
      <c r="K67" s="25"/>
      <c r="L67" s="342"/>
      <c r="M67" s="343"/>
      <c r="N67" s="345"/>
      <c r="Q67" s="3"/>
      <c r="R67" s="3"/>
      <c r="S67" s="3"/>
      <c r="T67" s="3"/>
      <c r="U67" s="3"/>
    </row>
    <row r="68" spans="1:22" x14ac:dyDescent="0.25">
      <c r="A68" s="7"/>
      <c r="B68" s="46" t="s">
        <v>107</v>
      </c>
      <c r="C68" s="118">
        <v>325.42399999999998</v>
      </c>
      <c r="D68" s="118">
        <v>116.277</v>
      </c>
      <c r="E68" s="126">
        <f t="shared" si="0"/>
        <v>189.60300000000001</v>
      </c>
      <c r="F68" s="126">
        <v>630.27</v>
      </c>
      <c r="G68" s="118">
        <v>75.847999999999999</v>
      </c>
      <c r="H68" s="118">
        <v>-1.034</v>
      </c>
      <c r="I68" s="127">
        <v>706.11800000000005</v>
      </c>
      <c r="J68" s="344"/>
      <c r="K68" s="25"/>
      <c r="L68" s="342"/>
      <c r="M68" s="343"/>
      <c r="N68" s="345"/>
      <c r="Q68" s="3"/>
      <c r="R68" s="3"/>
      <c r="S68" s="3"/>
      <c r="T68" s="3"/>
      <c r="U68" s="3"/>
    </row>
    <row r="69" spans="1:22" x14ac:dyDescent="0.25">
      <c r="A69" s="7"/>
      <c r="B69" s="46" t="s">
        <v>108</v>
      </c>
      <c r="C69" s="118">
        <v>330.22899999999998</v>
      </c>
      <c r="D69" s="118">
        <v>121.962</v>
      </c>
      <c r="E69" s="126">
        <f t="shared" ref="E69:E91" si="1">F69-C69-D69-H69</f>
        <v>186.47000000000006</v>
      </c>
      <c r="F69" s="126">
        <v>637.50300000000004</v>
      </c>
      <c r="G69" s="118">
        <v>77.125</v>
      </c>
      <c r="H69" s="118">
        <v>-1.1579999999999999</v>
      </c>
      <c r="I69" s="127">
        <v>714.62800000000004</v>
      </c>
      <c r="J69" s="344"/>
      <c r="K69" s="25"/>
      <c r="L69" s="342"/>
      <c r="M69" s="343"/>
      <c r="N69" s="345"/>
      <c r="Q69" s="3"/>
      <c r="R69" s="3"/>
      <c r="S69" s="3"/>
      <c r="T69" s="3"/>
      <c r="U69" s="3"/>
    </row>
    <row r="70" spans="1:22" x14ac:dyDescent="0.25">
      <c r="A70" s="7"/>
      <c r="B70" s="46" t="s">
        <v>109</v>
      </c>
      <c r="C70" s="118">
        <v>337.464</v>
      </c>
      <c r="D70" s="118">
        <v>121.15600000000001</v>
      </c>
      <c r="E70" s="126">
        <f t="shared" si="1"/>
        <v>191.77499999999995</v>
      </c>
      <c r="F70" s="126">
        <v>649.32899999999995</v>
      </c>
      <c r="G70" s="118">
        <v>77.852000000000004</v>
      </c>
      <c r="H70" s="118">
        <v>-1.0660000000000001</v>
      </c>
      <c r="I70" s="127">
        <v>727.18100000000004</v>
      </c>
      <c r="J70" s="344"/>
      <c r="K70" s="25"/>
      <c r="L70" s="342"/>
      <c r="M70" s="343"/>
      <c r="N70" s="345"/>
      <c r="Q70" s="3"/>
      <c r="R70" s="3"/>
      <c r="S70" s="3"/>
      <c r="T70" s="3"/>
      <c r="U70" s="3"/>
    </row>
    <row r="71" spans="1:22" x14ac:dyDescent="0.25">
      <c r="A71" s="7"/>
      <c r="B71" s="46" t="s">
        <v>110</v>
      </c>
      <c r="C71" s="118">
        <v>344.52199999999999</v>
      </c>
      <c r="D71" s="118">
        <v>120.288</v>
      </c>
      <c r="E71" s="126">
        <f t="shared" si="1"/>
        <v>194.63300000000001</v>
      </c>
      <c r="F71" s="126">
        <v>658.32600000000002</v>
      </c>
      <c r="G71" s="118">
        <v>77.753</v>
      </c>
      <c r="H71" s="118">
        <v>-1.117</v>
      </c>
      <c r="I71" s="127">
        <v>736.07899999999995</v>
      </c>
      <c r="J71" s="344"/>
      <c r="K71" s="25"/>
      <c r="L71" s="342"/>
      <c r="M71" s="343"/>
      <c r="N71" s="345"/>
      <c r="Q71" s="3"/>
      <c r="R71" s="3"/>
      <c r="S71" s="3"/>
      <c r="T71" s="3"/>
      <c r="U71" s="3"/>
    </row>
    <row r="72" spans="1:22" x14ac:dyDescent="0.25">
      <c r="A72" s="7"/>
      <c r="B72" s="46" t="s">
        <v>111</v>
      </c>
      <c r="C72" s="118">
        <v>349.98599999999999</v>
      </c>
      <c r="D72" s="118">
        <v>118.089</v>
      </c>
      <c r="E72" s="126">
        <f t="shared" si="1"/>
        <v>200.06800000000001</v>
      </c>
      <c r="F72" s="126">
        <v>667.01</v>
      </c>
      <c r="G72" s="118">
        <v>79.863</v>
      </c>
      <c r="H72" s="118">
        <v>-1.133</v>
      </c>
      <c r="I72" s="127">
        <v>746.87300000000005</v>
      </c>
      <c r="J72" s="344"/>
      <c r="K72" s="25"/>
      <c r="L72" s="342"/>
      <c r="M72" s="343"/>
      <c r="N72" s="345"/>
      <c r="Q72" s="3"/>
      <c r="R72" s="3"/>
      <c r="S72" s="3"/>
      <c r="T72" s="3"/>
      <c r="U72" s="3"/>
    </row>
    <row r="73" spans="1:22" x14ac:dyDescent="0.25">
      <c r="A73" s="7"/>
      <c r="B73" s="46" t="s">
        <v>112</v>
      </c>
      <c r="C73" s="118">
        <v>353.56799999999998</v>
      </c>
      <c r="D73" s="118">
        <v>119.574</v>
      </c>
      <c r="E73" s="126">
        <f t="shared" si="1"/>
        <v>203.45999999999998</v>
      </c>
      <c r="F73" s="126">
        <v>675.45799999999997</v>
      </c>
      <c r="G73" s="118">
        <v>78.938999999999993</v>
      </c>
      <c r="H73" s="118">
        <v>-1.1439999999999999</v>
      </c>
      <c r="I73" s="127">
        <v>754.39700000000005</v>
      </c>
      <c r="J73" s="344"/>
      <c r="K73" s="25"/>
      <c r="L73" s="342"/>
      <c r="M73" s="343"/>
      <c r="N73" s="345"/>
      <c r="Q73" s="3"/>
      <c r="R73" s="3"/>
      <c r="S73" s="3"/>
      <c r="T73" s="3"/>
      <c r="U73" s="3"/>
    </row>
    <row r="74" spans="1:22" x14ac:dyDescent="0.25">
      <c r="A74" s="7"/>
      <c r="B74" s="46" t="s">
        <v>113</v>
      </c>
      <c r="C74" s="118">
        <v>355.83329759999998</v>
      </c>
      <c r="D74" s="118">
        <v>120.03534954885552</v>
      </c>
      <c r="E74" s="126">
        <f t="shared" si="1"/>
        <v>204.66110743114442</v>
      </c>
      <c r="F74" s="126">
        <v>679.38575457999991</v>
      </c>
      <c r="G74" s="118">
        <v>79.415457419999981</v>
      </c>
      <c r="H74" s="118">
        <v>-1.1439999999999999</v>
      </c>
      <c r="I74" s="127">
        <v>758.80121200000008</v>
      </c>
      <c r="J74" s="344"/>
      <c r="K74" s="25"/>
      <c r="L74" s="342"/>
      <c r="M74" s="343"/>
      <c r="N74" s="345"/>
      <c r="Q74" s="3"/>
      <c r="R74" s="3"/>
      <c r="S74" s="3"/>
      <c r="T74" s="3"/>
      <c r="U74" s="3"/>
    </row>
    <row r="75" spans="1:22" x14ac:dyDescent="0.25">
      <c r="A75" s="7"/>
      <c r="B75" s="46" t="s">
        <v>114</v>
      </c>
      <c r="C75" s="118">
        <v>359.70744510000003</v>
      </c>
      <c r="D75" s="118">
        <v>120.27518741475296</v>
      </c>
      <c r="E75" s="126">
        <f t="shared" si="1"/>
        <v>205.67912803524706</v>
      </c>
      <c r="F75" s="126">
        <v>684.51776055000005</v>
      </c>
      <c r="G75" s="118">
        <v>80.786223949999993</v>
      </c>
      <c r="H75" s="118">
        <v>-1.1439999999999999</v>
      </c>
      <c r="I75" s="127">
        <v>765.30398500000001</v>
      </c>
      <c r="J75" s="344"/>
      <c r="K75" s="25"/>
      <c r="L75" s="342"/>
      <c r="M75" s="343"/>
      <c r="N75" s="345"/>
      <c r="Q75" s="3"/>
      <c r="R75" s="3"/>
      <c r="S75" s="3"/>
      <c r="T75" s="3"/>
      <c r="U75" s="3"/>
    </row>
    <row r="76" spans="1:22" x14ac:dyDescent="0.25">
      <c r="A76" s="7"/>
      <c r="B76" s="46" t="s">
        <v>115</v>
      </c>
      <c r="C76" s="118">
        <v>363.45631200000003</v>
      </c>
      <c r="D76" s="118">
        <v>121.14484487904218</v>
      </c>
      <c r="E76" s="126">
        <f t="shared" si="1"/>
        <v>206.97581907095781</v>
      </c>
      <c r="F76" s="126">
        <v>690.43297595000001</v>
      </c>
      <c r="G76" s="118">
        <v>82.188869049999994</v>
      </c>
      <c r="H76" s="118">
        <v>-1.1439999999999999</v>
      </c>
      <c r="I76" s="127">
        <v>772.62184500000001</v>
      </c>
      <c r="J76" s="344"/>
      <c r="K76" s="25"/>
      <c r="L76" s="342"/>
      <c r="M76" s="343"/>
      <c r="N76" s="345"/>
      <c r="Q76" s="3"/>
      <c r="R76" s="3"/>
      <c r="S76" s="3"/>
      <c r="T76" s="3"/>
      <c r="U76" s="3"/>
    </row>
    <row r="77" spans="1:22" x14ac:dyDescent="0.25">
      <c r="A77" s="7"/>
      <c r="B77" s="46" t="s">
        <v>116</v>
      </c>
      <c r="C77" s="118">
        <v>366.76094409999996</v>
      </c>
      <c r="D77" s="118">
        <v>122.5691221656642</v>
      </c>
      <c r="E77" s="126">
        <f t="shared" si="1"/>
        <v>208.93360545433578</v>
      </c>
      <c r="F77" s="126">
        <v>697.11967171999993</v>
      </c>
      <c r="G77" s="118">
        <v>83.097750680000004</v>
      </c>
      <c r="H77" s="118">
        <v>-1.1439999999999999</v>
      </c>
      <c r="I77" s="127">
        <v>780.21742200000006</v>
      </c>
      <c r="J77" s="344"/>
      <c r="K77" s="25"/>
      <c r="L77" s="342"/>
      <c r="M77" s="343"/>
      <c r="N77" s="345"/>
      <c r="Q77" s="3"/>
      <c r="R77" s="3"/>
      <c r="S77" s="3"/>
      <c r="T77" s="3"/>
      <c r="U77" s="3"/>
    </row>
    <row r="78" spans="1:22" x14ac:dyDescent="0.25">
      <c r="A78" s="7"/>
      <c r="B78" s="46" t="s">
        <v>117</v>
      </c>
      <c r="C78" s="118">
        <v>369.7214262</v>
      </c>
      <c r="D78" s="118">
        <v>124.41934963902314</v>
      </c>
      <c r="E78" s="126">
        <f t="shared" si="1"/>
        <v>210.88555410097683</v>
      </c>
      <c r="F78" s="126">
        <v>703.88232993999998</v>
      </c>
      <c r="G78" s="118">
        <v>83.989745959999965</v>
      </c>
      <c r="H78" s="118">
        <v>-1.1439999999999999</v>
      </c>
      <c r="I78" s="127">
        <v>787.87207599999999</v>
      </c>
      <c r="J78" s="344"/>
      <c r="K78" s="25"/>
      <c r="L78" s="342"/>
      <c r="M78" s="343"/>
      <c r="N78" s="345"/>
      <c r="Q78" s="3"/>
      <c r="R78" s="3"/>
      <c r="S78" s="3"/>
      <c r="T78" s="3"/>
      <c r="U78" s="3"/>
    </row>
    <row r="79" spans="1:22" x14ac:dyDescent="0.25">
      <c r="A79" s="7"/>
      <c r="B79" s="46" t="s">
        <v>118</v>
      </c>
      <c r="C79" s="118">
        <v>372.73248760000001</v>
      </c>
      <c r="D79" s="118">
        <v>125.98030091558587</v>
      </c>
      <c r="E79" s="126">
        <f t="shared" si="1"/>
        <v>212.52098705441404</v>
      </c>
      <c r="F79" s="126">
        <v>710.08977556999992</v>
      </c>
      <c r="G79" s="118">
        <v>85.004194730000009</v>
      </c>
      <c r="H79" s="118">
        <v>-1.1439999999999999</v>
      </c>
      <c r="I79" s="127">
        <v>795.09397000000001</v>
      </c>
      <c r="J79" s="344"/>
      <c r="K79" s="25"/>
      <c r="L79" s="342"/>
      <c r="M79" s="343"/>
      <c r="N79" s="345"/>
      <c r="Q79" s="3"/>
      <c r="R79" s="3"/>
      <c r="S79" s="3"/>
      <c r="T79" s="3"/>
      <c r="U79" s="3"/>
    </row>
    <row r="80" spans="1:22" x14ac:dyDescent="0.25">
      <c r="A80" s="7"/>
      <c r="B80" s="46" t="s">
        <v>119</v>
      </c>
      <c r="C80" s="118">
        <v>375.49332060000006</v>
      </c>
      <c r="D80" s="118">
        <v>127.52328511651267</v>
      </c>
      <c r="E80" s="126">
        <f t="shared" si="1"/>
        <v>213.92548143348728</v>
      </c>
      <c r="F80" s="126">
        <v>715.79808715000001</v>
      </c>
      <c r="G80" s="118">
        <v>86.063792450000008</v>
      </c>
      <c r="H80" s="118">
        <v>-1.1439999999999999</v>
      </c>
      <c r="I80" s="127">
        <v>801.86188000000004</v>
      </c>
      <c r="J80" s="344"/>
      <c r="K80" s="25"/>
      <c r="L80" s="342"/>
      <c r="M80" s="343"/>
      <c r="N80" s="345"/>
      <c r="Q80" s="118"/>
      <c r="R80" s="118"/>
      <c r="U80" s="25"/>
      <c r="V80" s="25"/>
    </row>
    <row r="81" spans="1:22" x14ac:dyDescent="0.25">
      <c r="A81" s="7"/>
      <c r="B81" s="46" t="s">
        <v>120</v>
      </c>
      <c r="C81" s="118">
        <v>378.02321739999996</v>
      </c>
      <c r="D81" s="118">
        <v>128.96256175242317</v>
      </c>
      <c r="E81" s="126">
        <f t="shared" si="1"/>
        <v>215.85034039757679</v>
      </c>
      <c r="F81" s="126">
        <v>721.69211954999992</v>
      </c>
      <c r="G81" s="118">
        <v>87.146503549999991</v>
      </c>
      <c r="H81" s="118">
        <v>-1.1439999999999999</v>
      </c>
      <c r="I81" s="127">
        <v>808.83862299999998</v>
      </c>
      <c r="J81" s="344"/>
      <c r="K81" s="25"/>
      <c r="L81" s="342"/>
      <c r="M81" s="343"/>
      <c r="N81" s="345"/>
      <c r="Q81" s="118"/>
      <c r="R81" s="118"/>
      <c r="U81" s="25"/>
      <c r="V81" s="25"/>
    </row>
    <row r="82" spans="1:22" x14ac:dyDescent="0.25">
      <c r="A82" s="7"/>
      <c r="B82" s="46" t="s">
        <v>121</v>
      </c>
      <c r="C82" s="118">
        <v>380.7343467</v>
      </c>
      <c r="D82" s="118">
        <v>130.22366069067542</v>
      </c>
      <c r="E82" s="126">
        <f t="shared" si="1"/>
        <v>217.98125793932459</v>
      </c>
      <c r="F82" s="126">
        <v>727.79526533000001</v>
      </c>
      <c r="G82" s="118">
        <v>88.144048069999997</v>
      </c>
      <c r="H82" s="118">
        <v>-1.1439999999999999</v>
      </c>
      <c r="I82" s="127">
        <v>815.93931299999997</v>
      </c>
      <c r="J82" s="344"/>
      <c r="K82" s="25"/>
      <c r="L82" s="342"/>
      <c r="M82" s="343"/>
      <c r="N82" s="345"/>
      <c r="Q82" s="118"/>
      <c r="R82" s="118"/>
      <c r="U82" s="25"/>
      <c r="V82" s="25"/>
    </row>
    <row r="83" spans="1:22" x14ac:dyDescent="0.25">
      <c r="A83" s="7"/>
      <c r="B83" s="46" t="s">
        <v>122</v>
      </c>
      <c r="C83" s="118">
        <v>383.43403979999999</v>
      </c>
      <c r="D83" s="118">
        <v>131.4721678874759</v>
      </c>
      <c r="E83" s="126">
        <f t="shared" si="1"/>
        <v>220.08364482252409</v>
      </c>
      <c r="F83" s="126">
        <v>733.84585250999999</v>
      </c>
      <c r="G83" s="118">
        <v>89.100419189999997</v>
      </c>
      <c r="H83" s="118">
        <v>-1.1439999999999999</v>
      </c>
      <c r="I83" s="127">
        <v>822.94627200000002</v>
      </c>
      <c r="J83" s="344"/>
      <c r="K83" s="25"/>
      <c r="L83" s="342"/>
      <c r="M83" s="343"/>
      <c r="N83" s="345"/>
      <c r="Q83" s="118"/>
      <c r="R83" s="118"/>
      <c r="U83" s="25"/>
      <c r="V83" s="25"/>
    </row>
    <row r="84" spans="1:22" x14ac:dyDescent="0.25">
      <c r="A84" s="7"/>
      <c r="B84" s="46" t="s">
        <v>123</v>
      </c>
      <c r="C84" s="118">
        <v>386.18752260000002</v>
      </c>
      <c r="D84" s="118">
        <v>132.70814832801901</v>
      </c>
      <c r="E84" s="126">
        <f t="shared" si="1"/>
        <v>222.10455364198097</v>
      </c>
      <c r="F84" s="126">
        <v>739.85622456999999</v>
      </c>
      <c r="G84" s="118">
        <v>90.004066530000003</v>
      </c>
      <c r="H84" s="118">
        <v>-1.1439999999999999</v>
      </c>
      <c r="I84" s="127">
        <v>829.86029099999996</v>
      </c>
      <c r="J84" s="344"/>
      <c r="K84" s="25"/>
      <c r="L84" s="342"/>
      <c r="M84" s="343"/>
      <c r="N84" s="345"/>
      <c r="Q84" s="3"/>
      <c r="R84" s="3"/>
      <c r="S84" s="3"/>
      <c r="T84" s="3"/>
      <c r="U84" s="3"/>
    </row>
    <row r="85" spans="1:22" x14ac:dyDescent="0.25">
      <c r="A85" s="7"/>
      <c r="B85" s="46" t="s">
        <v>124</v>
      </c>
      <c r="C85" s="118">
        <v>388.9024402</v>
      </c>
      <c r="D85" s="118">
        <v>133.95206170803738</v>
      </c>
      <c r="E85" s="126">
        <f t="shared" si="1"/>
        <v>224.2261298719626</v>
      </c>
      <c r="F85" s="126">
        <v>745.93663177999997</v>
      </c>
      <c r="G85" s="118">
        <v>90.872564220000001</v>
      </c>
      <c r="H85" s="118">
        <v>-1.1439999999999999</v>
      </c>
      <c r="I85" s="127">
        <v>836.80919600000004</v>
      </c>
      <c r="J85" s="344"/>
      <c r="K85" s="25"/>
      <c r="L85" s="342"/>
      <c r="M85" s="343"/>
      <c r="N85" s="345"/>
    </row>
    <row r="86" spans="1:22" x14ac:dyDescent="0.25">
      <c r="A86" s="7"/>
      <c r="B86" s="46" t="s">
        <v>125</v>
      </c>
      <c r="C86" s="118">
        <v>391.68022629999996</v>
      </c>
      <c r="D86" s="118">
        <v>135.17929410407947</v>
      </c>
      <c r="E86" s="126">
        <f t="shared" si="1"/>
        <v>226.15254499592055</v>
      </c>
      <c r="F86" s="126">
        <v>751.86806539999998</v>
      </c>
      <c r="G86" s="118">
        <v>91.771355499999999</v>
      </c>
      <c r="H86" s="118">
        <v>-1.1439999999999999</v>
      </c>
      <c r="I86" s="127">
        <v>843.63942099999997</v>
      </c>
      <c r="J86" s="344"/>
      <c r="K86" s="25"/>
      <c r="L86" s="342"/>
      <c r="M86" s="343"/>
      <c r="N86" s="345"/>
    </row>
    <row r="87" spans="1:22" x14ac:dyDescent="0.25">
      <c r="A87" s="7"/>
      <c r="B87" s="46" t="s">
        <v>126</v>
      </c>
      <c r="C87" s="118">
        <v>394.47532130000002</v>
      </c>
      <c r="D87" s="118">
        <v>136.41513676031445</v>
      </c>
      <c r="E87" s="126">
        <f t="shared" si="1"/>
        <v>228.03862085968558</v>
      </c>
      <c r="F87" s="126">
        <v>757.78507892000005</v>
      </c>
      <c r="G87" s="118">
        <v>92.723787180000002</v>
      </c>
      <c r="H87" s="118">
        <v>-1.1439999999999999</v>
      </c>
      <c r="I87" s="127">
        <v>850.50886600000001</v>
      </c>
      <c r="J87" s="344"/>
      <c r="K87" s="25"/>
      <c r="L87" s="342"/>
      <c r="M87" s="343"/>
      <c r="N87" s="345"/>
    </row>
    <row r="88" spans="1:22" x14ac:dyDescent="0.25">
      <c r="A88" s="7"/>
      <c r="B88" s="46" t="s">
        <v>127</v>
      </c>
      <c r="C88" s="118">
        <v>397.37458039999996</v>
      </c>
      <c r="D88" s="118">
        <v>137.6785592349749</v>
      </c>
      <c r="E88" s="126">
        <f t="shared" si="1"/>
        <v>229.90197099502518</v>
      </c>
      <c r="F88" s="126">
        <v>763.81111063000003</v>
      </c>
      <c r="G88" s="118">
        <v>93.724350970000003</v>
      </c>
      <c r="H88" s="118">
        <v>-1.1439999999999999</v>
      </c>
      <c r="I88" s="127">
        <v>857.53546200000005</v>
      </c>
      <c r="J88" s="344"/>
      <c r="K88" s="25"/>
      <c r="L88" s="342"/>
      <c r="M88" s="343"/>
      <c r="N88" s="345"/>
    </row>
    <row r="89" spans="1:22" x14ac:dyDescent="0.25">
      <c r="A89" s="7"/>
      <c r="B89" s="46" t="s">
        <v>128</v>
      </c>
      <c r="C89" s="118">
        <v>400.41527460000003</v>
      </c>
      <c r="D89" s="118">
        <v>138.98863427616726</v>
      </c>
      <c r="E89" s="126">
        <f t="shared" si="1"/>
        <v>231.82340337383278</v>
      </c>
      <c r="F89" s="126">
        <v>770.08331225000006</v>
      </c>
      <c r="G89" s="118">
        <v>94.754232250000001</v>
      </c>
      <c r="H89" s="118">
        <v>-1.1439999999999999</v>
      </c>
      <c r="I89" s="127">
        <v>864.83754500000009</v>
      </c>
      <c r="J89" s="344"/>
      <c r="K89" s="25"/>
      <c r="L89" s="342"/>
      <c r="M89" s="343"/>
      <c r="N89" s="345"/>
    </row>
    <row r="90" spans="1:22" x14ac:dyDescent="0.25">
      <c r="A90" s="7"/>
      <c r="B90" s="46" t="s">
        <v>129</v>
      </c>
      <c r="C90" s="118">
        <v>403.49088849999998</v>
      </c>
      <c r="D90" s="118">
        <v>140.31346550799987</v>
      </c>
      <c r="E90" s="126">
        <f t="shared" si="1"/>
        <v>233.80767874200018</v>
      </c>
      <c r="F90" s="126">
        <v>776.46803275000002</v>
      </c>
      <c r="G90" s="118">
        <v>95.748101149999968</v>
      </c>
      <c r="H90" s="118">
        <v>-1.1439999999999999</v>
      </c>
      <c r="I90" s="127">
        <v>872.21613400000001</v>
      </c>
      <c r="J90" s="344"/>
      <c r="K90" s="25"/>
      <c r="L90" s="342"/>
      <c r="M90" s="343"/>
      <c r="N90" s="345"/>
    </row>
    <row r="91" spans="1:22" x14ac:dyDescent="0.25">
      <c r="A91" s="7"/>
      <c r="B91" s="46" t="s">
        <v>130</v>
      </c>
      <c r="C91" s="118">
        <v>406.6202902</v>
      </c>
      <c r="D91" s="118">
        <v>141.66680789467515</v>
      </c>
      <c r="E91" s="126">
        <f t="shared" si="1"/>
        <v>235.92518383532476</v>
      </c>
      <c r="F91" s="126">
        <v>783.0682819299999</v>
      </c>
      <c r="G91" s="118">
        <v>96.688215670000005</v>
      </c>
      <c r="H91" s="118">
        <v>-1.1439999999999999</v>
      </c>
      <c r="I91" s="127">
        <v>879.75649799999997</v>
      </c>
      <c r="J91" s="344"/>
      <c r="K91" s="25"/>
      <c r="L91" s="342"/>
      <c r="M91" s="343"/>
      <c r="N91" s="345"/>
    </row>
    <row r="92" spans="1:22" x14ac:dyDescent="0.25">
      <c r="A92" s="7"/>
      <c r="B92" s="46" t="s">
        <v>131</v>
      </c>
      <c r="C92" s="118">
        <v>409.73868479999999</v>
      </c>
      <c r="D92" s="118">
        <v>143.00091400813227</v>
      </c>
      <c r="E92" s="126">
        <f t="shared" ref="E92:E96" si="2">F92-C92-D92-H92</f>
        <v>238.12146754186773</v>
      </c>
      <c r="F92" s="126">
        <v>789.71706634999998</v>
      </c>
      <c r="G92" s="118">
        <v>97.571970749999977</v>
      </c>
      <c r="H92" s="118">
        <v>-1.1439999999999999</v>
      </c>
      <c r="I92" s="127">
        <v>887.28903700000001</v>
      </c>
      <c r="J92" s="344"/>
      <c r="K92" s="25"/>
      <c r="L92" s="342"/>
      <c r="M92" s="343"/>
      <c r="N92" s="345"/>
    </row>
    <row r="93" spans="1:22" x14ac:dyDescent="0.25">
      <c r="A93" s="7"/>
      <c r="B93" s="46" t="s">
        <v>132</v>
      </c>
      <c r="C93" s="118">
        <v>412.76222100000001</v>
      </c>
      <c r="D93" s="118">
        <v>144.33411313513233</v>
      </c>
      <c r="E93" s="126">
        <f t="shared" si="2"/>
        <v>240.75477547486776</v>
      </c>
      <c r="F93" s="126">
        <v>796.70710961000009</v>
      </c>
      <c r="G93" s="118">
        <v>98.410469290000009</v>
      </c>
      <c r="H93" s="118">
        <v>-1.1439999999999999</v>
      </c>
      <c r="I93" s="127">
        <v>895.11757899999998</v>
      </c>
      <c r="J93" s="344"/>
      <c r="K93" s="25"/>
      <c r="L93" s="342"/>
      <c r="M93" s="343"/>
      <c r="N93" s="345"/>
    </row>
    <row r="94" spans="1:22" x14ac:dyDescent="0.25">
      <c r="A94" s="7"/>
      <c r="B94" s="46" t="s">
        <v>133</v>
      </c>
      <c r="C94" s="118">
        <v>415.79738709999998</v>
      </c>
      <c r="D94" s="118">
        <v>145.63642852744587</v>
      </c>
      <c r="E94" s="126">
        <f t="shared" si="2"/>
        <v>243.43431874255415</v>
      </c>
      <c r="F94" s="126">
        <v>803.72413437</v>
      </c>
      <c r="G94" s="118">
        <v>99.246255430000005</v>
      </c>
      <c r="H94" s="118">
        <v>-1.1439999999999999</v>
      </c>
      <c r="I94" s="127">
        <v>902.97039000000007</v>
      </c>
      <c r="J94" s="344"/>
      <c r="K94" s="25"/>
      <c r="L94" s="342"/>
      <c r="M94" s="343"/>
      <c r="N94" s="345"/>
    </row>
    <row r="95" spans="1:22" x14ac:dyDescent="0.25">
      <c r="A95" s="7"/>
      <c r="B95" s="46" t="s">
        <v>134</v>
      </c>
      <c r="C95" s="118">
        <v>418.8433703</v>
      </c>
      <c r="D95" s="118">
        <v>146.91875546068758</v>
      </c>
      <c r="E95" s="126">
        <f t="shared" si="2"/>
        <v>246.20909345931238</v>
      </c>
      <c r="F95" s="126">
        <v>810.82721921999996</v>
      </c>
      <c r="G95" s="118">
        <v>100.09381368000001</v>
      </c>
      <c r="H95" s="118">
        <v>-1.1439999999999999</v>
      </c>
      <c r="I95" s="127">
        <v>910.92103300000008</v>
      </c>
      <c r="J95" s="344"/>
      <c r="K95" s="25"/>
      <c r="L95" s="342"/>
      <c r="M95" s="343"/>
      <c r="N95" s="345"/>
    </row>
    <row r="96" spans="1:22" x14ac:dyDescent="0.25">
      <c r="A96" s="7"/>
      <c r="B96" s="305" t="s">
        <v>135</v>
      </c>
      <c r="C96" s="376">
        <v>421.90082499999994</v>
      </c>
      <c r="D96" s="376">
        <v>148.1799657695002</v>
      </c>
      <c r="E96" s="379">
        <f t="shared" si="2"/>
        <v>249.0746451304999</v>
      </c>
      <c r="F96" s="379">
        <v>818.01143590000004</v>
      </c>
      <c r="G96" s="376">
        <v>100.95702730000001</v>
      </c>
      <c r="H96" s="376">
        <v>-1.1439999999999999</v>
      </c>
      <c r="I96" s="378">
        <v>918.96846300000004</v>
      </c>
      <c r="J96" s="344"/>
      <c r="K96" s="25"/>
      <c r="L96" s="342"/>
      <c r="M96" s="343"/>
      <c r="N96" s="345"/>
    </row>
    <row r="97" spans="1:14" x14ac:dyDescent="0.25">
      <c r="A97" s="7"/>
      <c r="B97" s="46">
        <v>2008</v>
      </c>
      <c r="C97" s="118">
        <v>760.93499999999995</v>
      </c>
      <c r="D97" s="118">
        <v>260.09500000000003</v>
      </c>
      <c r="E97" s="129">
        <f>F97-C97-D97-H97</f>
        <v>411.76700000000005</v>
      </c>
      <c r="F97" s="118">
        <v>1432.797</v>
      </c>
      <c r="G97" s="118">
        <v>169.42</v>
      </c>
      <c r="H97" s="118">
        <v>0</v>
      </c>
      <c r="I97" s="127">
        <v>1602.2170000000001</v>
      </c>
      <c r="J97" s="344"/>
      <c r="K97" s="25"/>
      <c r="L97" s="346"/>
      <c r="M97" s="347"/>
      <c r="N97" s="345"/>
    </row>
    <row r="98" spans="1:14" x14ac:dyDescent="0.25">
      <c r="A98" s="7"/>
      <c r="B98" s="46">
        <v>2009</v>
      </c>
      <c r="C98" s="118">
        <v>751.53</v>
      </c>
      <c r="D98" s="118">
        <v>232.71199999999999</v>
      </c>
      <c r="E98" s="129">
        <f t="shared" ref="E98:E120" si="3">F98-C98-D98-H98</f>
        <v>417.48700000000008</v>
      </c>
      <c r="F98" s="118">
        <v>1401.729</v>
      </c>
      <c r="G98" s="118">
        <v>157.67599999999999</v>
      </c>
      <c r="H98" s="118">
        <v>0</v>
      </c>
      <c r="I98" s="127">
        <v>1559.405</v>
      </c>
      <c r="J98" s="344"/>
      <c r="K98" s="25"/>
      <c r="L98" s="342"/>
      <c r="M98" s="343"/>
      <c r="N98" s="345"/>
    </row>
    <row r="99" spans="1:14" x14ac:dyDescent="0.25">
      <c r="A99" s="7"/>
      <c r="B99" s="46">
        <v>2010</v>
      </c>
      <c r="C99" s="118">
        <v>761.71500000000003</v>
      </c>
      <c r="D99" s="118">
        <v>244.98500000000001</v>
      </c>
      <c r="E99" s="129">
        <f t="shared" si="3"/>
        <v>425.42899999999986</v>
      </c>
      <c r="F99" s="118">
        <v>1432.1289999999999</v>
      </c>
      <c r="G99" s="118">
        <v>183.71</v>
      </c>
      <c r="H99" s="118">
        <v>0</v>
      </c>
      <c r="I99" s="127">
        <v>1615.8389999999999</v>
      </c>
      <c r="J99" s="344"/>
      <c r="K99" s="25"/>
      <c r="L99" s="342"/>
      <c r="M99" s="343"/>
      <c r="N99" s="345"/>
    </row>
    <row r="100" spans="1:14" x14ac:dyDescent="0.25">
      <c r="A100" s="7"/>
      <c r="B100" s="46">
        <v>2011</v>
      </c>
      <c r="C100" s="118">
        <v>777.88199999999995</v>
      </c>
      <c r="D100" s="118">
        <v>254.29499999999999</v>
      </c>
      <c r="E100" s="129">
        <f t="shared" si="3"/>
        <v>437.16100000000006</v>
      </c>
      <c r="F100" s="118">
        <v>1469.338</v>
      </c>
      <c r="G100" s="118">
        <v>200.607</v>
      </c>
      <c r="H100" s="118">
        <v>0</v>
      </c>
      <c r="I100" s="127">
        <v>1669.9449999999999</v>
      </c>
      <c r="J100" s="344"/>
      <c r="K100" s="25"/>
      <c r="L100" s="342"/>
      <c r="M100" s="343"/>
      <c r="N100" s="345"/>
    </row>
    <row r="101" spans="1:14" x14ac:dyDescent="0.25">
      <c r="B101" s="46">
        <v>2012</v>
      </c>
      <c r="C101" s="118">
        <v>789.83299999999997</v>
      </c>
      <c r="D101" s="118">
        <v>268.51799999999997</v>
      </c>
      <c r="E101" s="129">
        <f t="shared" si="3"/>
        <v>456.75400000000008</v>
      </c>
      <c r="F101" s="118">
        <v>1515.105</v>
      </c>
      <c r="G101" s="118">
        <v>206.60300000000001</v>
      </c>
      <c r="H101" s="118">
        <v>0</v>
      </c>
      <c r="I101" s="127">
        <v>1721.7080000000001</v>
      </c>
      <c r="J101" s="344"/>
      <c r="K101" s="25"/>
      <c r="L101" s="342"/>
      <c r="M101" s="343"/>
      <c r="N101" s="345"/>
    </row>
    <row r="102" spans="1:14" x14ac:dyDescent="0.25">
      <c r="B102" s="46">
        <v>2013</v>
      </c>
      <c r="C102" s="118">
        <v>826.70600000000002</v>
      </c>
      <c r="D102" s="118">
        <v>281.55599999999998</v>
      </c>
      <c r="E102" s="129">
        <f t="shared" si="3"/>
        <v>463.18600000000009</v>
      </c>
      <c r="F102" s="118">
        <v>1571.4480000000001</v>
      </c>
      <c r="G102" s="118">
        <v>217.624</v>
      </c>
      <c r="H102" s="118">
        <v>0</v>
      </c>
      <c r="I102" s="127">
        <v>1789.0719999999999</v>
      </c>
      <c r="J102" s="344"/>
      <c r="K102" s="25"/>
      <c r="L102" s="342"/>
      <c r="M102" s="343"/>
      <c r="N102" s="345"/>
    </row>
    <row r="103" spans="1:14" x14ac:dyDescent="0.25">
      <c r="B103" s="46">
        <v>2014</v>
      </c>
      <c r="C103" s="118">
        <v>861.13</v>
      </c>
      <c r="D103" s="118">
        <v>315.10000000000002</v>
      </c>
      <c r="E103" s="129">
        <f t="shared" si="3"/>
        <v>470.64599999999996</v>
      </c>
      <c r="F103" s="118">
        <v>1646.876</v>
      </c>
      <c r="G103" s="118">
        <v>228.19</v>
      </c>
      <c r="H103" s="118">
        <v>0</v>
      </c>
      <c r="I103" s="127">
        <v>1875.066</v>
      </c>
      <c r="J103" s="344"/>
      <c r="K103" s="25"/>
      <c r="L103" s="342"/>
      <c r="M103" s="343"/>
      <c r="N103" s="345"/>
    </row>
    <row r="104" spans="1:14" x14ac:dyDescent="0.25">
      <c r="B104" s="46">
        <v>2015</v>
      </c>
      <c r="C104" s="118">
        <v>892.48900000000003</v>
      </c>
      <c r="D104" s="118">
        <v>325.7</v>
      </c>
      <c r="E104" s="129">
        <f t="shared" si="3"/>
        <v>476.15699999999998</v>
      </c>
      <c r="F104" s="118">
        <v>1694.346</v>
      </c>
      <c r="G104" s="118">
        <v>233.67</v>
      </c>
      <c r="H104" s="118">
        <v>0</v>
      </c>
      <c r="I104" s="127">
        <v>1928.0160000000001</v>
      </c>
      <c r="J104" s="344"/>
      <c r="K104" s="25"/>
      <c r="L104" s="342"/>
      <c r="M104" s="343"/>
      <c r="N104" s="345"/>
    </row>
    <row r="105" spans="1:14" x14ac:dyDescent="0.25">
      <c r="B105" s="46">
        <v>2016</v>
      </c>
      <c r="C105" s="118">
        <v>923.66300000000001</v>
      </c>
      <c r="D105" s="118">
        <v>337.32299999999998</v>
      </c>
      <c r="E105" s="129">
        <f t="shared" si="3"/>
        <v>501.76300000000003</v>
      </c>
      <c r="F105" s="118">
        <v>1762.749</v>
      </c>
      <c r="G105" s="118">
        <v>242.006</v>
      </c>
      <c r="H105" s="118">
        <v>0</v>
      </c>
      <c r="I105" s="127">
        <v>2004.7550000000001</v>
      </c>
      <c r="J105" s="344"/>
      <c r="K105" s="25"/>
      <c r="L105" s="342"/>
      <c r="M105" s="343"/>
      <c r="N105" s="345"/>
    </row>
    <row r="106" spans="1:14" x14ac:dyDescent="0.25">
      <c r="B106" s="46">
        <v>2017</v>
      </c>
      <c r="C106" s="118">
        <v>967.03</v>
      </c>
      <c r="D106" s="118">
        <v>354.31900000000002</v>
      </c>
      <c r="E106" s="129">
        <f t="shared" si="3"/>
        <v>523.40000000000009</v>
      </c>
      <c r="F106" s="118">
        <v>1844.749</v>
      </c>
      <c r="G106" s="118">
        <v>252.47300000000001</v>
      </c>
      <c r="H106" s="118">
        <v>0</v>
      </c>
      <c r="I106" s="127">
        <v>2097.2220000000002</v>
      </c>
      <c r="J106" s="344"/>
      <c r="K106" s="25"/>
      <c r="L106" s="342"/>
      <c r="M106" s="343"/>
      <c r="N106" s="345"/>
    </row>
    <row r="107" spans="1:14" x14ac:dyDescent="0.25">
      <c r="B107" s="46">
        <v>2018</v>
      </c>
      <c r="C107" s="118">
        <v>1005.821</v>
      </c>
      <c r="D107" s="118">
        <v>367.03100000000001</v>
      </c>
      <c r="E107" s="129">
        <f t="shared" si="3"/>
        <v>539.52699999999982</v>
      </c>
      <c r="F107" s="118">
        <v>1912.3789999999999</v>
      </c>
      <c r="G107" s="118">
        <v>259.18</v>
      </c>
      <c r="H107" s="118">
        <v>0</v>
      </c>
      <c r="I107" s="127">
        <v>2171.5590000000002</v>
      </c>
      <c r="J107" s="344"/>
      <c r="K107" s="25"/>
      <c r="L107" s="342"/>
      <c r="M107" s="343"/>
      <c r="N107" s="345"/>
    </row>
    <row r="108" spans="1:14" x14ac:dyDescent="0.25">
      <c r="B108" s="46">
        <v>2019</v>
      </c>
      <c r="C108" s="118">
        <v>1046.6110000000001</v>
      </c>
      <c r="D108" s="118">
        <v>377.65699999999998</v>
      </c>
      <c r="E108" s="129">
        <f t="shared" si="3"/>
        <v>563.19499999999994</v>
      </c>
      <c r="F108" s="118">
        <v>1987.463</v>
      </c>
      <c r="G108" s="118">
        <v>265.49799999999999</v>
      </c>
      <c r="H108" s="118">
        <v>0</v>
      </c>
      <c r="I108" s="127">
        <v>2252.9609999999998</v>
      </c>
      <c r="J108" s="344"/>
      <c r="K108" s="25"/>
      <c r="L108" s="342"/>
      <c r="M108" s="343"/>
      <c r="N108" s="345"/>
    </row>
    <row r="109" spans="1:14" x14ac:dyDescent="0.25">
      <c r="B109" s="46">
        <v>2020</v>
      </c>
      <c r="C109" s="118">
        <v>1045.5550000000001</v>
      </c>
      <c r="D109" s="118">
        <v>381.54500000000002</v>
      </c>
      <c r="E109" s="129">
        <f t="shared" si="3"/>
        <v>564.39399999999978</v>
      </c>
      <c r="F109" s="118">
        <v>1991.4939999999999</v>
      </c>
      <c r="G109" s="118">
        <v>133.226</v>
      </c>
      <c r="H109" s="118">
        <v>0</v>
      </c>
      <c r="I109" s="127">
        <v>2124.7199999999998</v>
      </c>
      <c r="J109" s="344"/>
      <c r="K109" s="25"/>
      <c r="L109" s="342"/>
      <c r="M109" s="343"/>
      <c r="N109" s="345"/>
    </row>
    <row r="110" spans="1:14" x14ac:dyDescent="0.25">
      <c r="B110" s="46">
        <v>2021</v>
      </c>
      <c r="C110" s="118">
        <v>1112.1079999999999</v>
      </c>
      <c r="D110" s="118">
        <v>409.678</v>
      </c>
      <c r="E110" s="129">
        <f t="shared" si="3"/>
        <v>590.6819999999999</v>
      </c>
      <c r="F110" s="118">
        <v>2112.4679999999998</v>
      </c>
      <c r="G110" s="118">
        <v>210.184</v>
      </c>
      <c r="H110" s="118">
        <v>0</v>
      </c>
      <c r="I110" s="127">
        <v>2322.652</v>
      </c>
      <c r="J110" s="344"/>
      <c r="K110" s="25"/>
      <c r="L110" s="342"/>
      <c r="M110" s="343"/>
      <c r="N110" s="345"/>
    </row>
    <row r="111" spans="1:14" x14ac:dyDescent="0.25">
      <c r="B111" s="46">
        <v>2022</v>
      </c>
      <c r="C111" s="118">
        <v>1190.615</v>
      </c>
      <c r="D111" s="118">
        <v>441.762</v>
      </c>
      <c r="E111" s="129">
        <f t="shared" si="3"/>
        <v>667.33399999999983</v>
      </c>
      <c r="F111" s="118">
        <v>2299.7109999999998</v>
      </c>
      <c r="G111" s="118">
        <v>281.238</v>
      </c>
      <c r="H111" s="118">
        <v>0</v>
      </c>
      <c r="I111" s="12">
        <v>2580.9490000000001</v>
      </c>
      <c r="J111" s="344"/>
      <c r="K111" s="25"/>
      <c r="L111" s="342"/>
      <c r="M111" s="343"/>
      <c r="N111" s="345"/>
    </row>
    <row r="112" spans="1:14" x14ac:dyDescent="0.25">
      <c r="B112" s="46">
        <v>2023</v>
      </c>
      <c r="C112" s="118">
        <v>1265.0920000000001</v>
      </c>
      <c r="D112" s="118">
        <v>483.21</v>
      </c>
      <c r="E112" s="129">
        <f t="shared" si="3"/>
        <v>722.85999999999967</v>
      </c>
      <c r="F112" s="118">
        <v>2471.1619999999998</v>
      </c>
      <c r="G112" s="118">
        <v>281.00200000000001</v>
      </c>
      <c r="H112" s="118">
        <v>0</v>
      </c>
      <c r="I112" s="12">
        <v>2752.1640000000002</v>
      </c>
      <c r="J112" s="344"/>
      <c r="K112" s="25"/>
      <c r="L112" s="342"/>
      <c r="M112" s="343"/>
      <c r="N112" s="345"/>
    </row>
    <row r="113" spans="2:14" x14ac:dyDescent="0.25">
      <c r="B113" s="46">
        <v>2024</v>
      </c>
      <c r="C113" s="118">
        <v>1337.6389999999999</v>
      </c>
      <c r="D113" s="118">
        <v>479.68299999999999</v>
      </c>
      <c r="E113" s="129">
        <f t="shared" si="3"/>
        <v>762.48099999999999</v>
      </c>
      <c r="F113" s="118">
        <v>2575.4279999999999</v>
      </c>
      <c r="G113" s="118">
        <v>308.57799999999997</v>
      </c>
      <c r="H113" s="118">
        <v>-4.375</v>
      </c>
      <c r="I113" s="12">
        <v>2884.0059999999999</v>
      </c>
      <c r="J113" s="344"/>
      <c r="K113" s="25"/>
      <c r="L113" s="342"/>
      <c r="M113" s="343"/>
      <c r="N113" s="345"/>
    </row>
    <row r="114" spans="2:14" x14ac:dyDescent="0.25">
      <c r="B114" s="46">
        <v>2025</v>
      </c>
      <c r="C114" s="118">
        <v>1419.0947427000003</v>
      </c>
      <c r="D114" s="118">
        <v>477.97353696360847</v>
      </c>
      <c r="E114" s="129">
        <f t="shared" si="3"/>
        <v>813.86823546639107</v>
      </c>
      <c r="F114" s="118">
        <v>2706.3715151299998</v>
      </c>
      <c r="G114" s="118">
        <v>319.00368136999998</v>
      </c>
      <c r="H114" s="118">
        <v>-4.5650000000000004</v>
      </c>
      <c r="I114" s="12">
        <v>3025.3751970000003</v>
      </c>
      <c r="J114" s="344"/>
      <c r="K114" s="25"/>
      <c r="L114" s="342"/>
      <c r="M114" s="343"/>
      <c r="N114" s="345"/>
    </row>
    <row r="115" spans="2:14" x14ac:dyDescent="0.25">
      <c r="B115" s="46">
        <v>2026</v>
      </c>
      <c r="C115" s="118">
        <v>1472.6711698999998</v>
      </c>
      <c r="D115" s="118">
        <v>494.11361759931543</v>
      </c>
      <c r="E115" s="129">
        <f t="shared" si="3"/>
        <v>839.31596568068494</v>
      </c>
      <c r="F115" s="118">
        <v>2801.5247531800001</v>
      </c>
      <c r="G115" s="118">
        <v>334.28056041999997</v>
      </c>
      <c r="H115" s="118">
        <v>-4.5759999999999996</v>
      </c>
      <c r="I115" s="12">
        <v>3135.8053130000003</v>
      </c>
      <c r="J115" s="344"/>
      <c r="K115" s="25"/>
      <c r="L115" s="342"/>
      <c r="M115" s="343"/>
      <c r="N115" s="345"/>
    </row>
    <row r="116" spans="2:14" x14ac:dyDescent="0.25">
      <c r="B116" s="46">
        <v>2027</v>
      </c>
      <c r="C116" s="118">
        <v>1517.6849244999999</v>
      </c>
      <c r="D116" s="118">
        <v>518.18167544708717</v>
      </c>
      <c r="E116" s="129">
        <f t="shared" si="3"/>
        <v>867.84072459291315</v>
      </c>
      <c r="F116" s="118">
        <v>2899.1313245400002</v>
      </c>
      <c r="G116" s="118">
        <v>350.45476325999999</v>
      </c>
      <c r="H116" s="118">
        <v>-4.5759999999999996</v>
      </c>
      <c r="I116" s="12">
        <v>3249.586088</v>
      </c>
      <c r="J116" s="344"/>
      <c r="K116" s="25"/>
      <c r="L116" s="342"/>
      <c r="M116" s="343"/>
      <c r="N116" s="345"/>
    </row>
    <row r="117" spans="2:14" x14ac:dyDescent="0.25">
      <c r="B117" s="46">
        <v>2028</v>
      </c>
      <c r="C117" s="118">
        <v>1561.2455104000001</v>
      </c>
      <c r="D117" s="118">
        <v>538.25464090045034</v>
      </c>
      <c r="E117" s="129">
        <f t="shared" si="3"/>
        <v>900.52184936955018</v>
      </c>
      <c r="F117" s="118">
        <v>2995.4460006700006</v>
      </c>
      <c r="G117" s="118">
        <v>365.37177343000002</v>
      </c>
      <c r="H117" s="118">
        <v>-4.5759999999999996</v>
      </c>
      <c r="I117" s="12">
        <v>3360.8177739999996</v>
      </c>
      <c r="J117" s="344"/>
      <c r="K117" s="25"/>
      <c r="L117" s="342"/>
      <c r="M117" s="343"/>
      <c r="N117" s="345"/>
    </row>
    <row r="118" spans="2:14" x14ac:dyDescent="0.25">
      <c r="B118" s="46">
        <v>2029</v>
      </c>
      <c r="C118" s="118">
        <v>1607.9010337</v>
      </c>
      <c r="D118" s="118">
        <v>558.6474669138172</v>
      </c>
      <c r="E118" s="129">
        <f t="shared" ref="E118:E119" si="4">F118-C118-D118-H118</f>
        <v>931.45823694618298</v>
      </c>
      <c r="F118" s="118">
        <v>3093.4307375600001</v>
      </c>
      <c r="G118" s="118">
        <v>380.91490003999996</v>
      </c>
      <c r="H118" s="118">
        <v>-4.5759999999999996</v>
      </c>
      <c r="I118" s="12">
        <v>3474.3456390000006</v>
      </c>
      <c r="J118" s="344"/>
      <c r="K118" s="25"/>
      <c r="L118" s="342"/>
      <c r="M118" s="343"/>
      <c r="N118" s="345"/>
    </row>
    <row r="119" spans="2:14" x14ac:dyDescent="0.25">
      <c r="B119" s="305">
        <v>2030</v>
      </c>
      <c r="C119" s="376">
        <v>1657.1416632</v>
      </c>
      <c r="D119" s="376">
        <v>579.89021113139813</v>
      </c>
      <c r="E119" s="380">
        <f t="shared" si="4"/>
        <v>968.51965521860177</v>
      </c>
      <c r="F119" s="376">
        <v>3200.9755295499999</v>
      </c>
      <c r="G119" s="376">
        <v>395.32250914999997</v>
      </c>
      <c r="H119" s="376">
        <v>-4.5759999999999996</v>
      </c>
      <c r="I119" s="377">
        <v>3596.2980389999998</v>
      </c>
      <c r="J119" s="344"/>
      <c r="K119" s="25"/>
      <c r="L119" s="342"/>
      <c r="M119" s="343"/>
      <c r="N119" s="345"/>
    </row>
    <row r="120" spans="2:14" x14ac:dyDescent="0.25">
      <c r="B120" s="46" t="s">
        <v>136</v>
      </c>
      <c r="C120" s="118">
        <v>755.19500000000005</v>
      </c>
      <c r="D120" s="118">
        <v>258.16800000000001</v>
      </c>
      <c r="E120" s="129">
        <f t="shared" si="3"/>
        <v>415.23</v>
      </c>
      <c r="F120" s="118">
        <v>1428.5930000000001</v>
      </c>
      <c r="G120" s="118">
        <v>163.68299999999999</v>
      </c>
      <c r="H120" s="118">
        <v>0</v>
      </c>
      <c r="I120" s="127">
        <v>1592.2760000000001</v>
      </c>
      <c r="J120" s="344"/>
      <c r="K120" s="25"/>
      <c r="L120" s="342"/>
      <c r="M120" s="343"/>
      <c r="N120" s="345"/>
    </row>
    <row r="121" spans="2:14" x14ac:dyDescent="0.25">
      <c r="B121" s="46" t="s">
        <v>137</v>
      </c>
      <c r="C121" s="118">
        <v>754.25199999999995</v>
      </c>
      <c r="D121" s="118">
        <v>231.30699999999999</v>
      </c>
      <c r="E121" s="129">
        <f t="shared" ref="E121" si="5">F121-C121-D121-H121</f>
        <v>417.74600000000009</v>
      </c>
      <c r="F121" s="118">
        <v>1403.3050000000001</v>
      </c>
      <c r="G121" s="118">
        <v>164.45099999999999</v>
      </c>
      <c r="H121" s="118">
        <v>0</v>
      </c>
      <c r="I121" s="127">
        <v>1567.7560000000001</v>
      </c>
      <c r="J121" s="344"/>
      <c r="K121" s="25"/>
      <c r="L121" s="346"/>
      <c r="M121" s="347"/>
      <c r="N121" s="345"/>
    </row>
    <row r="122" spans="2:14" x14ac:dyDescent="0.25">
      <c r="B122" s="46" t="s">
        <v>138</v>
      </c>
      <c r="C122" s="118">
        <v>769.11900000000003</v>
      </c>
      <c r="D122" s="118">
        <v>251.33099999999999</v>
      </c>
      <c r="E122" s="118">
        <f t="shared" ref="E122:E140" si="6">F122-C122-D122-H122</f>
        <v>424.60799999999995</v>
      </c>
      <c r="F122" s="118">
        <v>1445.058</v>
      </c>
      <c r="G122" s="118">
        <v>189.17599999999999</v>
      </c>
      <c r="H122" s="118">
        <v>0</v>
      </c>
      <c r="I122" s="127">
        <v>1634.2339999999999</v>
      </c>
      <c r="J122" s="344"/>
      <c r="K122" s="25"/>
      <c r="L122" s="342"/>
      <c r="M122" s="343"/>
      <c r="N122" s="345"/>
    </row>
    <row r="123" spans="2:14" x14ac:dyDescent="0.25">
      <c r="B123" s="46" t="s">
        <v>139</v>
      </c>
      <c r="C123" s="118">
        <v>777.86199999999997</v>
      </c>
      <c r="D123" s="118">
        <v>255.26400000000001</v>
      </c>
      <c r="E123" s="118">
        <f t="shared" si="6"/>
        <v>444.423</v>
      </c>
      <c r="F123" s="118">
        <v>1477.549</v>
      </c>
      <c r="G123" s="118">
        <v>202.52799999999999</v>
      </c>
      <c r="H123" s="118">
        <v>0</v>
      </c>
      <c r="I123" s="127">
        <v>1680.077</v>
      </c>
      <c r="J123" s="344"/>
      <c r="K123" s="25"/>
      <c r="L123" s="342"/>
      <c r="M123" s="343"/>
      <c r="N123" s="345"/>
    </row>
    <row r="124" spans="2:14" x14ac:dyDescent="0.25">
      <c r="B124" s="154" t="s">
        <v>140</v>
      </c>
      <c r="C124" s="118">
        <v>793.35799999999995</v>
      </c>
      <c r="D124" s="118">
        <v>276.714</v>
      </c>
      <c r="E124" s="118">
        <f t="shared" si="6"/>
        <v>456.8780000000001</v>
      </c>
      <c r="F124" s="118">
        <v>1526.95</v>
      </c>
      <c r="G124" s="118">
        <v>208.143</v>
      </c>
      <c r="H124" s="118">
        <v>0</v>
      </c>
      <c r="I124" s="127">
        <v>1735.0930000000001</v>
      </c>
      <c r="J124" s="344"/>
      <c r="K124" s="25"/>
      <c r="L124" s="342"/>
      <c r="M124" s="343"/>
      <c r="N124" s="345"/>
    </row>
    <row r="125" spans="2:14" x14ac:dyDescent="0.25">
      <c r="B125" s="154" t="s">
        <v>141</v>
      </c>
      <c r="C125" s="118">
        <v>842.42499999999995</v>
      </c>
      <c r="D125" s="118">
        <v>281.33800000000002</v>
      </c>
      <c r="E125" s="129">
        <f t="shared" si="6"/>
        <v>464.48700000000002</v>
      </c>
      <c r="F125" s="118">
        <v>1588.25</v>
      </c>
      <c r="G125" s="118">
        <v>221.46600000000001</v>
      </c>
      <c r="H125" s="118">
        <v>0</v>
      </c>
      <c r="I125" s="127">
        <v>1809.7159999999999</v>
      </c>
      <c r="J125" s="344"/>
      <c r="K125" s="25"/>
      <c r="L125" s="342"/>
      <c r="M125" s="343"/>
      <c r="N125" s="345"/>
    </row>
    <row r="126" spans="2:14" x14ac:dyDescent="0.25">
      <c r="B126" s="154" t="s">
        <v>142</v>
      </c>
      <c r="C126" s="118">
        <v>865.08100000000002</v>
      </c>
      <c r="D126" s="118">
        <v>324.66500000000002</v>
      </c>
      <c r="E126" s="129">
        <f t="shared" si="6"/>
        <v>473.75499999999994</v>
      </c>
      <c r="F126" s="118">
        <v>1663.501</v>
      </c>
      <c r="G126" s="118">
        <v>228.899</v>
      </c>
      <c r="H126" s="118">
        <v>0</v>
      </c>
      <c r="I126" s="127">
        <v>1892.4</v>
      </c>
      <c r="J126" s="344"/>
      <c r="K126" s="25"/>
      <c r="L126" s="342"/>
      <c r="M126" s="343"/>
      <c r="N126" s="345"/>
    </row>
    <row r="127" spans="2:14" ht="17.25" customHeight="1" x14ac:dyDescent="0.25">
      <c r="B127" s="154" t="s">
        <v>143</v>
      </c>
      <c r="C127" s="118">
        <v>901.42499999999995</v>
      </c>
      <c r="D127" s="118">
        <v>325.93099999999998</v>
      </c>
      <c r="E127" s="129">
        <f t="shared" si="6"/>
        <v>479.14799999999997</v>
      </c>
      <c r="F127" s="118">
        <v>1706.5039999999999</v>
      </c>
      <c r="G127" s="118">
        <v>236.14</v>
      </c>
      <c r="H127" s="118">
        <v>0</v>
      </c>
      <c r="I127" s="127">
        <v>1942.644</v>
      </c>
      <c r="J127" s="344"/>
      <c r="K127" s="25"/>
      <c r="L127" s="342"/>
      <c r="M127" s="343"/>
      <c r="N127" s="345"/>
    </row>
    <row r="128" spans="2:14" x14ac:dyDescent="0.25">
      <c r="B128" s="154" t="s">
        <v>144</v>
      </c>
      <c r="C128" s="118">
        <v>931.84900000000005</v>
      </c>
      <c r="D128" s="118">
        <v>341.80599999999998</v>
      </c>
      <c r="E128" s="129">
        <f t="shared" si="6"/>
        <v>511.80500000000001</v>
      </c>
      <c r="F128" s="118">
        <v>1785.46</v>
      </c>
      <c r="G128" s="118">
        <v>243.95699999999999</v>
      </c>
      <c r="H128" s="118">
        <v>0</v>
      </c>
      <c r="I128" s="127">
        <v>2029.4169999999999</v>
      </c>
      <c r="J128" s="344"/>
      <c r="K128" s="25"/>
      <c r="L128" s="342"/>
      <c r="M128" s="343"/>
      <c r="N128" s="345"/>
    </row>
    <row r="129" spans="2:14" x14ac:dyDescent="0.25">
      <c r="B129" s="154" t="s">
        <v>145</v>
      </c>
      <c r="C129" s="118">
        <v>979.73199999999997</v>
      </c>
      <c r="D129" s="118">
        <v>356.42500000000001</v>
      </c>
      <c r="E129" s="129">
        <f t="shared" si="6"/>
        <v>525.60800000000017</v>
      </c>
      <c r="F129" s="118">
        <v>1861.7650000000001</v>
      </c>
      <c r="G129" s="118">
        <v>253.31399999999999</v>
      </c>
      <c r="H129" s="118">
        <v>0</v>
      </c>
      <c r="I129" s="127">
        <v>2115.0790000000002</v>
      </c>
      <c r="J129" s="344"/>
      <c r="K129" s="25"/>
      <c r="L129" s="342"/>
      <c r="M129" s="343"/>
      <c r="N129" s="345"/>
    </row>
    <row r="130" spans="2:14" x14ac:dyDescent="0.25">
      <c r="B130" s="154" t="s">
        <v>146</v>
      </c>
      <c r="C130" s="118">
        <v>1014.1420000000001</v>
      </c>
      <c r="D130" s="118">
        <v>367.38900000000001</v>
      </c>
      <c r="E130" s="129">
        <f t="shared" si="6"/>
        <v>546.63800000000003</v>
      </c>
      <c r="F130" s="118">
        <v>1928.1690000000001</v>
      </c>
      <c r="G130" s="118">
        <v>262.21100000000001</v>
      </c>
      <c r="H130" s="118">
        <v>0</v>
      </c>
      <c r="I130" s="127">
        <v>2190.38</v>
      </c>
      <c r="J130" s="344"/>
      <c r="K130" s="25"/>
      <c r="L130" s="342"/>
      <c r="M130" s="343"/>
      <c r="N130" s="345"/>
    </row>
    <row r="131" spans="2:14" x14ac:dyDescent="0.25">
      <c r="B131" s="154" t="s">
        <v>147</v>
      </c>
      <c r="C131" s="118">
        <v>1051.1790000000001</v>
      </c>
      <c r="D131" s="118">
        <v>379.44600000000003</v>
      </c>
      <c r="E131" s="129">
        <f t="shared" si="6"/>
        <v>565.73799999999994</v>
      </c>
      <c r="F131" s="118">
        <v>1996.3630000000001</v>
      </c>
      <c r="G131" s="118">
        <v>261.97899999999998</v>
      </c>
      <c r="H131" s="118">
        <v>0</v>
      </c>
      <c r="I131" s="127">
        <v>2258.3420000000001</v>
      </c>
      <c r="J131" s="344"/>
      <c r="K131" s="25"/>
      <c r="L131" s="342"/>
      <c r="M131" s="343"/>
      <c r="N131" s="345"/>
    </row>
    <row r="132" spans="2:14" x14ac:dyDescent="0.25">
      <c r="B132" s="154" t="s">
        <v>148</v>
      </c>
      <c r="C132" s="118">
        <v>1052.798</v>
      </c>
      <c r="D132" s="118">
        <v>385.85</v>
      </c>
      <c r="E132" s="129">
        <f t="shared" si="6"/>
        <v>565.08499999999992</v>
      </c>
      <c r="F132" s="118">
        <v>2003.7329999999999</v>
      </c>
      <c r="G132" s="118">
        <v>106.738</v>
      </c>
      <c r="H132" s="118">
        <v>0</v>
      </c>
      <c r="I132" s="127">
        <v>2110.471</v>
      </c>
      <c r="J132" s="344"/>
      <c r="K132" s="25"/>
      <c r="L132" s="342"/>
      <c r="M132" s="343"/>
      <c r="N132" s="345"/>
    </row>
    <row r="133" spans="2:14" x14ac:dyDescent="0.25">
      <c r="B133" s="154" t="s">
        <v>149</v>
      </c>
      <c r="C133" s="118">
        <v>1133.713</v>
      </c>
      <c r="D133" s="118">
        <v>419.71699999999998</v>
      </c>
      <c r="E133" s="129">
        <f t="shared" si="6"/>
        <v>603.45900000000017</v>
      </c>
      <c r="F133" s="118">
        <v>2156.8890000000001</v>
      </c>
      <c r="G133" s="118">
        <v>243.661</v>
      </c>
      <c r="H133" s="118">
        <v>0</v>
      </c>
      <c r="I133" s="127">
        <v>2400.5500000000002</v>
      </c>
      <c r="J133" s="344"/>
      <c r="K133" s="25"/>
      <c r="L133" s="342"/>
      <c r="M133" s="343"/>
      <c r="N133" s="345"/>
    </row>
    <row r="134" spans="2:14" x14ac:dyDescent="0.25">
      <c r="B134" s="154" t="s">
        <v>150</v>
      </c>
      <c r="C134" s="118">
        <v>1211.2080000000001</v>
      </c>
      <c r="D134" s="118">
        <v>464.64299999999997</v>
      </c>
      <c r="E134" s="129">
        <f t="shared" si="6"/>
        <v>692.35799999999972</v>
      </c>
      <c r="F134" s="118">
        <v>2368.2089999999998</v>
      </c>
      <c r="G134" s="118">
        <v>268.92</v>
      </c>
      <c r="H134" s="118">
        <v>0</v>
      </c>
      <c r="I134" s="127">
        <v>2637.1289999999999</v>
      </c>
      <c r="J134" s="344"/>
      <c r="K134" s="25"/>
      <c r="L134" s="342"/>
      <c r="M134" s="343"/>
      <c r="N134" s="345"/>
    </row>
    <row r="135" spans="2:14" x14ac:dyDescent="0.25">
      <c r="B135" s="154" t="s">
        <v>151</v>
      </c>
      <c r="C135" s="118">
        <v>1279.0550000000001</v>
      </c>
      <c r="D135" s="118">
        <v>470.68299999999999</v>
      </c>
      <c r="E135" s="129">
        <f t="shared" si="6"/>
        <v>730.84800000000007</v>
      </c>
      <c r="F135" s="118">
        <v>2479.5520000000001</v>
      </c>
      <c r="G135" s="118">
        <v>299.536</v>
      </c>
      <c r="H135" s="118">
        <v>-1.034</v>
      </c>
      <c r="I135" s="127">
        <v>2779.0880000000002</v>
      </c>
      <c r="J135" s="344"/>
      <c r="K135" s="25"/>
      <c r="L135" s="342"/>
      <c r="M135" s="343"/>
      <c r="N135" s="345"/>
    </row>
    <row r="136" spans="2:14" x14ac:dyDescent="0.25">
      <c r="B136" s="154" t="s">
        <v>152</v>
      </c>
      <c r="C136" s="118">
        <v>1362.201</v>
      </c>
      <c r="D136" s="118">
        <v>481.495</v>
      </c>
      <c r="E136" s="129">
        <f t="shared" si="6"/>
        <v>772.94600000000014</v>
      </c>
      <c r="F136" s="118">
        <v>2612.1680000000001</v>
      </c>
      <c r="G136" s="118">
        <v>312.59300000000002</v>
      </c>
      <c r="H136" s="118">
        <v>-4.4740000000000002</v>
      </c>
      <c r="I136" s="127">
        <v>2924.761</v>
      </c>
      <c r="J136" s="344"/>
      <c r="K136" s="25"/>
      <c r="L136" s="342"/>
      <c r="M136" s="343"/>
      <c r="N136" s="345"/>
    </row>
    <row r="137" spans="2:14" ht="17.25" customHeight="1" x14ac:dyDescent="0.25">
      <c r="B137" s="154" t="s">
        <v>153</v>
      </c>
      <c r="C137" s="118">
        <v>1432.5650547</v>
      </c>
      <c r="D137" s="118">
        <v>481.02938184265065</v>
      </c>
      <c r="E137" s="129">
        <f t="shared" si="6"/>
        <v>820.77605453734952</v>
      </c>
      <c r="F137" s="118">
        <v>2729.7944910800002</v>
      </c>
      <c r="G137" s="118">
        <v>321.32955041999998</v>
      </c>
      <c r="H137" s="118">
        <v>-4.5759999999999996</v>
      </c>
      <c r="I137" s="127">
        <v>3051.1240420000004</v>
      </c>
      <c r="J137" s="344"/>
      <c r="K137" s="25"/>
      <c r="L137" s="342"/>
      <c r="M137" s="343"/>
      <c r="N137" s="345"/>
    </row>
    <row r="138" spans="2:14" ht="15" customHeight="1" x14ac:dyDescent="0.25">
      <c r="B138" s="154" t="s">
        <v>154</v>
      </c>
      <c r="C138" s="118">
        <v>1484.7081785</v>
      </c>
      <c r="D138" s="118">
        <v>500.49205783678593</v>
      </c>
      <c r="E138" s="129">
        <f t="shared" si="6"/>
        <v>846.26562804321429</v>
      </c>
      <c r="F138" s="118">
        <v>2826.8898643800003</v>
      </c>
      <c r="G138" s="118">
        <v>338.15548381999997</v>
      </c>
      <c r="H138" s="118">
        <v>-4.5759999999999996</v>
      </c>
      <c r="I138" s="127">
        <v>3165.0453480000001</v>
      </c>
      <c r="J138" s="344"/>
      <c r="K138" s="25"/>
      <c r="L138" s="342"/>
      <c r="M138" s="343"/>
      <c r="N138" s="345"/>
    </row>
    <row r="139" spans="2:14" x14ac:dyDescent="0.25">
      <c r="B139" s="154" t="s">
        <v>155</v>
      </c>
      <c r="C139" s="118">
        <v>1528.3791264999998</v>
      </c>
      <c r="D139" s="118">
        <v>523.36653865859353</v>
      </c>
      <c r="E139" s="129">
        <f t="shared" si="6"/>
        <v>876.01979680140653</v>
      </c>
      <c r="F139" s="118">
        <v>2923.1894619599998</v>
      </c>
      <c r="G139" s="118">
        <v>354.39503734000004</v>
      </c>
      <c r="H139" s="118">
        <v>-4.5759999999999996</v>
      </c>
      <c r="I139" s="127">
        <v>3277.5844990000001</v>
      </c>
      <c r="J139" s="344"/>
      <c r="K139" s="25"/>
      <c r="L139" s="342"/>
      <c r="M139" s="343"/>
      <c r="N139" s="345"/>
    </row>
    <row r="140" spans="2:14" x14ac:dyDescent="0.25">
      <c r="B140" s="154" t="s">
        <v>156</v>
      </c>
      <c r="C140" s="118">
        <v>1572.4325682000001</v>
      </c>
      <c r="D140" s="118">
        <v>543.2250518074062</v>
      </c>
      <c r="E140" s="129">
        <f t="shared" si="6"/>
        <v>908.31926672259362</v>
      </c>
      <c r="F140" s="118">
        <v>3019.4008867299999</v>
      </c>
      <c r="G140" s="118">
        <v>369.09205787000008</v>
      </c>
      <c r="H140" s="118">
        <v>-4.5759999999999996</v>
      </c>
      <c r="I140" s="127">
        <v>3388.4929450000004</v>
      </c>
      <c r="J140" s="344"/>
      <c r="K140" s="25"/>
      <c r="L140" s="342"/>
      <c r="M140" s="343"/>
      <c r="N140" s="345"/>
    </row>
    <row r="141" spans="2:14" x14ac:dyDescent="0.25">
      <c r="B141" s="154" t="s">
        <v>157</v>
      </c>
      <c r="C141" s="118">
        <v>1620.2651380999998</v>
      </c>
      <c r="D141" s="118">
        <v>563.96982168697457</v>
      </c>
      <c r="E141" s="129">
        <f t="shared" ref="E141:E142" si="7">F141-C141-D141-H141</f>
        <v>939.67773349302558</v>
      </c>
      <c r="F141" s="118">
        <v>3119.33669328</v>
      </c>
      <c r="G141" s="118">
        <v>384.76251981999997</v>
      </c>
      <c r="H141" s="118">
        <v>-4.5759999999999996</v>
      </c>
      <c r="I141" s="127">
        <v>3504.0992140000003</v>
      </c>
      <c r="J141" s="344"/>
      <c r="K141" s="25"/>
      <c r="L141" s="342"/>
      <c r="M141" s="343"/>
      <c r="N141" s="345"/>
    </row>
    <row r="142" spans="2:14" ht="16.5" thickBot="1" x14ac:dyDescent="0.3">
      <c r="B142" s="381" t="s">
        <v>158</v>
      </c>
      <c r="C142" s="382">
        <v>1669.3038033999999</v>
      </c>
      <c r="D142" s="382">
        <v>585.06926289276601</v>
      </c>
      <c r="E142" s="383">
        <f t="shared" si="7"/>
        <v>979.47283280723434</v>
      </c>
      <c r="F142" s="382">
        <v>3229.2698991000002</v>
      </c>
      <c r="G142" s="382">
        <v>398.70756570000003</v>
      </c>
      <c r="H142" s="382">
        <v>-4.5759999999999996</v>
      </c>
      <c r="I142" s="384">
        <v>3627.9774650000004</v>
      </c>
      <c r="J142" s="344"/>
      <c r="K142" s="25"/>
      <c r="L142" s="342"/>
      <c r="M142" s="343"/>
      <c r="N142" s="345"/>
    </row>
    <row r="143" spans="2:14" x14ac:dyDescent="0.25">
      <c r="B143" s="285" t="s">
        <v>159</v>
      </c>
      <c r="C143" s="287"/>
      <c r="D143" s="287"/>
      <c r="E143" s="287"/>
      <c r="F143" s="287"/>
      <c r="G143" s="287"/>
      <c r="H143" s="287"/>
      <c r="I143" s="293"/>
      <c r="K143" s="342"/>
      <c r="L143" s="342"/>
      <c r="M143" s="343"/>
    </row>
    <row r="144" spans="2:14" ht="15.75" customHeight="1" x14ac:dyDescent="0.25">
      <c r="B144" s="285" t="s">
        <v>198</v>
      </c>
      <c r="C144" s="287"/>
      <c r="D144" s="287"/>
      <c r="E144" s="287"/>
      <c r="F144" s="287"/>
      <c r="G144" s="287"/>
      <c r="H144" s="287"/>
      <c r="I144" s="293"/>
      <c r="K144" s="342"/>
      <c r="L144" s="342"/>
      <c r="M144" s="343"/>
    </row>
    <row r="145" spans="2:13" ht="15.75" customHeight="1" x14ac:dyDescent="0.25">
      <c r="B145" s="285" t="s">
        <v>199</v>
      </c>
      <c r="C145" s="287"/>
      <c r="D145" s="287"/>
      <c r="E145" s="287"/>
      <c r="F145" s="287"/>
      <c r="G145" s="287"/>
      <c r="H145" s="287"/>
      <c r="I145" s="293"/>
      <c r="K145" s="342"/>
      <c r="L145" s="342"/>
      <c r="M145" s="343"/>
    </row>
    <row r="146" spans="2:13" ht="31.15" customHeight="1" x14ac:dyDescent="0.25">
      <c r="B146" s="515" t="s">
        <v>200</v>
      </c>
      <c r="C146" s="516"/>
      <c r="D146" s="516"/>
      <c r="E146" s="516"/>
      <c r="F146" s="516"/>
      <c r="G146" s="516"/>
      <c r="H146" s="516"/>
      <c r="I146" s="517"/>
      <c r="K146" s="342"/>
      <c r="L146" s="342"/>
      <c r="M146" s="343"/>
    </row>
    <row r="147" spans="2:13" ht="15.75" customHeight="1" x14ac:dyDescent="0.25">
      <c r="B147" s="285" t="s">
        <v>201</v>
      </c>
      <c r="C147" s="287"/>
      <c r="D147" s="287"/>
      <c r="E147" s="287"/>
      <c r="F147" s="287"/>
      <c r="G147" s="287"/>
      <c r="H147" s="287"/>
      <c r="I147" s="293"/>
      <c r="K147" s="342"/>
      <c r="L147" s="342"/>
      <c r="M147" s="343"/>
    </row>
    <row r="148" spans="2:13" ht="15.75" customHeight="1" x14ac:dyDescent="0.25">
      <c r="B148" s="285" t="s">
        <v>202</v>
      </c>
      <c r="C148" s="287"/>
      <c r="D148" s="287"/>
      <c r="E148" s="287"/>
      <c r="F148" s="287"/>
      <c r="G148" s="287"/>
      <c r="H148" s="287"/>
      <c r="I148" s="293"/>
      <c r="K148" s="342"/>
      <c r="L148" s="342"/>
      <c r="M148" s="343"/>
    </row>
    <row r="149" spans="2:13" ht="15.75" customHeight="1" x14ac:dyDescent="0.25">
      <c r="B149" s="285" t="s">
        <v>203</v>
      </c>
      <c r="C149" s="287"/>
      <c r="D149" s="287"/>
      <c r="E149" s="287"/>
      <c r="F149" s="287"/>
      <c r="G149" s="287"/>
      <c r="H149" s="287"/>
      <c r="I149" s="293"/>
      <c r="K149" s="342"/>
      <c r="L149" s="342"/>
      <c r="M149" s="343"/>
    </row>
    <row r="150" spans="2:13" ht="15.75" customHeight="1" thickBot="1" x14ac:dyDescent="0.3">
      <c r="B150" s="295" t="s">
        <v>204</v>
      </c>
      <c r="C150" s="296"/>
      <c r="D150" s="296"/>
      <c r="E150" s="296"/>
      <c r="F150" s="296"/>
      <c r="G150" s="296"/>
      <c r="H150" s="296"/>
      <c r="I150" s="297"/>
      <c r="K150" s="342"/>
      <c r="L150" s="342"/>
      <c r="M150" s="343"/>
    </row>
    <row r="151" spans="2:13" x14ac:dyDescent="0.25">
      <c r="B151" s="132"/>
      <c r="C151" s="131"/>
      <c r="D151" s="131"/>
      <c r="E151" s="131"/>
      <c r="F151" s="131"/>
      <c r="G151" s="131"/>
      <c r="H151" s="131"/>
      <c r="I151" s="131"/>
    </row>
    <row r="152" spans="2:13" ht="18.75" customHeight="1" x14ac:dyDescent="0.25">
      <c r="B152" s="514"/>
      <c r="C152" s="514"/>
      <c r="D152" s="514"/>
      <c r="E152" s="514"/>
      <c r="F152" s="514"/>
      <c r="G152" s="514"/>
      <c r="H152" s="514"/>
      <c r="I152" s="514"/>
    </row>
    <row r="153" spans="2:13" ht="18.75" customHeight="1" x14ac:dyDescent="0.25">
      <c r="B153" s="514"/>
      <c r="C153" s="514"/>
      <c r="D153" s="514"/>
      <c r="E153" s="514"/>
      <c r="F153" s="514"/>
      <c r="G153" s="514"/>
      <c r="H153" s="514"/>
      <c r="I153" s="514"/>
    </row>
    <row r="154" spans="2:13" ht="18.75" customHeight="1" x14ac:dyDescent="0.25">
      <c r="B154" s="514"/>
      <c r="C154" s="514"/>
      <c r="D154" s="514"/>
      <c r="E154" s="514"/>
      <c r="F154" s="514"/>
      <c r="G154" s="514"/>
      <c r="H154" s="514"/>
      <c r="I154" s="514"/>
    </row>
    <row r="155" spans="2:13" ht="18.75" customHeight="1" x14ac:dyDescent="0.25">
      <c r="B155" s="514"/>
      <c r="C155" s="514"/>
      <c r="D155" s="514"/>
      <c r="E155" s="514"/>
      <c r="F155" s="514"/>
      <c r="G155" s="514"/>
      <c r="H155" s="514"/>
      <c r="I155" s="514"/>
    </row>
    <row r="156" spans="2:13" ht="18.75" customHeight="1" x14ac:dyDescent="0.25">
      <c r="B156" s="514"/>
      <c r="C156" s="514"/>
      <c r="D156" s="514"/>
      <c r="E156" s="514"/>
      <c r="F156" s="514"/>
      <c r="G156" s="514"/>
      <c r="H156" s="514"/>
      <c r="I156" s="514"/>
    </row>
    <row r="157" spans="2:13" ht="18.75" customHeight="1" x14ac:dyDescent="0.25">
      <c r="B157" s="514"/>
      <c r="C157" s="514"/>
      <c r="D157" s="514"/>
      <c r="E157" s="514"/>
      <c r="F157" s="514"/>
      <c r="G157" s="514"/>
      <c r="H157" s="514"/>
      <c r="I157" s="514"/>
    </row>
    <row r="158" spans="2:13" ht="18.75" customHeight="1" x14ac:dyDescent="0.25">
      <c r="B158" s="514"/>
      <c r="C158" s="514"/>
      <c r="D158" s="514"/>
      <c r="E158" s="514"/>
      <c r="F158" s="514"/>
      <c r="G158" s="514"/>
      <c r="H158" s="514"/>
      <c r="I158" s="514"/>
    </row>
    <row r="159" spans="2:13" x14ac:dyDescent="0.25">
      <c r="C159" s="131"/>
      <c r="D159" s="131"/>
      <c r="E159" s="131"/>
      <c r="F159" s="131"/>
      <c r="G159" s="131"/>
      <c r="H159" s="131"/>
      <c r="I159" s="131"/>
    </row>
    <row r="160" spans="2:13" x14ac:dyDescent="0.25">
      <c r="C160" s="131"/>
      <c r="D160" s="131"/>
      <c r="E160" s="131"/>
      <c r="F160" s="131"/>
      <c r="G160" s="131"/>
      <c r="H160" s="131"/>
      <c r="I160" s="131"/>
    </row>
    <row r="161" spans="3:9" x14ac:dyDescent="0.25">
      <c r="C161" s="131"/>
      <c r="D161" s="131"/>
      <c r="E161" s="131"/>
      <c r="F161" s="131"/>
      <c r="G161" s="131"/>
      <c r="H161" s="131"/>
      <c r="I161" s="131"/>
    </row>
    <row r="162" spans="3:9" x14ac:dyDescent="0.25">
      <c r="C162" s="131"/>
      <c r="D162" s="131"/>
      <c r="E162" s="131"/>
      <c r="F162" s="131"/>
      <c r="G162" s="131"/>
      <c r="H162" s="131"/>
      <c r="I162" s="131"/>
    </row>
    <row r="163" spans="3:9" x14ac:dyDescent="0.25">
      <c r="C163" s="131"/>
      <c r="D163" s="131"/>
      <c r="E163" s="131"/>
      <c r="F163" s="131"/>
      <c r="G163" s="131"/>
      <c r="H163" s="131"/>
      <c r="I163" s="131"/>
    </row>
  </sheetData>
  <mergeCells count="9">
    <mergeCell ref="B2:I2"/>
    <mergeCell ref="B158:I158"/>
    <mergeCell ref="B157:I157"/>
    <mergeCell ref="B156:I156"/>
    <mergeCell ref="B155:I155"/>
    <mergeCell ref="B154:I154"/>
    <mergeCell ref="B153:I153"/>
    <mergeCell ref="B152:I152"/>
    <mergeCell ref="B146:I146"/>
  </mergeCells>
  <hyperlinks>
    <hyperlink ref="A1" location="Contents!A1" display="Back to contents" xr:uid="{5DCB07F4-21E5-405E-99A2-97EF933C3352}"/>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84" max="8" man="1"/>
  </rowBreaks>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BCDF-8171-46B9-893F-91ACDAC6E800}">
  <sheetPr codeName="Sheet5">
    <pageSetUpPr fitToPage="1"/>
  </sheetPr>
  <dimension ref="A1:V145"/>
  <sheetViews>
    <sheetView zoomScaleNormal="100" zoomScaleSheetLayoutView="100" workbookViewId="0"/>
  </sheetViews>
  <sheetFormatPr defaultColWidth="8.77734375" defaultRowHeight="15" x14ac:dyDescent="0.25"/>
  <cols>
    <col min="1" max="1" width="7.33203125" style="206" customWidth="1"/>
    <col min="2" max="3" width="15" style="206" customWidth="1"/>
    <col min="4" max="16384" width="8.77734375" style="206"/>
  </cols>
  <sheetData>
    <row r="1" spans="1:14" ht="33.75" customHeight="1" thickBot="1" x14ac:dyDescent="0.3">
      <c r="A1" s="17" t="s">
        <v>22</v>
      </c>
      <c r="B1" s="133"/>
      <c r="C1" s="134"/>
      <c r="D1" s="15"/>
      <c r="E1" s="15"/>
      <c r="F1" s="15"/>
      <c r="G1" s="15"/>
      <c r="H1" s="15"/>
      <c r="I1" s="15"/>
      <c r="J1" s="15"/>
      <c r="K1" s="15"/>
      <c r="L1" s="15"/>
      <c r="M1" s="15"/>
      <c r="N1" s="15"/>
    </row>
    <row r="2" spans="1:14" ht="40.5" customHeight="1" thickBot="1" x14ac:dyDescent="0.3">
      <c r="A2" s="16"/>
      <c r="B2" s="520" t="s">
        <v>205</v>
      </c>
      <c r="C2" s="521"/>
      <c r="D2" s="15"/>
      <c r="E2" s="15"/>
      <c r="F2" s="15"/>
      <c r="G2" s="15"/>
      <c r="H2" s="15"/>
      <c r="I2" s="15"/>
      <c r="J2" s="15"/>
      <c r="K2" s="15"/>
      <c r="L2" s="15"/>
      <c r="M2" s="15"/>
      <c r="N2" s="15"/>
    </row>
    <row r="3" spans="1:14" ht="15.75" customHeight="1" x14ac:dyDescent="0.25">
      <c r="A3" s="15"/>
      <c r="B3" s="6" t="s">
        <v>43</v>
      </c>
      <c r="C3" s="116">
        <v>397.26499999999999</v>
      </c>
      <c r="D3" s="15"/>
      <c r="E3" s="15"/>
      <c r="F3" s="15"/>
      <c r="G3" s="15"/>
      <c r="H3" s="15"/>
      <c r="I3" s="15"/>
      <c r="J3" s="15"/>
      <c r="K3" s="15"/>
      <c r="L3" s="15"/>
      <c r="M3" s="15"/>
      <c r="N3" s="15"/>
    </row>
    <row r="4" spans="1:14" ht="15.75" customHeight="1" x14ac:dyDescent="0.25">
      <c r="A4" s="15"/>
      <c r="B4" s="6" t="s">
        <v>44</v>
      </c>
      <c r="C4" s="116">
        <v>397.113</v>
      </c>
      <c r="E4" s="15"/>
      <c r="F4" s="15"/>
      <c r="G4" s="15"/>
      <c r="H4" s="15"/>
      <c r="I4" s="15"/>
      <c r="J4" s="15"/>
      <c r="K4" s="15"/>
      <c r="L4" s="15"/>
      <c r="M4" s="15"/>
      <c r="N4" s="15"/>
    </row>
    <row r="5" spans="1:14" ht="15.75" customHeight="1" x14ac:dyDescent="0.25">
      <c r="A5" s="15"/>
      <c r="B5" s="6" t="s">
        <v>45</v>
      </c>
      <c r="C5" s="116">
        <v>404.26499999999999</v>
      </c>
      <c r="E5" s="15"/>
      <c r="F5" s="15"/>
      <c r="G5" s="15"/>
      <c r="H5" s="15"/>
      <c r="I5" s="15"/>
      <c r="J5" s="15"/>
      <c r="K5" s="15"/>
      <c r="L5" s="15"/>
      <c r="M5" s="15"/>
      <c r="N5" s="15"/>
    </row>
    <row r="6" spans="1:14" ht="15.75" customHeight="1" x14ac:dyDescent="0.25">
      <c r="A6" s="15"/>
      <c r="B6" s="6" t="s">
        <v>46</v>
      </c>
      <c r="C6" s="116">
        <v>403.57400000000001</v>
      </c>
      <c r="D6" s="18"/>
      <c r="E6" s="15"/>
      <c r="F6" s="15"/>
      <c r="G6" s="15"/>
      <c r="H6" s="15"/>
      <c r="I6" s="15"/>
      <c r="J6" s="15"/>
      <c r="K6" s="15"/>
      <c r="L6" s="15"/>
      <c r="M6" s="15"/>
      <c r="N6" s="15"/>
    </row>
    <row r="7" spans="1:14" x14ac:dyDescent="0.25">
      <c r="A7" s="15"/>
      <c r="B7" s="6" t="s">
        <v>47</v>
      </c>
      <c r="C7" s="116">
        <v>388.315</v>
      </c>
      <c r="D7" s="18"/>
      <c r="E7" s="15"/>
      <c r="F7" s="15"/>
      <c r="G7" s="15"/>
      <c r="H7" s="15"/>
      <c r="I7" s="15"/>
      <c r="J7" s="15"/>
      <c r="K7" s="15"/>
      <c r="L7" s="15"/>
      <c r="M7" s="15"/>
      <c r="N7" s="15"/>
    </row>
    <row r="8" spans="1:14" x14ac:dyDescent="0.25">
      <c r="A8" s="15"/>
      <c r="B8" s="6" t="s">
        <v>48</v>
      </c>
      <c r="C8" s="116">
        <v>380.351</v>
      </c>
      <c r="D8" s="15"/>
      <c r="E8" s="15"/>
      <c r="F8" s="15"/>
      <c r="G8" s="15"/>
      <c r="H8" s="15"/>
      <c r="I8" s="15"/>
      <c r="J8" s="15"/>
      <c r="K8" s="15"/>
      <c r="L8" s="15"/>
      <c r="M8" s="15"/>
      <c r="N8" s="15"/>
    </row>
    <row r="9" spans="1:14" x14ac:dyDescent="0.25">
      <c r="A9" s="15"/>
      <c r="B9" s="6" t="s">
        <v>49</v>
      </c>
      <c r="C9" s="116">
        <v>394.53</v>
      </c>
      <c r="D9" s="15"/>
      <c r="E9" s="15"/>
      <c r="F9" s="15"/>
      <c r="G9" s="15"/>
      <c r="H9" s="15"/>
      <c r="I9" s="15"/>
      <c r="J9" s="15"/>
      <c r="K9" s="15"/>
      <c r="L9" s="15"/>
      <c r="M9" s="15"/>
      <c r="N9" s="15"/>
    </row>
    <row r="10" spans="1:14" x14ac:dyDescent="0.25">
      <c r="A10" s="15"/>
      <c r="B10" s="6" t="s">
        <v>50</v>
      </c>
      <c r="C10" s="116">
        <v>396.209</v>
      </c>
      <c r="D10" s="18"/>
      <c r="E10" s="15"/>
      <c r="F10" s="15"/>
      <c r="G10" s="15"/>
      <c r="H10" s="15"/>
      <c r="I10" s="15"/>
      <c r="J10" s="15"/>
      <c r="K10" s="15"/>
      <c r="L10" s="15"/>
      <c r="M10" s="15"/>
      <c r="N10" s="15"/>
    </row>
    <row r="11" spans="1:14" x14ac:dyDescent="0.25">
      <c r="A11" s="15"/>
      <c r="B11" s="6" t="s">
        <v>51</v>
      </c>
      <c r="C11" s="116">
        <v>395.98</v>
      </c>
      <c r="D11" s="15"/>
      <c r="E11" s="15"/>
      <c r="F11" s="15"/>
      <c r="G11" s="15"/>
      <c r="H11" s="15"/>
      <c r="I11" s="15"/>
      <c r="J11" s="15"/>
      <c r="K11" s="15"/>
      <c r="L11" s="15"/>
      <c r="M11" s="15"/>
      <c r="N11" s="15"/>
    </row>
    <row r="12" spans="1:14" x14ac:dyDescent="0.25">
      <c r="A12" s="15"/>
      <c r="B12" s="6" t="s">
        <v>52</v>
      </c>
      <c r="C12" s="116">
        <v>394.99700000000001</v>
      </c>
      <c r="D12" s="15"/>
      <c r="E12" s="15"/>
      <c r="F12" s="15"/>
      <c r="G12" s="15"/>
      <c r="H12" s="15"/>
      <c r="I12" s="15"/>
      <c r="J12" s="15"/>
      <c r="K12" s="15"/>
      <c r="L12" s="15"/>
      <c r="M12" s="15"/>
      <c r="N12" s="15"/>
    </row>
    <row r="13" spans="1:14" x14ac:dyDescent="0.25">
      <c r="A13" s="15"/>
      <c r="B13" s="6" t="s">
        <v>53</v>
      </c>
      <c r="C13" s="116">
        <v>409.29199999999997</v>
      </c>
      <c r="D13" s="15"/>
      <c r="E13" s="15"/>
      <c r="F13" s="15"/>
      <c r="G13" s="15"/>
      <c r="H13" s="15"/>
      <c r="I13" s="15"/>
      <c r="J13" s="15"/>
      <c r="K13" s="15"/>
      <c r="L13" s="15"/>
      <c r="M13" s="15"/>
      <c r="N13" s="15"/>
    </row>
    <row r="14" spans="1:14" x14ac:dyDescent="0.25">
      <c r="A14" s="15"/>
      <c r="B14" s="6" t="s">
        <v>54</v>
      </c>
      <c r="C14" s="116">
        <v>415.57</v>
      </c>
      <c r="D14" s="18"/>
      <c r="E14" s="15"/>
      <c r="F14" s="15"/>
      <c r="G14" s="15"/>
      <c r="H14" s="15"/>
      <c r="I14" s="15"/>
      <c r="J14" s="15"/>
      <c r="K14" s="15"/>
      <c r="L14" s="15"/>
      <c r="M14" s="15"/>
      <c r="N14" s="15"/>
    </row>
    <row r="15" spans="1:14" x14ac:dyDescent="0.25">
      <c r="A15" s="15"/>
      <c r="B15" s="6" t="s">
        <v>55</v>
      </c>
      <c r="C15" s="116">
        <v>413.06700000000001</v>
      </c>
      <c r="D15" s="15"/>
      <c r="E15" s="15"/>
      <c r="F15" s="15"/>
      <c r="G15" s="15"/>
      <c r="H15" s="15"/>
      <c r="I15" s="15"/>
      <c r="J15" s="15"/>
      <c r="K15" s="15"/>
      <c r="L15" s="15"/>
      <c r="M15" s="15"/>
      <c r="N15" s="15"/>
    </row>
    <row r="16" spans="1:14" x14ac:dyDescent="0.25">
      <c r="A16" s="15"/>
      <c r="B16" s="6" t="s">
        <v>56</v>
      </c>
      <c r="C16" s="116">
        <v>407.02600000000001</v>
      </c>
      <c r="D16" s="15"/>
      <c r="E16" s="15"/>
      <c r="F16" s="15"/>
      <c r="G16" s="15"/>
      <c r="H16" s="15"/>
      <c r="I16" s="15"/>
      <c r="J16" s="15"/>
      <c r="K16" s="15"/>
      <c r="L16" s="15"/>
      <c r="M16" s="15"/>
      <c r="N16" s="15"/>
    </row>
    <row r="17" spans="1:14" x14ac:dyDescent="0.25">
      <c r="A17" s="15"/>
      <c r="B17" s="6" t="s">
        <v>57</v>
      </c>
      <c r="C17" s="116">
        <v>419.18299999999999</v>
      </c>
      <c r="D17" s="15"/>
      <c r="E17" s="15"/>
      <c r="F17" s="15"/>
      <c r="G17" s="15"/>
      <c r="H17" s="15"/>
      <c r="I17" s="15"/>
      <c r="J17" s="15"/>
      <c r="K17" s="15"/>
      <c r="L17" s="15"/>
      <c r="M17" s="15"/>
      <c r="N17" s="15"/>
    </row>
    <row r="18" spans="1:14" x14ac:dyDescent="0.25">
      <c r="A18" s="15"/>
      <c r="B18" s="6" t="s">
        <v>58</v>
      </c>
      <c r="C18" s="116">
        <v>430.66899999999998</v>
      </c>
      <c r="D18" s="15"/>
      <c r="E18" s="15"/>
      <c r="F18" s="15"/>
      <c r="G18" s="15"/>
      <c r="H18" s="15"/>
      <c r="I18" s="15"/>
      <c r="J18" s="15"/>
      <c r="K18" s="15"/>
      <c r="L18" s="15"/>
      <c r="M18" s="15"/>
      <c r="N18" s="15"/>
    </row>
    <row r="19" spans="1:14" x14ac:dyDescent="0.25">
      <c r="A19" s="15"/>
      <c r="B19" s="6" t="s">
        <v>59</v>
      </c>
      <c r="C19" s="116">
        <v>424.05900000000003</v>
      </c>
      <c r="D19" s="15"/>
      <c r="E19" s="15"/>
      <c r="F19" s="15"/>
      <c r="G19" s="15"/>
      <c r="H19" s="15"/>
      <c r="I19" s="15"/>
      <c r="J19" s="15"/>
      <c r="K19" s="15"/>
      <c r="L19" s="15"/>
      <c r="M19" s="15"/>
      <c r="N19" s="15"/>
    </row>
    <row r="20" spans="1:14" x14ac:dyDescent="0.25">
      <c r="A20" s="15"/>
      <c r="B20" s="6" t="s">
        <v>60</v>
      </c>
      <c r="C20" s="116">
        <v>419.952</v>
      </c>
      <c r="D20" s="15"/>
      <c r="E20" s="15"/>
      <c r="F20" s="15"/>
      <c r="G20" s="15"/>
      <c r="H20" s="15"/>
      <c r="I20" s="15"/>
      <c r="J20" s="15"/>
      <c r="K20" s="15"/>
      <c r="L20" s="15"/>
      <c r="M20" s="15"/>
      <c r="N20" s="15"/>
    </row>
    <row r="21" spans="1:14" x14ac:dyDescent="0.25">
      <c r="A21" s="15"/>
      <c r="B21" s="6" t="s">
        <v>61</v>
      </c>
      <c r="C21" s="116">
        <v>432.26900000000001</v>
      </c>
      <c r="D21" s="15"/>
      <c r="E21" s="15"/>
      <c r="F21" s="15"/>
      <c r="G21" s="15"/>
      <c r="H21" s="15"/>
      <c r="I21" s="15"/>
      <c r="J21" s="15"/>
      <c r="K21" s="15"/>
      <c r="L21" s="15"/>
      <c r="M21" s="15"/>
      <c r="N21" s="15"/>
    </row>
    <row r="22" spans="1:14" x14ac:dyDescent="0.25">
      <c r="A22" s="15"/>
      <c r="B22" s="6" t="s">
        <v>62</v>
      </c>
      <c r="C22" s="116">
        <v>445.428</v>
      </c>
      <c r="D22" s="15"/>
      <c r="E22" s="15"/>
      <c r="F22" s="15"/>
      <c r="G22" s="15"/>
      <c r="H22" s="15"/>
      <c r="I22" s="15"/>
      <c r="J22" s="15"/>
      <c r="K22" s="15"/>
      <c r="L22" s="15"/>
      <c r="M22" s="15"/>
      <c r="N22" s="15"/>
    </row>
    <row r="23" spans="1:14" x14ac:dyDescent="0.25">
      <c r="A23" s="15"/>
      <c r="B23" s="6" t="s">
        <v>63</v>
      </c>
      <c r="C23" s="116">
        <v>435.863</v>
      </c>
      <c r="D23" s="15"/>
      <c r="E23" s="15"/>
      <c r="F23" s="15"/>
      <c r="G23" s="15"/>
      <c r="H23" s="15"/>
      <c r="I23" s="15"/>
      <c r="J23" s="15"/>
      <c r="K23" s="15"/>
      <c r="L23" s="15"/>
      <c r="M23" s="15"/>
      <c r="N23" s="15"/>
    </row>
    <row r="24" spans="1:14" x14ac:dyDescent="0.25">
      <c r="A24" s="15"/>
      <c r="B24" s="6" t="s">
        <v>64</v>
      </c>
      <c r="C24" s="116">
        <v>438.01900000000001</v>
      </c>
      <c r="D24" s="15"/>
      <c r="E24" s="15"/>
      <c r="F24" s="15"/>
      <c r="G24" s="15"/>
      <c r="H24" s="15"/>
      <c r="I24" s="15"/>
      <c r="J24" s="15"/>
      <c r="K24" s="15"/>
      <c r="L24" s="15"/>
      <c r="M24" s="15"/>
      <c r="N24" s="15"/>
    </row>
    <row r="25" spans="1:14" x14ac:dyDescent="0.25">
      <c r="A25" s="15"/>
      <c r="B25" s="6" t="s">
        <v>65</v>
      </c>
      <c r="C25" s="116">
        <v>451.125</v>
      </c>
      <c r="D25" s="15"/>
      <c r="E25" s="15"/>
      <c r="F25" s="15"/>
      <c r="G25" s="15"/>
      <c r="H25" s="15"/>
      <c r="I25" s="15"/>
      <c r="J25" s="15"/>
      <c r="K25" s="15"/>
      <c r="L25" s="15"/>
      <c r="M25" s="15"/>
      <c r="N25" s="15"/>
    </row>
    <row r="26" spans="1:14" x14ac:dyDescent="0.25">
      <c r="A26" s="15"/>
      <c r="B26" s="6" t="s">
        <v>66</v>
      </c>
      <c r="C26" s="116">
        <v>464.065</v>
      </c>
      <c r="D26" s="15"/>
      <c r="E26" s="15"/>
      <c r="F26" s="15"/>
      <c r="G26" s="15"/>
      <c r="H26" s="15"/>
      <c r="I26" s="15"/>
      <c r="J26" s="15"/>
      <c r="K26" s="15"/>
      <c r="L26" s="15"/>
      <c r="M26" s="15"/>
      <c r="N26" s="15"/>
    </row>
    <row r="27" spans="1:14" x14ac:dyDescent="0.25">
      <c r="A27" s="15"/>
      <c r="B27" s="6" t="s">
        <v>67</v>
      </c>
      <c r="C27" s="116">
        <v>459.09699999999998</v>
      </c>
      <c r="D27" s="15"/>
      <c r="E27" s="15"/>
      <c r="F27" s="15"/>
      <c r="G27" s="15"/>
      <c r="H27" s="15"/>
      <c r="I27" s="15"/>
      <c r="J27" s="15"/>
      <c r="K27" s="15"/>
      <c r="L27" s="15"/>
      <c r="M27" s="15"/>
      <c r="N27" s="15"/>
    </row>
    <row r="28" spans="1:14" x14ac:dyDescent="0.25">
      <c r="A28" s="15"/>
      <c r="B28" s="6" t="s">
        <v>68</v>
      </c>
      <c r="C28" s="116">
        <v>460.404</v>
      </c>
      <c r="D28" s="15"/>
      <c r="E28" s="15"/>
      <c r="F28" s="15"/>
      <c r="G28" s="15"/>
      <c r="H28" s="15"/>
      <c r="I28" s="15"/>
      <c r="J28" s="15"/>
      <c r="K28" s="15"/>
      <c r="L28" s="15"/>
      <c r="M28" s="15"/>
      <c r="N28" s="15"/>
    </row>
    <row r="29" spans="1:14" x14ac:dyDescent="0.25">
      <c r="A29" s="15"/>
      <c r="B29" s="6" t="s">
        <v>69</v>
      </c>
      <c r="C29" s="116">
        <v>471.44400000000002</v>
      </c>
      <c r="D29" s="15"/>
      <c r="E29" s="15"/>
      <c r="F29" s="15"/>
      <c r="G29" s="15"/>
      <c r="H29" s="15"/>
      <c r="I29" s="15"/>
      <c r="J29" s="15"/>
      <c r="K29" s="15"/>
      <c r="L29" s="15"/>
      <c r="M29" s="15"/>
      <c r="N29" s="15"/>
    </row>
    <row r="30" spans="1:14" x14ac:dyDescent="0.25">
      <c r="A30" s="15"/>
      <c r="B30" s="6" t="s">
        <v>70</v>
      </c>
      <c r="C30" s="116">
        <v>484.12099999999998</v>
      </c>
      <c r="D30" s="15"/>
      <c r="E30" s="15"/>
      <c r="F30" s="15"/>
      <c r="G30" s="15"/>
      <c r="H30" s="15"/>
      <c r="I30" s="15"/>
      <c r="J30" s="15"/>
      <c r="K30" s="15"/>
      <c r="L30" s="15"/>
      <c r="M30" s="15"/>
      <c r="N30" s="15"/>
    </row>
    <row r="31" spans="1:14" x14ac:dyDescent="0.25">
      <c r="A31" s="15"/>
      <c r="B31" s="6" t="s">
        <v>71</v>
      </c>
      <c r="C31" s="116">
        <v>472.14499999999998</v>
      </c>
      <c r="E31" s="15"/>
      <c r="F31" s="15"/>
    </row>
    <row r="32" spans="1:14" x14ac:dyDescent="0.25">
      <c r="A32" s="15"/>
      <c r="B32" s="6" t="s">
        <v>72</v>
      </c>
      <c r="C32" s="116">
        <v>474.66500000000002</v>
      </c>
      <c r="E32" s="15"/>
      <c r="F32" s="15"/>
    </row>
    <row r="33" spans="1:6" x14ac:dyDescent="0.25">
      <c r="A33" s="15"/>
      <c r="B33" s="6" t="s">
        <v>73</v>
      </c>
      <c r="C33" s="116">
        <v>483.786</v>
      </c>
      <c r="E33" s="15"/>
      <c r="F33" s="15"/>
    </row>
    <row r="34" spans="1:6" x14ac:dyDescent="0.25">
      <c r="A34" s="15"/>
      <c r="B34" s="6" t="s">
        <v>74</v>
      </c>
      <c r="C34" s="116">
        <v>497.42</v>
      </c>
      <c r="E34" s="15"/>
      <c r="F34" s="15"/>
    </row>
    <row r="35" spans="1:6" x14ac:dyDescent="0.25">
      <c r="A35" s="15"/>
      <c r="B35" s="6" t="s">
        <v>75</v>
      </c>
      <c r="C35" s="116">
        <v>487.96600000000001</v>
      </c>
      <c r="E35" s="15"/>
      <c r="F35" s="15"/>
    </row>
    <row r="36" spans="1:6" x14ac:dyDescent="0.25">
      <c r="A36" s="15"/>
      <c r="B36" s="6" t="s">
        <v>76</v>
      </c>
      <c r="C36" s="116">
        <v>492.661</v>
      </c>
      <c r="E36" s="15"/>
      <c r="F36" s="15"/>
    </row>
    <row r="37" spans="1:6" x14ac:dyDescent="0.25">
      <c r="A37" s="15"/>
      <c r="B37" s="6" t="s">
        <v>77</v>
      </c>
      <c r="C37" s="116">
        <v>501.19600000000003</v>
      </c>
      <c r="E37" s="15"/>
      <c r="F37" s="15"/>
    </row>
    <row r="38" spans="1:6" x14ac:dyDescent="0.25">
      <c r="A38" s="15"/>
      <c r="B38" s="6" t="s">
        <v>78</v>
      </c>
      <c r="C38" s="116">
        <v>522.93200000000002</v>
      </c>
      <c r="E38" s="15"/>
      <c r="F38" s="15"/>
    </row>
    <row r="39" spans="1:6" x14ac:dyDescent="0.25">
      <c r="A39" s="15"/>
      <c r="B39" s="6" t="s">
        <v>79</v>
      </c>
      <c r="C39" s="116">
        <v>510.32900000000001</v>
      </c>
      <c r="E39" s="15"/>
      <c r="F39" s="15"/>
    </row>
    <row r="40" spans="1:6" x14ac:dyDescent="0.25">
      <c r="A40" s="15"/>
      <c r="B40" s="6" t="s">
        <v>80</v>
      </c>
      <c r="C40" s="116">
        <v>514.91099999999994</v>
      </c>
      <c r="E40" s="15"/>
      <c r="F40" s="15"/>
    </row>
    <row r="41" spans="1:6" x14ac:dyDescent="0.25">
      <c r="A41" s="15"/>
      <c r="B41" s="6" t="s">
        <v>81</v>
      </c>
      <c r="C41" s="116">
        <v>524.76599999999996</v>
      </c>
      <c r="E41" s="15"/>
      <c r="F41" s="15"/>
    </row>
    <row r="42" spans="1:6" x14ac:dyDescent="0.25">
      <c r="A42" s="15"/>
      <c r="B42" s="6" t="s">
        <v>82</v>
      </c>
      <c r="C42" s="116">
        <v>547.21600000000001</v>
      </c>
      <c r="E42" s="15"/>
      <c r="F42" s="15"/>
    </row>
    <row r="43" spans="1:6" x14ac:dyDescent="0.25">
      <c r="A43" s="15"/>
      <c r="B43" s="6" t="s">
        <v>83</v>
      </c>
      <c r="C43" s="116">
        <v>527.72400000000005</v>
      </c>
      <c r="E43" s="15"/>
      <c r="F43" s="15"/>
    </row>
    <row r="44" spans="1:6" x14ac:dyDescent="0.25">
      <c r="A44" s="15"/>
      <c r="B44" s="6" t="s">
        <v>84</v>
      </c>
      <c r="C44" s="116">
        <v>534.63400000000001</v>
      </c>
      <c r="E44" s="15"/>
      <c r="F44" s="15"/>
    </row>
    <row r="45" spans="1:6" x14ac:dyDescent="0.25">
      <c r="A45" s="15"/>
      <c r="B45" s="6" t="s">
        <v>85</v>
      </c>
      <c r="C45" s="116">
        <v>544.41399999999999</v>
      </c>
      <c r="E45" s="15"/>
      <c r="F45" s="15"/>
    </row>
    <row r="46" spans="1:6" x14ac:dyDescent="0.25">
      <c r="A46" s="15"/>
      <c r="B46" s="6" t="s">
        <v>86</v>
      </c>
      <c r="C46" s="116">
        <v>564.78700000000003</v>
      </c>
      <c r="E46" s="15"/>
      <c r="F46" s="15"/>
    </row>
    <row r="47" spans="1:6" x14ac:dyDescent="0.25">
      <c r="A47" s="15"/>
      <c r="B47" s="6" t="s">
        <v>87</v>
      </c>
      <c r="C47" s="116">
        <v>546.00400000000002</v>
      </c>
      <c r="E47" s="15"/>
      <c r="F47" s="15"/>
    </row>
    <row r="48" spans="1:6" x14ac:dyDescent="0.25">
      <c r="A48" s="15"/>
      <c r="B48" s="6" t="s">
        <v>88</v>
      </c>
      <c r="C48" s="116">
        <v>556.32899999999995</v>
      </c>
      <c r="E48" s="15"/>
      <c r="F48" s="15"/>
    </row>
    <row r="49" spans="1:6" x14ac:dyDescent="0.25">
      <c r="A49" s="15"/>
      <c r="B49" s="6" t="s">
        <v>89</v>
      </c>
      <c r="C49" s="116">
        <v>562.803</v>
      </c>
      <c r="E49" s="15"/>
      <c r="F49" s="15"/>
    </row>
    <row r="50" spans="1:6" x14ac:dyDescent="0.25">
      <c r="A50" s="15"/>
      <c r="B50" s="6" t="s">
        <v>90</v>
      </c>
      <c r="C50" s="116">
        <v>587.82500000000005</v>
      </c>
      <c r="E50" s="15"/>
      <c r="F50" s="15"/>
    </row>
    <row r="51" spans="1:6" x14ac:dyDescent="0.25">
      <c r="A51" s="15"/>
      <c r="B51" s="6" t="s">
        <v>91</v>
      </c>
      <c r="C51" s="116">
        <v>556.4</v>
      </c>
      <c r="E51" s="15"/>
      <c r="F51" s="15"/>
    </row>
    <row r="52" spans="1:6" x14ac:dyDescent="0.25">
      <c r="A52" s="15"/>
      <c r="B52" s="6" t="s">
        <v>92</v>
      </c>
      <c r="C52" s="116">
        <v>474.34699999999998</v>
      </c>
      <c r="E52" s="15"/>
      <c r="F52" s="15"/>
    </row>
    <row r="53" spans="1:6" x14ac:dyDescent="0.25">
      <c r="A53" s="15"/>
      <c r="B53" s="6" t="s">
        <v>93</v>
      </c>
      <c r="C53" s="116">
        <v>530.30899999999997</v>
      </c>
      <c r="E53" s="15"/>
      <c r="F53" s="15"/>
    </row>
    <row r="54" spans="1:6" x14ac:dyDescent="0.25">
      <c r="A54" s="15"/>
      <c r="B54" s="6" t="s">
        <v>94</v>
      </c>
      <c r="C54" s="116">
        <v>563.66399999999999</v>
      </c>
      <c r="E54" s="15"/>
      <c r="F54" s="15"/>
    </row>
    <row r="55" spans="1:6" x14ac:dyDescent="0.25">
      <c r="A55" s="15"/>
      <c r="B55" s="6" t="s">
        <v>95</v>
      </c>
      <c r="C55" s="116">
        <v>541.67600000000004</v>
      </c>
      <c r="E55" s="15"/>
      <c r="F55" s="15"/>
    </row>
    <row r="56" spans="1:6" x14ac:dyDescent="0.25">
      <c r="A56" s="15"/>
      <c r="B56" s="6" t="s">
        <v>96</v>
      </c>
      <c r="C56" s="116">
        <v>569.67100000000005</v>
      </c>
      <c r="E56" s="15"/>
      <c r="F56" s="15"/>
    </row>
    <row r="57" spans="1:6" x14ac:dyDescent="0.25">
      <c r="A57" s="15"/>
      <c r="B57" s="6" t="s">
        <v>97</v>
      </c>
      <c r="C57" s="116">
        <v>584.45299999999997</v>
      </c>
      <c r="E57" s="15"/>
      <c r="F57" s="15"/>
    </row>
    <row r="58" spans="1:6" x14ac:dyDescent="0.25">
      <c r="A58" s="15"/>
      <c r="B58" s="6" t="s">
        <v>98</v>
      </c>
      <c r="C58" s="116">
        <v>626.85199999999998</v>
      </c>
      <c r="E58" s="15"/>
      <c r="F58" s="15"/>
    </row>
    <row r="59" spans="1:6" x14ac:dyDescent="0.25">
      <c r="A59" s="15"/>
      <c r="B59" s="6" t="s">
        <v>99</v>
      </c>
      <c r="C59" s="116">
        <v>619.42200000000003</v>
      </c>
      <c r="E59" s="15"/>
      <c r="F59" s="15"/>
    </row>
    <row r="60" spans="1:6" x14ac:dyDescent="0.25">
      <c r="A60" s="15"/>
      <c r="B60" s="6" t="s">
        <v>100</v>
      </c>
      <c r="C60" s="116">
        <v>628.346</v>
      </c>
      <c r="E60" s="15"/>
      <c r="F60" s="15"/>
    </row>
    <row r="61" spans="1:6" x14ac:dyDescent="0.25">
      <c r="A61" s="15"/>
      <c r="B61" s="6" t="s">
        <v>101</v>
      </c>
      <c r="C61" s="116">
        <v>649.71600000000001</v>
      </c>
      <c r="E61" s="15"/>
      <c r="F61" s="15"/>
    </row>
    <row r="62" spans="1:6" x14ac:dyDescent="0.25">
      <c r="A62" s="16"/>
      <c r="B62" s="6" t="s">
        <v>102</v>
      </c>
      <c r="C62" s="116">
        <v>683.46500000000003</v>
      </c>
      <c r="E62" s="15"/>
      <c r="F62" s="15"/>
    </row>
    <row r="63" spans="1:6" x14ac:dyDescent="0.25">
      <c r="A63" s="16"/>
      <c r="B63" s="6" t="s">
        <v>103</v>
      </c>
      <c r="C63" s="116">
        <v>672.80899999999997</v>
      </c>
      <c r="E63" s="15"/>
      <c r="F63" s="15"/>
    </row>
    <row r="64" spans="1:6" x14ac:dyDescent="0.25">
      <c r="A64" s="15"/>
      <c r="B64" s="6" t="s">
        <v>104</v>
      </c>
      <c r="C64" s="116">
        <v>679.69</v>
      </c>
      <c r="E64" s="15"/>
      <c r="F64" s="15"/>
    </row>
    <row r="65" spans="1:22" x14ac:dyDescent="0.25">
      <c r="A65" s="15"/>
      <c r="B65" s="6" t="s">
        <v>105</v>
      </c>
      <c r="C65" s="116">
        <v>694.84400000000005</v>
      </c>
      <c r="E65" s="15"/>
      <c r="F65" s="15"/>
    </row>
    <row r="66" spans="1:22" x14ac:dyDescent="0.25">
      <c r="A66" s="15"/>
      <c r="B66" s="6" t="s">
        <v>106</v>
      </c>
      <c r="C66" s="116">
        <v>704.82100000000003</v>
      </c>
      <c r="E66" s="15"/>
      <c r="F66" s="15"/>
    </row>
    <row r="67" spans="1:22" x14ac:dyDescent="0.25">
      <c r="A67" s="15"/>
      <c r="B67" s="6" t="s">
        <v>107</v>
      </c>
      <c r="C67" s="116">
        <v>709.62800000000004</v>
      </c>
      <c r="E67" s="15"/>
      <c r="F67" s="15"/>
    </row>
    <row r="68" spans="1:22" x14ac:dyDescent="0.25">
      <c r="A68" s="15"/>
      <c r="B68" s="6" t="s">
        <v>108</v>
      </c>
      <c r="C68" s="116">
        <v>705.92499999999995</v>
      </c>
      <c r="E68" s="15"/>
      <c r="F68" s="15"/>
    </row>
    <row r="69" spans="1:22" x14ac:dyDescent="0.25">
      <c r="A69" s="15"/>
      <c r="B69" s="6" t="s">
        <v>109</v>
      </c>
      <c r="C69" s="116">
        <v>725.14800000000002</v>
      </c>
      <c r="E69" s="15"/>
      <c r="F69" s="15"/>
    </row>
    <row r="70" spans="1:22" x14ac:dyDescent="0.25">
      <c r="A70" s="15"/>
      <c r="B70" s="6" t="s">
        <v>110</v>
      </c>
      <c r="C70" s="116">
        <v>743.30499999999995</v>
      </c>
      <c r="E70" s="15"/>
      <c r="F70" s="15"/>
    </row>
    <row r="71" spans="1:22" x14ac:dyDescent="0.25">
      <c r="A71" s="15"/>
      <c r="B71" s="6" t="s">
        <v>111</v>
      </c>
      <c r="C71" s="116">
        <v>752.44</v>
      </c>
      <c r="E71" s="15"/>
      <c r="F71" s="15"/>
    </row>
    <row r="72" spans="1:22" x14ac:dyDescent="0.25">
      <c r="A72" s="15"/>
      <c r="B72" s="6" t="s">
        <v>112</v>
      </c>
      <c r="C72" s="116">
        <v>748.62599999999998</v>
      </c>
      <c r="E72" s="15"/>
      <c r="F72" s="15"/>
    </row>
    <row r="73" spans="1:22" x14ac:dyDescent="0.25">
      <c r="A73" s="15"/>
      <c r="B73" s="6" t="s">
        <v>113</v>
      </c>
      <c r="C73" s="116">
        <v>757.2132979999999</v>
      </c>
      <c r="E73" s="15"/>
      <c r="F73" s="15"/>
    </row>
    <row r="74" spans="1:22" x14ac:dyDescent="0.25">
      <c r="A74" s="15"/>
      <c r="B74" s="6" t="s">
        <v>114</v>
      </c>
      <c r="C74" s="116">
        <v>767.09589900000003</v>
      </c>
      <c r="E74" s="15"/>
      <c r="F74" s="15"/>
    </row>
    <row r="75" spans="1:22" x14ac:dyDescent="0.25">
      <c r="A75" s="15"/>
      <c r="B75" s="6" t="s">
        <v>115</v>
      </c>
      <c r="C75" s="116">
        <v>769.97228799999993</v>
      </c>
      <c r="E75" s="15"/>
      <c r="F75" s="15"/>
    </row>
    <row r="76" spans="1:22" x14ac:dyDescent="0.25">
      <c r="A76" s="15"/>
      <c r="B76" s="6" t="s">
        <v>116</v>
      </c>
      <c r="C76" s="116">
        <v>770.90700500000003</v>
      </c>
      <c r="E76" s="15"/>
      <c r="F76" s="15"/>
    </row>
    <row r="77" spans="1:22" x14ac:dyDescent="0.25">
      <c r="A77" s="15"/>
      <c r="B77" s="6" t="s">
        <v>117</v>
      </c>
      <c r="C77" s="116">
        <v>786.22332600000004</v>
      </c>
      <c r="E77" s="15"/>
      <c r="F77" s="15"/>
    </row>
    <row r="78" spans="1:22" x14ac:dyDescent="0.25">
      <c r="A78" s="15"/>
      <c r="B78" s="6" t="s">
        <v>118</v>
      </c>
      <c r="C78" s="116">
        <v>808.70269400000006</v>
      </c>
      <c r="E78" s="15"/>
      <c r="F78" s="15"/>
    </row>
    <row r="79" spans="1:22" s="2" customFormat="1" ht="15.75" x14ac:dyDescent="0.25">
      <c r="A79" s="7"/>
      <c r="B79" s="46" t="s">
        <v>119</v>
      </c>
      <c r="C79" s="116">
        <v>799.11205000000007</v>
      </c>
      <c r="D79" s="118"/>
      <c r="E79" s="118"/>
      <c r="F79" s="118"/>
      <c r="G79" s="118"/>
      <c r="H79" s="118"/>
      <c r="J79" s="118"/>
      <c r="K79" s="118"/>
      <c r="L79" s="118"/>
      <c r="M79" s="118"/>
      <c r="N79" s="118"/>
      <c r="O79" s="118"/>
      <c r="Q79" s="118"/>
      <c r="R79" s="118"/>
      <c r="U79" s="25"/>
      <c r="V79" s="25"/>
    </row>
    <row r="80" spans="1:22" s="2" customFormat="1" ht="15.75" x14ac:dyDescent="0.25">
      <c r="A80" s="7"/>
      <c r="B80" s="46" t="s">
        <v>120</v>
      </c>
      <c r="C80" s="116">
        <v>799.18666599999995</v>
      </c>
      <c r="D80" s="118"/>
      <c r="E80" s="118"/>
      <c r="F80" s="118"/>
      <c r="G80" s="118"/>
      <c r="H80" s="118"/>
      <c r="J80" s="118"/>
      <c r="K80" s="118"/>
      <c r="L80" s="118"/>
      <c r="M80" s="118"/>
      <c r="N80" s="118"/>
      <c r="O80" s="118"/>
      <c r="Q80" s="118"/>
      <c r="R80" s="118"/>
      <c r="U80" s="25"/>
      <c r="V80" s="25"/>
    </row>
    <row r="81" spans="1:22" s="2" customFormat="1" ht="15.75" x14ac:dyDescent="0.25">
      <c r="A81" s="7"/>
      <c r="B81" s="46" t="s">
        <v>121</v>
      </c>
      <c r="C81" s="116">
        <v>814.23182799999995</v>
      </c>
      <c r="D81" s="118"/>
      <c r="E81" s="118"/>
      <c r="F81" s="118"/>
      <c r="G81" s="118"/>
      <c r="H81" s="118"/>
      <c r="J81" s="118"/>
      <c r="K81" s="118"/>
      <c r="L81" s="118"/>
      <c r="M81" s="118"/>
      <c r="N81" s="118"/>
      <c r="O81" s="118"/>
      <c r="Q81" s="118"/>
      <c r="R81" s="118"/>
      <c r="U81" s="25"/>
      <c r="V81" s="25"/>
    </row>
    <row r="82" spans="1:22" s="2" customFormat="1" ht="15.75" x14ac:dyDescent="0.25">
      <c r="A82" s="7"/>
      <c r="B82" s="46" t="s">
        <v>122</v>
      </c>
      <c r="C82" s="116">
        <v>837.05554399999994</v>
      </c>
      <c r="D82" s="118"/>
      <c r="E82" s="118"/>
      <c r="F82" s="118"/>
      <c r="G82" s="118"/>
      <c r="H82" s="118"/>
      <c r="J82" s="118"/>
      <c r="K82" s="118"/>
      <c r="L82" s="118"/>
      <c r="M82" s="118"/>
      <c r="N82" s="118"/>
      <c r="O82" s="118"/>
      <c r="Q82" s="118"/>
      <c r="R82" s="118"/>
      <c r="U82" s="25"/>
      <c r="V82" s="25"/>
    </row>
    <row r="83" spans="1:22" x14ac:dyDescent="0.25">
      <c r="A83" s="15"/>
      <c r="B83" s="6" t="s">
        <v>123</v>
      </c>
      <c r="C83" s="116">
        <v>827.01444600000002</v>
      </c>
      <c r="E83" s="15"/>
      <c r="F83" s="15"/>
    </row>
    <row r="84" spans="1:22" x14ac:dyDescent="0.25">
      <c r="B84" s="46" t="s">
        <v>124</v>
      </c>
      <c r="C84" s="116">
        <v>826.82346400000006</v>
      </c>
    </row>
    <row r="85" spans="1:22" x14ac:dyDescent="0.25">
      <c r="B85" s="46" t="s">
        <v>125</v>
      </c>
      <c r="C85" s="116">
        <v>841.87396899999999</v>
      </c>
    </row>
    <row r="86" spans="1:22" x14ac:dyDescent="0.25">
      <c r="B86" s="46" t="s">
        <v>126</v>
      </c>
      <c r="C86" s="116">
        <v>865.10589599999992</v>
      </c>
    </row>
    <row r="87" spans="1:22" x14ac:dyDescent="0.25">
      <c r="B87" s="46" t="s">
        <v>127</v>
      </c>
      <c r="C87" s="116">
        <v>854.59470999999996</v>
      </c>
    </row>
    <row r="88" spans="1:22" x14ac:dyDescent="0.25">
      <c r="B88" s="46" t="s">
        <v>128</v>
      </c>
      <c r="C88" s="116">
        <v>854.51734699999997</v>
      </c>
    </row>
    <row r="89" spans="1:22" x14ac:dyDescent="0.25">
      <c r="B89" s="46" t="s">
        <v>129</v>
      </c>
      <c r="C89" s="116">
        <v>870.39088000000004</v>
      </c>
    </row>
    <row r="90" spans="1:22" x14ac:dyDescent="0.25">
      <c r="B90" s="46" t="s">
        <v>130</v>
      </c>
      <c r="C90" s="116">
        <v>894.84270100000003</v>
      </c>
    </row>
    <row r="91" spans="1:22" x14ac:dyDescent="0.25">
      <c r="B91" s="46" t="s">
        <v>131</v>
      </c>
      <c r="C91" s="116">
        <v>884.24625100000003</v>
      </c>
    </row>
    <row r="92" spans="1:22" x14ac:dyDescent="0.25">
      <c r="B92" s="46" t="s">
        <v>132</v>
      </c>
      <c r="C92" s="116">
        <v>884.43604700000003</v>
      </c>
    </row>
    <row r="93" spans="1:22" x14ac:dyDescent="0.25">
      <c r="B93" s="46" t="s">
        <v>133</v>
      </c>
      <c r="C93" s="116">
        <v>901.08077800000001</v>
      </c>
    </row>
    <row r="94" spans="1:22" x14ac:dyDescent="0.25">
      <c r="B94" s="46" t="s">
        <v>134</v>
      </c>
      <c r="C94" s="116">
        <v>926.53496299999995</v>
      </c>
    </row>
    <row r="95" spans="1:22" ht="15.75" thickBot="1" x14ac:dyDescent="0.3">
      <c r="B95" s="305" t="s">
        <v>135</v>
      </c>
      <c r="C95" s="116">
        <v>915.81703799999991</v>
      </c>
    </row>
    <row r="96" spans="1:22" ht="15.75" x14ac:dyDescent="0.25">
      <c r="B96" s="518" t="s">
        <v>206</v>
      </c>
      <c r="C96" s="519"/>
    </row>
    <row r="97" spans="2:5" x14ac:dyDescent="0.25">
      <c r="B97" s="11">
        <v>2008</v>
      </c>
      <c r="C97" s="12">
        <v>1602.2170000000001</v>
      </c>
    </row>
    <row r="98" spans="2:5" x14ac:dyDescent="0.25">
      <c r="B98" s="11">
        <v>2009</v>
      </c>
      <c r="C98" s="12">
        <v>1559.405</v>
      </c>
    </row>
    <row r="99" spans="2:5" x14ac:dyDescent="0.25">
      <c r="B99" s="11">
        <v>2010</v>
      </c>
      <c r="C99" s="12">
        <v>1615.8389999999999</v>
      </c>
    </row>
    <row r="100" spans="2:5" x14ac:dyDescent="0.25">
      <c r="B100" s="11">
        <v>2011</v>
      </c>
      <c r="C100" s="12">
        <v>1669.9449999999999</v>
      </c>
    </row>
    <row r="101" spans="2:5" x14ac:dyDescent="0.25">
      <c r="B101" s="11">
        <v>2012</v>
      </c>
      <c r="C101" s="12">
        <v>1721.7080000000001</v>
      </c>
    </row>
    <row r="102" spans="2:5" x14ac:dyDescent="0.25">
      <c r="B102" s="11">
        <v>2013</v>
      </c>
      <c r="C102" s="12">
        <v>1789.0719999999999</v>
      </c>
    </row>
    <row r="103" spans="2:5" x14ac:dyDescent="0.25">
      <c r="B103" s="11">
        <v>2014</v>
      </c>
      <c r="C103" s="12">
        <v>1875.066</v>
      </c>
      <c r="E103" s="19"/>
    </row>
    <row r="104" spans="2:5" x14ac:dyDescent="0.25">
      <c r="B104" s="11">
        <v>2015</v>
      </c>
      <c r="C104" s="12">
        <v>1928.0160000000001</v>
      </c>
      <c r="D104" s="18"/>
      <c r="E104" s="19"/>
    </row>
    <row r="105" spans="2:5" x14ac:dyDescent="0.25">
      <c r="B105" s="11">
        <v>2016</v>
      </c>
      <c r="C105" s="12">
        <v>2004.7550000000001</v>
      </c>
      <c r="D105" s="18"/>
      <c r="E105" s="19"/>
    </row>
    <row r="106" spans="2:5" x14ac:dyDescent="0.25">
      <c r="B106" s="11">
        <v>2017</v>
      </c>
      <c r="C106" s="12">
        <v>2097.2220000000002</v>
      </c>
      <c r="E106" s="19"/>
    </row>
    <row r="107" spans="2:5" x14ac:dyDescent="0.25">
      <c r="B107" s="11">
        <v>2018</v>
      </c>
      <c r="C107" s="12">
        <v>2171.5590000000002</v>
      </c>
      <c r="E107" s="19"/>
    </row>
    <row r="108" spans="2:5" x14ac:dyDescent="0.25">
      <c r="B108" s="11">
        <v>2019</v>
      </c>
      <c r="C108" s="12">
        <v>2252.9609999999998</v>
      </c>
      <c r="E108" s="19"/>
    </row>
    <row r="109" spans="2:5" x14ac:dyDescent="0.25">
      <c r="B109" s="11">
        <v>2020</v>
      </c>
      <c r="C109" s="12">
        <v>2124.7199999999998</v>
      </c>
      <c r="E109" s="19"/>
    </row>
    <row r="110" spans="2:5" x14ac:dyDescent="0.25">
      <c r="B110" s="11">
        <v>2021</v>
      </c>
      <c r="C110" s="12">
        <v>2322.652</v>
      </c>
      <c r="E110" s="19"/>
    </row>
    <row r="111" spans="2:5" x14ac:dyDescent="0.25">
      <c r="B111" s="11">
        <v>2022</v>
      </c>
      <c r="C111" s="12">
        <v>2580.9490000000001</v>
      </c>
      <c r="E111" s="19"/>
    </row>
    <row r="112" spans="2:5" x14ac:dyDescent="0.25">
      <c r="B112" s="11">
        <v>2023</v>
      </c>
      <c r="C112" s="12">
        <v>2752.1640000000002</v>
      </c>
      <c r="E112" s="19"/>
    </row>
    <row r="113" spans="1:4" x14ac:dyDescent="0.25">
      <c r="B113" s="11">
        <v>2024</v>
      </c>
      <c r="C113" s="12">
        <v>2884.0059999999999</v>
      </c>
    </row>
    <row r="114" spans="1:4" x14ac:dyDescent="0.25">
      <c r="B114" s="11">
        <v>2025</v>
      </c>
      <c r="C114" s="12">
        <v>3025.3751969999998</v>
      </c>
      <c r="D114" s="19"/>
    </row>
    <row r="115" spans="1:4" x14ac:dyDescent="0.25">
      <c r="B115" s="11">
        <v>2026</v>
      </c>
      <c r="C115" s="12">
        <v>3135.8053130000003</v>
      </c>
      <c r="D115" s="19"/>
    </row>
    <row r="116" spans="1:4" x14ac:dyDescent="0.25">
      <c r="B116" s="11">
        <v>2027</v>
      </c>
      <c r="C116" s="12">
        <v>3249.5860879999996</v>
      </c>
    </row>
    <row r="117" spans="1:4" x14ac:dyDescent="0.25">
      <c r="B117" s="11">
        <v>2028</v>
      </c>
      <c r="C117" s="12">
        <v>3360.8177750000004</v>
      </c>
    </row>
    <row r="118" spans="1:4" x14ac:dyDescent="0.25">
      <c r="B118" s="11">
        <v>2029</v>
      </c>
      <c r="C118" s="12">
        <v>3474.3456379999998</v>
      </c>
    </row>
    <row r="119" spans="1:4" ht="15.75" thickBot="1" x14ac:dyDescent="0.3">
      <c r="B119" s="215">
        <v>2030</v>
      </c>
      <c r="C119" s="12">
        <v>3596.2980389999998</v>
      </c>
      <c r="D119" s="207"/>
    </row>
    <row r="120" spans="1:4" ht="15.75" x14ac:dyDescent="0.25">
      <c r="A120" s="317"/>
      <c r="B120" s="518" t="s">
        <v>207</v>
      </c>
      <c r="C120" s="519"/>
    </row>
    <row r="121" spans="1:4" x14ac:dyDescent="0.25">
      <c r="B121" s="6" t="s">
        <v>136</v>
      </c>
      <c r="C121" s="12">
        <f ca="1">SUM(OFFSET(C$6,4*(ROW()-ROW(C$121)),0, 4, 1))</f>
        <v>1566.77</v>
      </c>
      <c r="D121" s="118"/>
    </row>
    <row r="122" spans="1:4" x14ac:dyDescent="0.25">
      <c r="B122" s="6" t="s">
        <v>137</v>
      </c>
      <c r="C122" s="12">
        <f t="shared" ref="C122:C142" ca="1" si="0">SUM(OFFSET(C$6,4*(ROW()-ROW(C$121)),0, 4, 1))</f>
        <v>1596.4780000000001</v>
      </c>
    </row>
    <row r="123" spans="1:4" x14ac:dyDescent="0.25">
      <c r="B123" s="6" t="s">
        <v>138</v>
      </c>
      <c r="C123" s="12">
        <f t="shared" ca="1" si="0"/>
        <v>1654.846</v>
      </c>
      <c r="D123" s="19"/>
    </row>
    <row r="124" spans="1:4" x14ac:dyDescent="0.25">
      <c r="B124" s="6" t="s">
        <v>139</v>
      </c>
      <c r="C124" s="12">
        <f t="shared" ca="1" si="0"/>
        <v>1706.9490000000001</v>
      </c>
    </row>
    <row r="125" spans="1:4" x14ac:dyDescent="0.25">
      <c r="B125" s="6" t="s">
        <v>140</v>
      </c>
      <c r="C125" s="12">
        <f t="shared" ca="1" si="0"/>
        <v>1770.4349999999999</v>
      </c>
      <c r="D125" s="19"/>
    </row>
    <row r="126" spans="1:4" x14ac:dyDescent="0.25">
      <c r="B126" s="6" t="s">
        <v>141</v>
      </c>
      <c r="C126" s="12">
        <f t="shared" ca="1" si="0"/>
        <v>1855.01</v>
      </c>
      <c r="D126" s="19"/>
    </row>
    <row r="127" spans="1:4" x14ac:dyDescent="0.25">
      <c r="B127" s="6" t="s">
        <v>142</v>
      </c>
      <c r="C127" s="12">
        <f t="shared" ca="1" si="0"/>
        <v>1914.7170000000001</v>
      </c>
    </row>
    <row r="128" spans="1:4" x14ac:dyDescent="0.25">
      <c r="B128" s="6" t="s">
        <v>143</v>
      </c>
      <c r="C128" s="12">
        <f t="shared" ca="1" si="0"/>
        <v>1979.2429999999999</v>
      </c>
    </row>
    <row r="129" spans="2:5" x14ac:dyDescent="0.25">
      <c r="B129" s="6" t="s">
        <v>144</v>
      </c>
      <c r="C129" s="12">
        <f t="shared" ca="1" si="0"/>
        <v>2072.9380000000001</v>
      </c>
    </row>
    <row r="130" spans="2:5" x14ac:dyDescent="0.25">
      <c r="B130" s="6" t="s">
        <v>145</v>
      </c>
      <c r="C130" s="12">
        <f t="shared" ca="1" si="0"/>
        <v>2153.9880000000003</v>
      </c>
      <c r="D130" s="19"/>
      <c r="E130" s="135"/>
    </row>
    <row r="131" spans="2:5" x14ac:dyDescent="0.25">
      <c r="B131" s="6" t="s">
        <v>146</v>
      </c>
      <c r="C131" s="12">
        <f t="shared" ca="1" si="0"/>
        <v>2229.9230000000002</v>
      </c>
      <c r="D131" s="19"/>
      <c r="E131" s="135"/>
    </row>
    <row r="132" spans="2:5" x14ac:dyDescent="0.25">
      <c r="B132" s="6" t="s">
        <v>147</v>
      </c>
      <c r="C132" s="12">
        <f t="shared" ca="1" si="0"/>
        <v>2148.8809999999999</v>
      </c>
      <c r="D132" s="19"/>
      <c r="E132" s="135"/>
    </row>
    <row r="133" spans="2:5" x14ac:dyDescent="0.25">
      <c r="B133" s="6" t="s">
        <v>148</v>
      </c>
      <c r="C133" s="12">
        <f t="shared" ca="1" si="0"/>
        <v>2259.4639999999999</v>
      </c>
      <c r="D133" s="19"/>
      <c r="E133" s="135"/>
    </row>
    <row r="134" spans="2:5" x14ac:dyDescent="0.25">
      <c r="B134" s="6" t="s">
        <v>149</v>
      </c>
      <c r="C134" s="12">
        <f t="shared" ca="1" si="0"/>
        <v>2524.3359999999998</v>
      </c>
      <c r="D134" s="19"/>
      <c r="E134" s="135"/>
    </row>
    <row r="135" spans="2:5" x14ac:dyDescent="0.25">
      <c r="B135" s="11" t="s">
        <v>150</v>
      </c>
      <c r="C135" s="12">
        <f t="shared" ca="1" si="0"/>
        <v>2730.808</v>
      </c>
    </row>
    <row r="136" spans="2:5" x14ac:dyDescent="0.25">
      <c r="B136" s="11" t="s">
        <v>151</v>
      </c>
      <c r="C136" s="12">
        <f t="shared" ca="1" si="0"/>
        <v>2845.5219999999999</v>
      </c>
    </row>
    <row r="137" spans="2:5" x14ac:dyDescent="0.25">
      <c r="B137" s="11" t="s">
        <v>152</v>
      </c>
      <c r="C137" s="12">
        <f t="shared" ca="1" si="0"/>
        <v>3001.5842979999998</v>
      </c>
    </row>
    <row r="138" spans="2:5" x14ac:dyDescent="0.25">
      <c r="B138" s="11" t="s">
        <v>153</v>
      </c>
      <c r="C138" s="12">
        <f t="shared" ca="1" si="0"/>
        <v>3094.1985180000001</v>
      </c>
    </row>
    <row r="139" spans="2:5" x14ac:dyDescent="0.25">
      <c r="B139" s="11" t="s">
        <v>154</v>
      </c>
      <c r="C139" s="12">
        <f t="shared" ca="1" si="0"/>
        <v>3221.2332380000003</v>
      </c>
    </row>
    <row r="140" spans="2:5" x14ac:dyDescent="0.25">
      <c r="B140" s="11" t="s">
        <v>155</v>
      </c>
      <c r="C140" s="12">
        <f t="shared" ca="1" si="0"/>
        <v>3332.7674230000002</v>
      </c>
    </row>
    <row r="141" spans="2:5" x14ac:dyDescent="0.25">
      <c r="B141" s="11" t="s">
        <v>156</v>
      </c>
      <c r="C141" s="12">
        <f t="shared" ca="1" si="0"/>
        <v>3444.6088329999998</v>
      </c>
    </row>
    <row r="142" spans="2:5" x14ac:dyDescent="0.25">
      <c r="B142" s="11" t="s">
        <v>157</v>
      </c>
      <c r="C142" s="12">
        <f t="shared" ca="1" si="0"/>
        <v>3564.6057770000002</v>
      </c>
    </row>
    <row r="143" spans="2:5" ht="15.75" thickBot="1" x14ac:dyDescent="0.3">
      <c r="B143" s="11" t="s">
        <v>158</v>
      </c>
      <c r="C143" s="12">
        <v>3691.5482120000001</v>
      </c>
    </row>
    <row r="144" spans="2:5" x14ac:dyDescent="0.25">
      <c r="B144" s="385" t="s">
        <v>159</v>
      </c>
      <c r="C144" s="386"/>
    </row>
    <row r="145" spans="2:3" ht="15.75" thickBot="1" x14ac:dyDescent="0.3">
      <c r="B145" s="306" t="s">
        <v>208</v>
      </c>
      <c r="C145" s="307"/>
    </row>
  </sheetData>
  <mergeCells count="3">
    <mergeCell ref="B120:C120"/>
    <mergeCell ref="B2:C2"/>
    <mergeCell ref="B96:C96"/>
  </mergeCells>
  <phoneticPr fontId="90" type="noConversion"/>
  <hyperlinks>
    <hyperlink ref="A1" location="Contents!A1" display="Back to contents" xr:uid="{DB96D857-BC59-4600-A17D-CCF4E82CDCC7}"/>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83" min="1"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68280-4ABD-41C0-8CE6-1993990B6C08}">
  <sheetPr codeName="Sheet6"/>
  <dimension ref="A1:N152"/>
  <sheetViews>
    <sheetView zoomScaleNormal="100" zoomScaleSheetLayoutView="100" workbookViewId="0"/>
  </sheetViews>
  <sheetFormatPr defaultColWidth="8.77734375" defaultRowHeight="12.75" x14ac:dyDescent="0.2"/>
  <cols>
    <col min="1" max="1" width="7.33203125" style="36" customWidth="1"/>
    <col min="2" max="2" width="8.77734375" style="36"/>
    <col min="3" max="12" width="11.21875" style="36" customWidth="1"/>
    <col min="13" max="13" width="10.21875" style="36" bestFit="1" customWidth="1"/>
    <col min="14" max="16384" width="8.77734375" style="36"/>
  </cols>
  <sheetData>
    <row r="1" spans="1:14" ht="33.75" customHeight="1" thickBot="1" x14ac:dyDescent="0.25">
      <c r="A1" s="9" t="s">
        <v>22</v>
      </c>
    </row>
    <row r="2" spans="1:14" ht="18.75" customHeight="1" thickBot="1" x14ac:dyDescent="0.35">
      <c r="A2" s="37"/>
      <c r="B2" s="530" t="s">
        <v>209</v>
      </c>
      <c r="C2" s="531"/>
      <c r="D2" s="531"/>
      <c r="E2" s="531"/>
      <c r="F2" s="531"/>
      <c r="G2" s="531"/>
      <c r="H2" s="531"/>
      <c r="I2" s="531"/>
      <c r="J2" s="531"/>
      <c r="K2" s="531"/>
      <c r="L2" s="308"/>
    </row>
    <row r="3" spans="1:14" ht="18.75" customHeight="1" thickBot="1" x14ac:dyDescent="0.35">
      <c r="A3" s="37"/>
      <c r="B3" s="72"/>
      <c r="C3" s="531" t="s">
        <v>210</v>
      </c>
      <c r="D3" s="531"/>
      <c r="E3" s="531"/>
      <c r="F3" s="531"/>
      <c r="G3" s="531"/>
      <c r="H3" s="530" t="s">
        <v>211</v>
      </c>
      <c r="I3" s="531"/>
      <c r="J3" s="531"/>
      <c r="K3" s="531"/>
      <c r="L3" s="532"/>
    </row>
    <row r="4" spans="1:14" ht="30.75" customHeight="1" x14ac:dyDescent="0.25">
      <c r="A4" s="37"/>
      <c r="B4" s="38"/>
      <c r="C4" s="533" t="s">
        <v>212</v>
      </c>
      <c r="D4" s="533"/>
      <c r="E4" s="533"/>
      <c r="F4" s="533"/>
      <c r="G4" s="208" t="s">
        <v>213</v>
      </c>
      <c r="H4" s="533" t="s">
        <v>212</v>
      </c>
      <c r="I4" s="533"/>
      <c r="J4" s="533"/>
      <c r="K4" s="533"/>
      <c r="L4" s="208" t="s">
        <v>213</v>
      </c>
      <c r="N4" s="489"/>
    </row>
    <row r="5" spans="1:14" ht="63" x14ac:dyDescent="0.25">
      <c r="A5" s="37"/>
      <c r="B5" s="38"/>
      <c r="C5" s="39" t="s">
        <v>214</v>
      </c>
      <c r="D5" s="39" t="s">
        <v>215</v>
      </c>
      <c r="E5" s="39" t="s">
        <v>216</v>
      </c>
      <c r="F5" s="219" t="s">
        <v>36</v>
      </c>
      <c r="G5" s="210" t="s">
        <v>215</v>
      </c>
      <c r="H5" s="39" t="s">
        <v>214</v>
      </c>
      <c r="I5" s="218" t="s">
        <v>215</v>
      </c>
      <c r="J5" s="39" t="s">
        <v>216</v>
      </c>
      <c r="K5" s="219" t="s">
        <v>36</v>
      </c>
      <c r="L5" s="213" t="s">
        <v>215</v>
      </c>
      <c r="M5" s="73"/>
    </row>
    <row r="6" spans="1:14" x14ac:dyDescent="0.2">
      <c r="A6" s="37"/>
      <c r="B6" s="40" t="s">
        <v>43</v>
      </c>
      <c r="C6" s="41">
        <v>100</v>
      </c>
      <c r="D6" s="41">
        <v>100</v>
      </c>
      <c r="E6" s="41">
        <v>100</v>
      </c>
      <c r="F6" s="41">
        <v>100</v>
      </c>
      <c r="G6" s="211">
        <v>5.8449544555739248</v>
      </c>
      <c r="H6" s="41">
        <v>100</v>
      </c>
      <c r="I6" s="41">
        <v>100</v>
      </c>
      <c r="J6" s="41">
        <v>100.00000000000001</v>
      </c>
      <c r="K6" s="41">
        <v>100.00000000000001</v>
      </c>
      <c r="L6" s="211">
        <v>7.3301624082769274</v>
      </c>
    </row>
    <row r="7" spans="1:14" x14ac:dyDescent="0.2">
      <c r="A7" s="37"/>
      <c r="B7" s="40" t="s">
        <v>44</v>
      </c>
      <c r="C7" s="41">
        <v>99.92394984415553</v>
      </c>
      <c r="D7" s="41">
        <v>100.80488933462304</v>
      </c>
      <c r="E7" s="41">
        <v>98.509003074220473</v>
      </c>
      <c r="F7" s="41">
        <v>99.26054953564099</v>
      </c>
      <c r="G7" s="211">
        <v>5.8919998706004142</v>
      </c>
      <c r="H7" s="41">
        <v>99.888430670103602</v>
      </c>
      <c r="I7" s="41">
        <v>100.76905701999631</v>
      </c>
      <c r="J7" s="41">
        <v>98.47398686007628</v>
      </c>
      <c r="K7" s="41">
        <v>99.225266175235959</v>
      </c>
      <c r="L7" s="211">
        <v>7.3865355368549119</v>
      </c>
    </row>
    <row r="8" spans="1:14" x14ac:dyDescent="0.2">
      <c r="A8" s="37"/>
      <c r="B8" s="40" t="s">
        <v>45</v>
      </c>
      <c r="C8" s="41">
        <v>99.271530007738633</v>
      </c>
      <c r="D8" s="41">
        <v>98.999831861450986</v>
      </c>
      <c r="E8" s="41">
        <v>96.842659788763683</v>
      </c>
      <c r="F8" s="41">
        <v>97.459160574977702</v>
      </c>
      <c r="G8" s="211">
        <v>5.7864950833965736</v>
      </c>
      <c r="H8" s="41">
        <v>99.201996843532058</v>
      </c>
      <c r="I8" s="41">
        <v>98.93048900388942</v>
      </c>
      <c r="J8" s="41">
        <v>96.774827888069012</v>
      </c>
      <c r="K8" s="41">
        <v>97.390896856113272</v>
      </c>
      <c r="L8" s="211">
        <v>7.2517655152876426</v>
      </c>
    </row>
    <row r="9" spans="1:14" x14ac:dyDescent="0.2">
      <c r="A9" s="37"/>
      <c r="B9" s="40" t="s">
        <v>46</v>
      </c>
      <c r="C9" s="41">
        <v>98.922915153507532</v>
      </c>
      <c r="D9" s="41">
        <v>100.68398021227532</v>
      </c>
      <c r="E9" s="41">
        <v>94.315942548633814</v>
      </c>
      <c r="F9" s="41">
        <v>95.229326826506025</v>
      </c>
      <c r="G9" s="211">
        <v>5.8849327874665551</v>
      </c>
      <c r="H9" s="41">
        <v>98.83161788912426</v>
      </c>
      <c r="I9" s="41">
        <v>100.59105763769959</v>
      </c>
      <c r="J9" s="41">
        <v>94.228897120089187</v>
      </c>
      <c r="K9" s="41">
        <v>95.141438423552771</v>
      </c>
      <c r="L9" s="211">
        <v>7.3734878930468328</v>
      </c>
    </row>
    <row r="10" spans="1:14" x14ac:dyDescent="0.2">
      <c r="A10" s="37"/>
      <c r="B10" s="40" t="s">
        <v>47</v>
      </c>
      <c r="C10" s="41">
        <v>98.207654065568263</v>
      </c>
      <c r="D10" s="41">
        <v>99.384544328300379</v>
      </c>
      <c r="E10" s="41">
        <v>93.760803495244829</v>
      </c>
      <c r="F10" s="41">
        <v>93.139294642912418</v>
      </c>
      <c r="G10" s="211">
        <v>5.8089813518688356</v>
      </c>
      <c r="H10" s="41">
        <v>98.095254087113545</v>
      </c>
      <c r="I10" s="41">
        <v>99.270797383140945</v>
      </c>
      <c r="J10" s="41">
        <v>93.653492996964047</v>
      </c>
      <c r="K10" s="41">
        <v>93.032695469856506</v>
      </c>
      <c r="L10" s="211">
        <v>7.2767106721757537</v>
      </c>
    </row>
    <row r="11" spans="1:14" x14ac:dyDescent="0.2">
      <c r="A11" s="37"/>
      <c r="B11" s="40" t="s">
        <v>48</v>
      </c>
      <c r="C11" s="41">
        <v>97.102743935526064</v>
      </c>
      <c r="D11" s="41">
        <v>101.79116872642412</v>
      </c>
      <c r="E11" s="41">
        <v>93.470063910358121</v>
      </c>
      <c r="F11" s="41">
        <v>92.705841113817868</v>
      </c>
      <c r="G11" s="211">
        <v>5.9496474518558973</v>
      </c>
      <c r="H11" s="41">
        <v>96.973683563532646</v>
      </c>
      <c r="I11" s="41">
        <v>101.65587691520403</v>
      </c>
      <c r="J11" s="41">
        <v>93.345831775100152</v>
      </c>
      <c r="K11" s="41">
        <v>92.582624715854337</v>
      </c>
      <c r="L11" s="211">
        <v>7.4515408754425492</v>
      </c>
    </row>
    <row r="12" spans="1:14" x14ac:dyDescent="0.2">
      <c r="A12" s="37"/>
      <c r="B12" s="40" t="s">
        <v>49</v>
      </c>
      <c r="C12" s="41">
        <v>96.849766000379915</v>
      </c>
      <c r="D12" s="41">
        <v>100.96740363966988</v>
      </c>
      <c r="E12" s="41">
        <v>93.591924782215969</v>
      </c>
      <c r="F12" s="41">
        <v>92.63637035420156</v>
      </c>
      <c r="G12" s="211">
        <v>5.9014987577141937</v>
      </c>
      <c r="H12" s="41">
        <v>96.703583175675533</v>
      </c>
      <c r="I12" s="41">
        <v>100.81500574676163</v>
      </c>
      <c r="J12" s="41">
        <v>93.450659268635576</v>
      </c>
      <c r="K12" s="41">
        <v>92.496547132649454</v>
      </c>
      <c r="L12" s="211">
        <v>7.3899036531513449</v>
      </c>
    </row>
    <row r="13" spans="1:14" x14ac:dyDescent="0.2">
      <c r="A13" s="37"/>
      <c r="B13" s="40" t="s">
        <v>50</v>
      </c>
      <c r="C13" s="41">
        <v>96.765824353967815</v>
      </c>
      <c r="D13" s="41">
        <v>101.84331826627556</v>
      </c>
      <c r="E13" s="41">
        <v>94.157147594290294</v>
      </c>
      <c r="F13" s="41">
        <v>92.759331323296706</v>
      </c>
      <c r="G13" s="211">
        <v>5.9526955687090064</v>
      </c>
      <c r="H13" s="41">
        <v>96.596206712305118</v>
      </c>
      <c r="I13" s="41">
        <v>101.66480045196711</v>
      </c>
      <c r="J13" s="41">
        <v>93.992102616610893</v>
      </c>
      <c r="K13" s="41">
        <v>92.596736531940309</v>
      </c>
      <c r="L13" s="211">
        <v>7.4521949851798448</v>
      </c>
    </row>
    <row r="14" spans="1:14" x14ac:dyDescent="0.2">
      <c r="A14" s="37"/>
      <c r="B14" s="40" t="s">
        <v>51</v>
      </c>
      <c r="C14" s="41">
        <v>96.277370296679862</v>
      </c>
      <c r="D14" s="41">
        <v>101.59636658604373</v>
      </c>
      <c r="E14" s="41">
        <v>93.845973187017591</v>
      </c>
      <c r="F14" s="41">
        <v>93.351579891666219</v>
      </c>
      <c r="G14" s="211">
        <v>5.9382613554721804</v>
      </c>
      <c r="H14" s="41">
        <v>96.087191251879673</v>
      </c>
      <c r="I14" s="41">
        <v>101.39568079775346</v>
      </c>
      <c r="J14" s="41">
        <v>93.660596940407885</v>
      </c>
      <c r="K14" s="41">
        <v>93.167180232227267</v>
      </c>
      <c r="L14" s="211">
        <v>7.4324680774533904</v>
      </c>
    </row>
    <row r="15" spans="1:14" x14ac:dyDescent="0.2">
      <c r="A15" s="37"/>
      <c r="B15" s="40" t="s">
        <v>52</v>
      </c>
      <c r="C15" s="41">
        <v>96.678427685579365</v>
      </c>
      <c r="D15" s="41">
        <v>101.90924159365909</v>
      </c>
      <c r="E15" s="41">
        <v>96.210058723493347</v>
      </c>
      <c r="F15" s="41">
        <v>94.229846091533304</v>
      </c>
      <c r="G15" s="211">
        <v>5.9565487571701725</v>
      </c>
      <c r="H15" s="41">
        <v>96.464121444516479</v>
      </c>
      <c r="I15" s="41">
        <v>101.68334025229123</v>
      </c>
      <c r="J15" s="41">
        <v>95.996790711889687</v>
      </c>
      <c r="K15" s="41">
        <v>94.020967600278908</v>
      </c>
      <c r="L15" s="211">
        <v>7.4535539826537729</v>
      </c>
    </row>
    <row r="16" spans="1:14" x14ac:dyDescent="0.2">
      <c r="A16" s="37"/>
      <c r="B16" s="40" t="s">
        <v>53</v>
      </c>
      <c r="C16" s="41">
        <v>97.114897925166858</v>
      </c>
      <c r="D16" s="41">
        <v>101.1596917746093</v>
      </c>
      <c r="E16" s="41">
        <v>96.232450512612772</v>
      </c>
      <c r="F16" s="41">
        <v>94.586379341396395</v>
      </c>
      <c r="G16" s="211">
        <v>5.9127379116248751</v>
      </c>
      <c r="H16" s="41">
        <v>96.883604097640998</v>
      </c>
      <c r="I16" s="41">
        <v>100.91876465836071</v>
      </c>
      <c r="J16" s="41">
        <v>96.003258367156292</v>
      </c>
      <c r="K16" s="41">
        <v>94.36110756356328</v>
      </c>
      <c r="L16" s="211">
        <v>7.3975093498846185</v>
      </c>
    </row>
    <row r="17" spans="1:12" x14ac:dyDescent="0.2">
      <c r="A17" s="37"/>
      <c r="B17" s="40" t="s">
        <v>54</v>
      </c>
      <c r="C17" s="41">
        <v>96.711850389994993</v>
      </c>
      <c r="D17" s="41">
        <v>100.07147350049569</v>
      </c>
      <c r="E17" s="41">
        <v>95.793271755383572</v>
      </c>
      <c r="F17" s="41">
        <v>94.437492320729319</v>
      </c>
      <c r="G17" s="211">
        <v>5.8491320491257017</v>
      </c>
      <c r="H17" s="41">
        <v>96.461805173101709</v>
      </c>
      <c r="I17" s="41">
        <v>99.812742091724601</v>
      </c>
      <c r="J17" s="41">
        <v>95.545601492469544</v>
      </c>
      <c r="K17" s="41">
        <v>94.19332737967018</v>
      </c>
      <c r="L17" s="211">
        <v>7.3164360994779987</v>
      </c>
    </row>
    <row r="18" spans="1:12" x14ac:dyDescent="0.2">
      <c r="A18" s="37"/>
      <c r="B18" s="40" t="s">
        <v>55</v>
      </c>
      <c r="C18" s="41">
        <v>96.894774817316843</v>
      </c>
      <c r="D18" s="41">
        <v>97.159756812744774</v>
      </c>
      <c r="E18" s="41">
        <v>94.617158293785025</v>
      </c>
      <c r="F18" s="41">
        <v>94.394634618687959</v>
      </c>
      <c r="G18" s="211">
        <v>5.6789435348513155</v>
      </c>
      <c r="H18" s="41">
        <v>96.628041522754998</v>
      </c>
      <c r="I18" s="41">
        <v>96.892294072030907</v>
      </c>
      <c r="J18" s="41">
        <v>94.356694853920857</v>
      </c>
      <c r="K18" s="41">
        <v>94.134783745116337</v>
      </c>
      <c r="L18" s="211">
        <v>7.1023625165851438</v>
      </c>
    </row>
    <row r="19" spans="1:12" x14ac:dyDescent="0.2">
      <c r="A19" s="37"/>
      <c r="B19" s="40" t="s">
        <v>56</v>
      </c>
      <c r="C19" s="41">
        <v>96.713908586418967</v>
      </c>
      <c r="D19" s="41">
        <v>98.655860942501633</v>
      </c>
      <c r="E19" s="41">
        <v>94.057427272731488</v>
      </c>
      <c r="F19" s="41">
        <v>94.154038474193769</v>
      </c>
      <c r="G19" s="211">
        <v>5.7663901398435646</v>
      </c>
      <c r="H19" s="41">
        <v>96.430037487383217</v>
      </c>
      <c r="I19" s="41">
        <v>98.366289896502181</v>
      </c>
      <c r="J19" s="41">
        <v>93.781353379714048</v>
      </c>
      <c r="K19" s="41">
        <v>93.87768101153948</v>
      </c>
      <c r="L19" s="211">
        <v>7.2104088044101085</v>
      </c>
    </row>
    <row r="20" spans="1:12" x14ac:dyDescent="0.2">
      <c r="A20" s="37"/>
      <c r="B20" s="40" t="s">
        <v>57</v>
      </c>
      <c r="C20" s="41">
        <v>96.017735347609175</v>
      </c>
      <c r="D20" s="41">
        <v>98.444200943144921</v>
      </c>
      <c r="E20" s="41">
        <v>94.047682983120453</v>
      </c>
      <c r="F20" s="41">
        <v>94.160004840263753</v>
      </c>
      <c r="G20" s="211">
        <v>5.7540187092804969</v>
      </c>
      <c r="H20" s="41">
        <v>95.720371174669182</v>
      </c>
      <c r="I20" s="41">
        <v>98.139322075837555</v>
      </c>
      <c r="J20" s="41">
        <v>93.756420005859468</v>
      </c>
      <c r="K20" s="41">
        <v>93.868394005432194</v>
      </c>
      <c r="L20" s="211">
        <v>7.1937716945408647</v>
      </c>
    </row>
    <row r="21" spans="1:12" x14ac:dyDescent="0.2">
      <c r="A21" s="37"/>
      <c r="B21" s="40" t="s">
        <v>58</v>
      </c>
      <c r="C21" s="41">
        <v>96.078522425569986</v>
      </c>
      <c r="D21" s="41">
        <v>97.588013246274599</v>
      </c>
      <c r="E21" s="41">
        <v>93.946952897703127</v>
      </c>
      <c r="F21" s="41">
        <v>94.079176058815591</v>
      </c>
      <c r="G21" s="211">
        <v>5.7039749283441994</v>
      </c>
      <c r="H21" s="41">
        <v>95.783959420208575</v>
      </c>
      <c r="I21" s="41">
        <v>97.288822357995272</v>
      </c>
      <c r="J21" s="41">
        <v>93.65892497958508</v>
      </c>
      <c r="K21" s="41">
        <v>93.790742763400601</v>
      </c>
      <c r="L21" s="211">
        <v>7.1314286839410883</v>
      </c>
    </row>
    <row r="22" spans="1:12" x14ac:dyDescent="0.2">
      <c r="A22" s="37"/>
      <c r="B22" s="40" t="s">
        <v>59</v>
      </c>
      <c r="C22" s="41">
        <v>96.304009808500354</v>
      </c>
      <c r="D22" s="41">
        <v>99.256115579878667</v>
      </c>
      <c r="E22" s="41">
        <v>93.862318149370608</v>
      </c>
      <c r="F22" s="41">
        <v>94.808609770852115</v>
      </c>
      <c r="G22" s="211">
        <v>5.8014747500157222</v>
      </c>
      <c r="H22" s="41">
        <v>96.008345281812112</v>
      </c>
      <c r="I22" s="41">
        <v>98.95138774463905</v>
      </c>
      <c r="J22" s="41">
        <v>93.574149900460938</v>
      </c>
      <c r="K22" s="41">
        <v>94.51753629644945</v>
      </c>
      <c r="L22" s="211">
        <v>7.2532974269258741</v>
      </c>
    </row>
    <row r="23" spans="1:12" x14ac:dyDescent="0.2">
      <c r="A23" s="37"/>
      <c r="B23" s="40" t="s">
        <v>60</v>
      </c>
      <c r="C23" s="41">
        <v>96.856731910223445</v>
      </c>
      <c r="D23" s="41">
        <v>100.03735531778163</v>
      </c>
      <c r="E23" s="41">
        <v>94.705571846807473</v>
      </c>
      <c r="F23" s="41">
        <v>94.599203667104916</v>
      </c>
      <c r="G23" s="211">
        <v>5.8471378568849959</v>
      </c>
      <c r="H23" s="41">
        <v>96.562369816698293</v>
      </c>
      <c r="I23" s="41">
        <v>99.733326834047972</v>
      </c>
      <c r="J23" s="41">
        <v>94.417747450428251</v>
      </c>
      <c r="K23" s="41">
        <v>94.311702539531524</v>
      </c>
      <c r="L23" s="211">
        <v>7.3106148321133508</v>
      </c>
    </row>
    <row r="24" spans="1:12" x14ac:dyDescent="0.2">
      <c r="A24" s="37"/>
      <c r="B24" s="40" t="s">
        <v>61</v>
      </c>
      <c r="C24" s="41">
        <v>97.01829186628521</v>
      </c>
      <c r="D24" s="41">
        <v>99.825349741263622</v>
      </c>
      <c r="E24" s="41">
        <v>95.881186450388029</v>
      </c>
      <c r="F24" s="41">
        <v>95.42075135271169</v>
      </c>
      <c r="G24" s="211">
        <v>5.8347462274942412</v>
      </c>
      <c r="H24" s="41">
        <v>96.717337995680069</v>
      </c>
      <c r="I24" s="41">
        <v>99.515688286591214</v>
      </c>
      <c r="J24" s="41">
        <v>95.583759917459275</v>
      </c>
      <c r="K24" s="41">
        <v>95.124753104306862</v>
      </c>
      <c r="L24" s="211">
        <v>7.294661573121755</v>
      </c>
    </row>
    <row r="25" spans="1:12" x14ac:dyDescent="0.2">
      <c r="A25" s="37"/>
      <c r="B25" s="40" t="s">
        <v>62</v>
      </c>
      <c r="C25" s="41">
        <v>97.366383196033709</v>
      </c>
      <c r="D25" s="41">
        <v>99.601783262909791</v>
      </c>
      <c r="E25" s="41">
        <v>97.038753256334019</v>
      </c>
      <c r="F25" s="41">
        <v>95.123497805871366</v>
      </c>
      <c r="G25" s="211">
        <v>5.8216788686565293</v>
      </c>
      <c r="H25" s="41">
        <v>97.055970093353338</v>
      </c>
      <c r="I25" s="41">
        <v>99.284243496511266</v>
      </c>
      <c r="J25" s="41">
        <v>96.729384668431464</v>
      </c>
      <c r="K25" s="41">
        <v>94.820235230817318</v>
      </c>
      <c r="L25" s="211">
        <v>7.2776962941233991</v>
      </c>
    </row>
    <row r="26" spans="1:12" x14ac:dyDescent="0.2">
      <c r="A26" s="37"/>
      <c r="B26" s="40" t="s">
        <v>63</v>
      </c>
      <c r="C26" s="41">
        <v>97.005667087658367</v>
      </c>
      <c r="D26" s="41">
        <v>98.407709572961352</v>
      </c>
      <c r="E26" s="41">
        <v>96.050408730533249</v>
      </c>
      <c r="F26" s="41">
        <v>95.216480406401303</v>
      </c>
      <c r="G26" s="211">
        <v>5.7518858053130515</v>
      </c>
      <c r="H26" s="41">
        <v>96.688084919078321</v>
      </c>
      <c r="I26" s="41">
        <v>98.085537325200448</v>
      </c>
      <c r="J26" s="41">
        <v>95.735953936154289</v>
      </c>
      <c r="K26" s="41">
        <v>94.90475576968808</v>
      </c>
      <c r="L26" s="211">
        <v>7.1898291849682776</v>
      </c>
    </row>
    <row r="27" spans="1:12" x14ac:dyDescent="0.2">
      <c r="A27" s="37"/>
      <c r="B27" s="40" t="s">
        <v>64</v>
      </c>
      <c r="C27" s="41">
        <v>97.187344476183782</v>
      </c>
      <c r="D27" s="41">
        <v>100.26709914518115</v>
      </c>
      <c r="E27" s="41">
        <v>96.537165699777248</v>
      </c>
      <c r="F27" s="41">
        <v>95.689875842926952</v>
      </c>
      <c r="G27" s="211">
        <v>5.8605662789609907</v>
      </c>
      <c r="H27" s="41">
        <v>96.858974578475994</v>
      </c>
      <c r="I27" s="41">
        <v>99.928323584770325</v>
      </c>
      <c r="J27" s="41">
        <v>96.210992581284401</v>
      </c>
      <c r="K27" s="41">
        <v>95.36656548897534</v>
      </c>
      <c r="L27" s="211">
        <v>7.3249084106321618</v>
      </c>
    </row>
    <row r="28" spans="1:12" x14ac:dyDescent="0.2">
      <c r="A28" s="37"/>
      <c r="B28" s="40" t="s">
        <v>65</v>
      </c>
      <c r="C28" s="41">
        <v>97.565436785290515</v>
      </c>
      <c r="D28" s="41">
        <v>101.97050333485295</v>
      </c>
      <c r="E28" s="41">
        <v>97.351612648565222</v>
      </c>
      <c r="F28" s="41">
        <v>96.242889177841192</v>
      </c>
      <c r="G28" s="211">
        <v>5.9601294780416447</v>
      </c>
      <c r="H28" s="41">
        <v>97.235809231338791</v>
      </c>
      <c r="I28" s="41">
        <v>101.62599314049525</v>
      </c>
      <c r="J28" s="41">
        <v>97.022707505433232</v>
      </c>
      <c r="K28" s="41">
        <v>95.91772988793042</v>
      </c>
      <c r="L28" s="211">
        <v>7.4493503462226718</v>
      </c>
    </row>
    <row r="29" spans="1:12" x14ac:dyDescent="0.2">
      <c r="A29" s="37"/>
      <c r="B29" s="40" t="s">
        <v>66</v>
      </c>
      <c r="C29" s="41">
        <v>97.987319654776655</v>
      </c>
      <c r="D29" s="41">
        <v>102.52640544275789</v>
      </c>
      <c r="E29" s="41">
        <v>97.293736724990623</v>
      </c>
      <c r="F29" s="41">
        <v>96.696973049789293</v>
      </c>
      <c r="G29" s="211">
        <v>5.9926217030662645</v>
      </c>
      <c r="H29" s="41">
        <v>97.650599084325492</v>
      </c>
      <c r="I29" s="41">
        <v>102.17408689941354</v>
      </c>
      <c r="J29" s="41">
        <v>96.959399561296564</v>
      </c>
      <c r="K29" s="41">
        <v>96.364686586184263</v>
      </c>
      <c r="L29" s="211">
        <v>7.4895265089010117</v>
      </c>
    </row>
    <row r="30" spans="1:12" x14ac:dyDescent="0.2">
      <c r="A30" s="37"/>
      <c r="B30" s="40" t="s">
        <v>67</v>
      </c>
      <c r="C30" s="41">
        <v>98.59301314152593</v>
      </c>
      <c r="D30" s="41">
        <v>102.13910264205755</v>
      </c>
      <c r="E30" s="41">
        <v>97.433292303061805</v>
      </c>
      <c r="F30" s="41">
        <v>97.288732547146253</v>
      </c>
      <c r="G30" s="211">
        <v>5.969984030760167</v>
      </c>
      <c r="H30" s="41">
        <v>98.250053636076927</v>
      </c>
      <c r="I30" s="41">
        <v>101.78380793087103</v>
      </c>
      <c r="J30" s="41">
        <v>97.094366930180072</v>
      </c>
      <c r="K30" s="41">
        <v>96.950310030814066</v>
      </c>
      <c r="L30" s="211">
        <v>7.4609184266614994</v>
      </c>
    </row>
    <row r="31" spans="1:12" x14ac:dyDescent="0.2">
      <c r="A31" s="37"/>
      <c r="B31" s="40" t="s">
        <v>68</v>
      </c>
      <c r="C31" s="41">
        <v>98.976032429940901</v>
      </c>
      <c r="D31" s="41">
        <v>102.20465867083981</v>
      </c>
      <c r="E31" s="41">
        <v>98.02416798143166</v>
      </c>
      <c r="F31" s="41">
        <v>98.021702467651096</v>
      </c>
      <c r="G31" s="211">
        <v>5.9738157507853726</v>
      </c>
      <c r="H31" s="41">
        <v>98.624149296850575</v>
      </c>
      <c r="I31" s="41">
        <v>101.84129701017736</v>
      </c>
      <c r="J31" s="41">
        <v>97.675668950898213</v>
      </c>
      <c r="K31" s="41">
        <v>97.673212202600482</v>
      </c>
      <c r="L31" s="211">
        <v>7.4651324695416745</v>
      </c>
    </row>
    <row r="32" spans="1:12" x14ac:dyDescent="0.2">
      <c r="A32" s="37"/>
      <c r="B32" s="40" t="s">
        <v>69</v>
      </c>
      <c r="C32" s="41">
        <v>99.208121538801549</v>
      </c>
      <c r="D32" s="41">
        <v>101.90074737316124</v>
      </c>
      <c r="E32" s="41">
        <v>99.533090419768627</v>
      </c>
      <c r="F32" s="41">
        <v>98.641030391249572</v>
      </c>
      <c r="G32" s="211">
        <v>5.9560522738507169</v>
      </c>
      <c r="H32" s="41">
        <v>98.848976704445477</v>
      </c>
      <c r="I32" s="41">
        <v>101.53185492294202</v>
      </c>
      <c r="J32" s="41">
        <v>99.172769160608652</v>
      </c>
      <c r="K32" s="41">
        <v>98.283938492208591</v>
      </c>
      <c r="L32" s="211">
        <v>7.4424498619877619</v>
      </c>
    </row>
    <row r="33" spans="1:12" x14ac:dyDescent="0.2">
      <c r="A33" s="37"/>
      <c r="B33" s="40" t="s">
        <v>70</v>
      </c>
      <c r="C33" s="41">
        <v>99.378479556825852</v>
      </c>
      <c r="D33" s="41">
        <v>103.38418004435351</v>
      </c>
      <c r="E33" s="41">
        <v>100.03307082414733</v>
      </c>
      <c r="F33" s="41">
        <v>99.112832136496294</v>
      </c>
      <c r="G33" s="211">
        <v>6.0427582378610092</v>
      </c>
      <c r="H33" s="41">
        <v>99.014202124466621</v>
      </c>
      <c r="I33" s="41">
        <v>103.00521949050857</v>
      </c>
      <c r="J33" s="41">
        <v>99.666393950508962</v>
      </c>
      <c r="K33" s="41">
        <v>98.749528449767098</v>
      </c>
      <c r="L33" s="211">
        <v>7.5504498776563977</v>
      </c>
    </row>
    <row r="34" spans="1:12" x14ac:dyDescent="0.2">
      <c r="A34" s="37"/>
      <c r="B34" s="40" t="s">
        <v>71</v>
      </c>
      <c r="C34" s="41">
        <v>99.871339040375148</v>
      </c>
      <c r="D34" s="41">
        <v>105.23857336849873</v>
      </c>
      <c r="E34" s="41">
        <v>100.32671816714655</v>
      </c>
      <c r="F34" s="41">
        <v>99.234765736361766</v>
      </c>
      <c r="G34" s="211">
        <v>6.1511466830845007</v>
      </c>
      <c r="H34" s="41">
        <v>99.498820006633977</v>
      </c>
      <c r="I34" s="41">
        <v>104.84603460772691</v>
      </c>
      <c r="J34" s="41">
        <v>99.952500574099773</v>
      </c>
      <c r="K34" s="41">
        <v>98.864621114282613</v>
      </c>
      <c r="L34" s="211">
        <v>7.6853846153846153</v>
      </c>
    </row>
    <row r="35" spans="1:12" x14ac:dyDescent="0.2">
      <c r="A35" s="37"/>
      <c r="B35" s="40" t="s">
        <v>72</v>
      </c>
      <c r="C35" s="41">
        <v>99.538527337619001</v>
      </c>
      <c r="D35" s="41">
        <v>107.46297827594421</v>
      </c>
      <c r="E35" s="41">
        <v>100.61956822899464</v>
      </c>
      <c r="F35" s="41">
        <v>99.508624075476376</v>
      </c>
      <c r="G35" s="211">
        <v>6.2811621368322399</v>
      </c>
      <c r="H35" s="41">
        <v>99.162763443447062</v>
      </c>
      <c r="I35" s="41">
        <v>107.05729910551285</v>
      </c>
      <c r="J35" s="41">
        <v>100.2397233407999</v>
      </c>
      <c r="K35" s="41">
        <v>99.132973067907571</v>
      </c>
      <c r="L35" s="211">
        <v>7.8474738943488944</v>
      </c>
    </row>
    <row r="36" spans="1:12" x14ac:dyDescent="0.2">
      <c r="A36" s="37"/>
      <c r="B36" s="40" t="s">
        <v>73</v>
      </c>
      <c r="C36" s="41">
        <v>100.05082314552639</v>
      </c>
      <c r="D36" s="41">
        <v>109.33801212282015</v>
      </c>
      <c r="E36" s="41">
        <v>101.64231843445287</v>
      </c>
      <c r="F36" s="41">
        <v>99.695335676999647</v>
      </c>
      <c r="G36" s="211">
        <v>6.3907570112087342</v>
      </c>
      <c r="H36" s="41">
        <v>99.680864368481892</v>
      </c>
      <c r="I36" s="41">
        <v>108.93371202835117</v>
      </c>
      <c r="J36" s="41">
        <v>101.26647477178471</v>
      </c>
      <c r="K36" s="41">
        <v>99.326691388981601</v>
      </c>
      <c r="L36" s="211">
        <v>7.9850180090428386</v>
      </c>
    </row>
    <row r="37" spans="1:12" x14ac:dyDescent="0.2">
      <c r="A37" s="37"/>
      <c r="B37" s="40" t="s">
        <v>74</v>
      </c>
      <c r="C37" s="41">
        <v>100.51808904125258</v>
      </c>
      <c r="D37" s="41">
        <v>109.11352717992192</v>
      </c>
      <c r="E37" s="41">
        <v>101.16520520311192</v>
      </c>
      <c r="F37" s="41">
        <v>100.09478082100449</v>
      </c>
      <c r="G37" s="211">
        <v>6.3776359685367119</v>
      </c>
      <c r="H37" s="41">
        <v>100.14687027105983</v>
      </c>
      <c r="I37" s="41">
        <v>108.71056498916141</v>
      </c>
      <c r="J37" s="41">
        <v>100.79159659773559</v>
      </c>
      <c r="K37" s="41">
        <v>99.725125351093638</v>
      </c>
      <c r="L37" s="211">
        <v>7.9686609686609691</v>
      </c>
    </row>
    <row r="38" spans="1:12" x14ac:dyDescent="0.2">
      <c r="A38" s="37"/>
      <c r="B38" s="40" t="s">
        <v>75</v>
      </c>
      <c r="C38" s="41">
        <v>100.42644517485745</v>
      </c>
      <c r="D38" s="41">
        <v>108.40669082751596</v>
      </c>
      <c r="E38" s="41">
        <v>102.93246310525441</v>
      </c>
      <c r="F38" s="41">
        <v>100.39892540602324</v>
      </c>
      <c r="G38" s="211">
        <v>6.3363217056631438</v>
      </c>
      <c r="H38" s="41">
        <v>100.0594680216546</v>
      </c>
      <c r="I38" s="41">
        <v>108.01055235304585</v>
      </c>
      <c r="J38" s="41">
        <v>102.55632849034542</v>
      </c>
      <c r="K38" s="41">
        <v>100.03204881524101</v>
      </c>
      <c r="L38" s="211">
        <v>7.9173489055552375</v>
      </c>
    </row>
    <row r="39" spans="1:12" x14ac:dyDescent="0.2">
      <c r="A39" s="37"/>
      <c r="B39" s="40" t="s">
        <v>76</v>
      </c>
      <c r="C39" s="41">
        <v>100.78820928863955</v>
      </c>
      <c r="D39" s="41">
        <v>108.47639179582077</v>
      </c>
      <c r="E39" s="41">
        <v>103.64330566295406</v>
      </c>
      <c r="F39" s="41">
        <v>100.93701680058109</v>
      </c>
      <c r="G39" s="211">
        <v>6.340395695515654</v>
      </c>
      <c r="H39" s="41">
        <v>100.42189950355848</v>
      </c>
      <c r="I39" s="41">
        <v>108.0821396898894</v>
      </c>
      <c r="J39" s="41">
        <v>103.26661917065054</v>
      </c>
      <c r="K39" s="41">
        <v>100.57016618192333</v>
      </c>
      <c r="L39" s="211">
        <v>7.9225963736096299</v>
      </c>
    </row>
    <row r="40" spans="1:12" x14ac:dyDescent="0.2">
      <c r="A40" s="37"/>
      <c r="B40" s="40" t="s">
        <v>77</v>
      </c>
      <c r="C40" s="41">
        <v>100.8573173926431</v>
      </c>
      <c r="D40" s="41">
        <v>107.54893320573005</v>
      </c>
      <c r="E40" s="41">
        <v>104.25259351216226</v>
      </c>
      <c r="F40" s="41">
        <v>101.24528807502294</v>
      </c>
      <c r="G40" s="211">
        <v>6.2861861633305427</v>
      </c>
      <c r="H40" s="41">
        <v>100.47207825954673</v>
      </c>
      <c r="I40" s="41">
        <v>107.13813447674622</v>
      </c>
      <c r="J40" s="41">
        <v>103.85438563011715</v>
      </c>
      <c r="K40" s="41">
        <v>100.85856703170717</v>
      </c>
      <c r="L40" s="211">
        <v>7.8533992583436341</v>
      </c>
    </row>
    <row r="41" spans="1:12" x14ac:dyDescent="0.2">
      <c r="A41" s="37"/>
      <c r="B41" s="40" t="s">
        <v>78</v>
      </c>
      <c r="C41" s="41">
        <v>100.83307809655487</v>
      </c>
      <c r="D41" s="41">
        <v>106.67151678763202</v>
      </c>
      <c r="E41" s="41">
        <v>104.24471708520625</v>
      </c>
      <c r="F41" s="41">
        <v>101.73262082375557</v>
      </c>
      <c r="G41" s="211">
        <v>6.2349015733069848</v>
      </c>
      <c r="H41" s="41">
        <v>100.45373043405299</v>
      </c>
      <c r="I41" s="41">
        <v>106.27020412999234</v>
      </c>
      <c r="J41" s="41">
        <v>103.85253437591142</v>
      </c>
      <c r="K41" s="41">
        <v>101.34988895998436</v>
      </c>
      <c r="L41" s="211">
        <v>7.7897785543358529</v>
      </c>
    </row>
    <row r="42" spans="1:12" x14ac:dyDescent="0.2">
      <c r="A42" s="37"/>
      <c r="B42" s="40" t="s">
        <v>79</v>
      </c>
      <c r="C42" s="41">
        <v>101.02030398885975</v>
      </c>
      <c r="D42" s="41">
        <v>106.20736813603847</v>
      </c>
      <c r="E42" s="41">
        <v>104.9727659497199</v>
      </c>
      <c r="F42" s="41">
        <v>102.56280584320817</v>
      </c>
      <c r="G42" s="211">
        <v>6.2077722960151807</v>
      </c>
      <c r="H42" s="41">
        <v>100.64413748035462</v>
      </c>
      <c r="I42" s="41">
        <v>105.81188670040883</v>
      </c>
      <c r="J42" s="41">
        <v>104.58188176806283</v>
      </c>
      <c r="K42" s="41">
        <v>102.18089556326301</v>
      </c>
      <c r="L42" s="211">
        <v>7.7561831424019418</v>
      </c>
    </row>
    <row r="43" spans="1:12" x14ac:dyDescent="0.2">
      <c r="A43" s="37"/>
      <c r="B43" s="40" t="s">
        <v>80</v>
      </c>
      <c r="C43" s="41">
        <v>101.26527039273691</v>
      </c>
      <c r="D43" s="41">
        <v>108.58328618356379</v>
      </c>
      <c r="E43" s="41">
        <v>104.90584960056347</v>
      </c>
      <c r="F43" s="41">
        <v>103.29823236984288</v>
      </c>
      <c r="G43" s="211">
        <v>6.3466436237947974</v>
      </c>
      <c r="H43" s="41">
        <v>100.89245790638888</v>
      </c>
      <c r="I43" s="41">
        <v>108.18353210458945</v>
      </c>
      <c r="J43" s="41">
        <v>104.51963416391516</v>
      </c>
      <c r="K43" s="41">
        <v>102.91793544577601</v>
      </c>
      <c r="L43" s="211">
        <v>7.9300286022768169</v>
      </c>
    </row>
    <row r="44" spans="1:12" x14ac:dyDescent="0.2">
      <c r="A44" s="37"/>
      <c r="B44" s="40" t="s">
        <v>81</v>
      </c>
      <c r="C44" s="41">
        <v>101.12848661973958</v>
      </c>
      <c r="D44" s="41">
        <v>108.79723894113737</v>
      </c>
      <c r="E44" s="41">
        <v>105.48420190525455</v>
      </c>
      <c r="F44" s="41">
        <v>103.86976327352494</v>
      </c>
      <c r="G44" s="211">
        <v>6.359149065031418</v>
      </c>
      <c r="H44" s="41">
        <v>100.7482234355944</v>
      </c>
      <c r="I44" s="41">
        <v>108.38813972598226</v>
      </c>
      <c r="J44" s="41">
        <v>105.08756036700694</v>
      </c>
      <c r="K44" s="41">
        <v>103.47919234500593</v>
      </c>
      <c r="L44" s="211">
        <v>7.9450266732246222</v>
      </c>
    </row>
    <row r="45" spans="1:12" x14ac:dyDescent="0.2">
      <c r="A45" s="37"/>
      <c r="B45" s="40" t="s">
        <v>82</v>
      </c>
      <c r="C45" s="41">
        <v>101.28121527520547</v>
      </c>
      <c r="D45" s="41">
        <v>109.17133880869939</v>
      </c>
      <c r="E45" s="41">
        <v>105.97337774583129</v>
      </c>
      <c r="F45" s="41">
        <v>104.52116040659882</v>
      </c>
      <c r="G45" s="211">
        <v>6.3810150319087802</v>
      </c>
      <c r="H45" s="41">
        <v>100.89433843271298</v>
      </c>
      <c r="I45" s="41">
        <v>108.75432304981241</v>
      </c>
      <c r="J45" s="41">
        <v>105.56857764880279</v>
      </c>
      <c r="K45" s="41">
        <v>104.12190753031886</v>
      </c>
      <c r="L45" s="211">
        <v>7.9718685055733989</v>
      </c>
    </row>
    <row r="46" spans="1:12" x14ac:dyDescent="0.2">
      <c r="A46" s="37"/>
      <c r="B46" s="40" t="s">
        <v>83</v>
      </c>
      <c r="C46" s="41">
        <v>101.7490456819729</v>
      </c>
      <c r="D46" s="41">
        <v>109.90382739230917</v>
      </c>
      <c r="E46" s="41">
        <v>106.53207122139021</v>
      </c>
      <c r="F46" s="41">
        <v>104.47682471028807</v>
      </c>
      <c r="G46" s="211">
        <v>6.4238286560130504</v>
      </c>
      <c r="H46" s="41">
        <v>101.35471166716036</v>
      </c>
      <c r="I46" s="41">
        <v>109.47788907310041</v>
      </c>
      <c r="J46" s="41">
        <v>106.11920032840582</v>
      </c>
      <c r="K46" s="41">
        <v>104.07191903803593</v>
      </c>
      <c r="L46" s="211">
        <v>8.0249070702115208</v>
      </c>
    </row>
    <row r="47" spans="1:12" x14ac:dyDescent="0.2">
      <c r="A47" s="37"/>
      <c r="B47" s="40" t="s">
        <v>84</v>
      </c>
      <c r="C47" s="41">
        <v>101.75327200846498</v>
      </c>
      <c r="D47" s="41">
        <v>109.05820172076382</v>
      </c>
      <c r="E47" s="41">
        <v>106.16564492680553</v>
      </c>
      <c r="F47" s="41">
        <v>104.57618330052399</v>
      </c>
      <c r="G47" s="211">
        <v>6.3744022206465827</v>
      </c>
      <c r="H47" s="41">
        <v>101.35288457496192</v>
      </c>
      <c r="I47" s="41">
        <v>108.62907022820794</v>
      </c>
      <c r="J47" s="41">
        <v>105.74789531286775</v>
      </c>
      <c r="K47" s="41">
        <v>104.16468803545028</v>
      </c>
      <c r="L47" s="211">
        <v>7.9626872703288418</v>
      </c>
    </row>
    <row r="48" spans="1:12" x14ac:dyDescent="0.2">
      <c r="A48" s="37"/>
      <c r="B48" s="40" t="s">
        <v>85</v>
      </c>
      <c r="C48" s="41">
        <v>101.76701337253334</v>
      </c>
      <c r="D48" s="41">
        <v>109.3131825046037</v>
      </c>
      <c r="E48" s="41">
        <v>107.03555745101484</v>
      </c>
      <c r="F48" s="41">
        <v>104.77340596600277</v>
      </c>
      <c r="G48" s="211">
        <v>6.3893057313324899</v>
      </c>
      <c r="H48" s="41">
        <v>101.3513984393539</v>
      </c>
      <c r="I48" s="41">
        <v>108.8667491315816</v>
      </c>
      <c r="J48" s="41">
        <v>106.59842586403404</v>
      </c>
      <c r="K48" s="41">
        <v>104.34551297124484</v>
      </c>
      <c r="L48" s="211">
        <v>7.9801095199563425</v>
      </c>
    </row>
    <row r="49" spans="1:12" x14ac:dyDescent="0.2">
      <c r="A49" s="37"/>
      <c r="B49" s="40" t="s">
        <v>86</v>
      </c>
      <c r="C49" s="41">
        <v>102.17479421507227</v>
      </c>
      <c r="D49" s="41">
        <v>110.77516794155433</v>
      </c>
      <c r="E49" s="41">
        <v>108.17660201621182</v>
      </c>
      <c r="F49" s="41">
        <v>104.77517002584028</v>
      </c>
      <c r="G49" s="211">
        <v>6.4747581142693775</v>
      </c>
      <c r="H49" s="41">
        <v>101.73467641435379</v>
      </c>
      <c r="I49" s="41">
        <v>110.2980040415612</v>
      </c>
      <c r="J49" s="41">
        <v>107.71063143575378</v>
      </c>
      <c r="K49" s="41">
        <v>104.32385110950743</v>
      </c>
      <c r="L49" s="211">
        <v>8.0850228293342852</v>
      </c>
    </row>
    <row r="50" spans="1:12" x14ac:dyDescent="0.2">
      <c r="A50" s="37"/>
      <c r="B50" s="40" t="s">
        <v>87</v>
      </c>
      <c r="C50" s="41">
        <v>102.37850048422244</v>
      </c>
      <c r="D50" s="41">
        <v>110.50150921943741</v>
      </c>
      <c r="E50" s="41">
        <v>107.86930507417293</v>
      </c>
      <c r="F50" s="41">
        <v>105.16855227451713</v>
      </c>
      <c r="G50" s="211">
        <v>6.4587628865979383</v>
      </c>
      <c r="H50" s="41">
        <v>101.91469088173784</v>
      </c>
      <c r="I50" s="41">
        <v>110.00089961075385</v>
      </c>
      <c r="J50" s="41">
        <v>107.38062025001442</v>
      </c>
      <c r="K50" s="41">
        <v>104.69210278371959</v>
      </c>
      <c r="L50" s="211">
        <v>8.0632445920339197</v>
      </c>
    </row>
    <row r="51" spans="1:12" x14ac:dyDescent="0.2">
      <c r="A51" s="37"/>
      <c r="B51" s="40" t="s">
        <v>88</v>
      </c>
      <c r="C51" s="41">
        <v>102.82971133768298</v>
      </c>
      <c r="D51" s="41">
        <v>111.93217385670403</v>
      </c>
      <c r="E51" s="41">
        <v>107.87018767535888</v>
      </c>
      <c r="F51" s="41">
        <v>105.25677516491584</v>
      </c>
      <c r="G51" s="211">
        <v>6.5423845830581735</v>
      </c>
      <c r="H51" s="41">
        <v>102.34254742171576</v>
      </c>
      <c r="I51" s="41">
        <v>111.40188630236396</v>
      </c>
      <c r="J51" s="41">
        <v>107.35914410283074</v>
      </c>
      <c r="K51" s="41">
        <v>104.75811284150397</v>
      </c>
      <c r="L51" s="211">
        <v>8.1659391918472863</v>
      </c>
    </row>
    <row r="52" spans="1:12" x14ac:dyDescent="0.2">
      <c r="A52" s="37"/>
      <c r="B52" s="40" t="s">
        <v>89</v>
      </c>
      <c r="C52" s="41">
        <v>102.57759392695392</v>
      </c>
      <c r="D52" s="41">
        <v>112.12899385263067</v>
      </c>
      <c r="E52" s="41">
        <v>107.71030669532325</v>
      </c>
      <c r="F52" s="41">
        <v>105.79188998624447</v>
      </c>
      <c r="G52" s="211">
        <v>6.5538886221795485</v>
      </c>
      <c r="H52" s="41">
        <v>102.03131334659645</v>
      </c>
      <c r="I52" s="41">
        <v>111.53184695639584</v>
      </c>
      <c r="J52" s="41">
        <v>107.13669167278816</v>
      </c>
      <c r="K52" s="41">
        <v>105.22849155929408</v>
      </c>
      <c r="L52" s="211">
        <v>8.1754655188546828</v>
      </c>
    </row>
    <row r="53" spans="1:12" x14ac:dyDescent="0.2">
      <c r="A53" s="37"/>
      <c r="B53" s="40" t="s">
        <v>90</v>
      </c>
      <c r="C53" s="41">
        <v>103.03634823305998</v>
      </c>
      <c r="D53" s="41">
        <v>112.99194758403084</v>
      </c>
      <c r="E53" s="41">
        <v>107.37423931659748</v>
      </c>
      <c r="F53" s="41">
        <v>105.75377707357796</v>
      </c>
      <c r="G53" s="211">
        <v>6.6043278747525642</v>
      </c>
      <c r="H53" s="41">
        <v>102.45398194313434</v>
      </c>
      <c r="I53" s="41">
        <v>112.35331177798359</v>
      </c>
      <c r="J53" s="41">
        <v>106.76735506209191</v>
      </c>
      <c r="K53" s="41">
        <v>105.15605174794185</v>
      </c>
      <c r="L53" s="211">
        <v>8.2356802244039269</v>
      </c>
    </row>
    <row r="54" spans="1:12" x14ac:dyDescent="0.2">
      <c r="A54" s="37"/>
      <c r="B54" s="40" t="s">
        <v>91</v>
      </c>
      <c r="C54" s="41">
        <v>102.74073702648673</v>
      </c>
      <c r="D54" s="41">
        <v>111.00237278806584</v>
      </c>
      <c r="E54" s="41">
        <v>104.29288912885332</v>
      </c>
      <c r="F54" s="41">
        <v>102.80776455125958</v>
      </c>
      <c r="G54" s="211">
        <v>6.4880381340688329</v>
      </c>
      <c r="H54" s="41">
        <v>102.12654561650557</v>
      </c>
      <c r="I54" s="41">
        <v>110.33879273377465</v>
      </c>
      <c r="J54" s="41">
        <v>103.66941884356086</v>
      </c>
      <c r="K54" s="41">
        <v>102.19317244598328</v>
      </c>
      <c r="L54" s="211">
        <v>8.088012706717743</v>
      </c>
    </row>
    <row r="55" spans="1:12" x14ac:dyDescent="0.2">
      <c r="A55" s="37"/>
      <c r="B55" s="40" t="s">
        <v>92</v>
      </c>
      <c r="C55" s="41">
        <v>101.63253778881231</v>
      </c>
      <c r="D55" s="41">
        <v>108.95704508525822</v>
      </c>
      <c r="E55" s="41">
        <v>80.051219256903536</v>
      </c>
      <c r="F55" s="41">
        <v>82.308139619429923</v>
      </c>
      <c r="G55" s="211">
        <v>6.3684896613724904</v>
      </c>
      <c r="H55" s="41">
        <v>100.99188613951749</v>
      </c>
      <c r="I55" s="41">
        <v>108.27022261526139</v>
      </c>
      <c r="J55" s="41">
        <v>79.546607773605103</v>
      </c>
      <c r="K55" s="41">
        <v>81.789301395522273</v>
      </c>
      <c r="L55" s="211">
        <v>7.9363831575016341</v>
      </c>
    </row>
    <row r="56" spans="1:12" x14ac:dyDescent="0.2">
      <c r="A56" s="37"/>
      <c r="B56" s="40" t="s">
        <v>93</v>
      </c>
      <c r="C56" s="41">
        <v>100.68086802285794</v>
      </c>
      <c r="D56" s="41">
        <v>111.89766182920265</v>
      </c>
      <c r="E56" s="41">
        <v>95.812485581352291</v>
      </c>
      <c r="F56" s="41">
        <v>96.186416915668559</v>
      </c>
      <c r="G56" s="211">
        <v>6.5403673707690233</v>
      </c>
      <c r="H56" s="41">
        <v>100.01700286246884</v>
      </c>
      <c r="I56" s="41">
        <v>111.15983585812998</v>
      </c>
      <c r="J56" s="41">
        <v>95.180721350899873</v>
      </c>
      <c r="K56" s="41">
        <v>95.552187072929485</v>
      </c>
      <c r="L56" s="211">
        <v>8.1481965011749793</v>
      </c>
    </row>
    <row r="57" spans="1:12" x14ac:dyDescent="0.2">
      <c r="A57" s="37"/>
      <c r="B57" s="40" t="s">
        <v>94</v>
      </c>
      <c r="C57" s="41">
        <v>100.31383525366671</v>
      </c>
      <c r="D57" s="41">
        <v>112.26348131521843</v>
      </c>
      <c r="E57" s="41">
        <v>94.234592848754147</v>
      </c>
      <c r="F57" s="41">
        <v>97.414732262103641</v>
      </c>
      <c r="G57" s="211">
        <v>6.5617493531162596</v>
      </c>
      <c r="H57" s="41">
        <v>99.604432275550352</v>
      </c>
      <c r="I57" s="41">
        <v>111.46957240148446</v>
      </c>
      <c r="J57" s="41">
        <v>93.568181275121844</v>
      </c>
      <c r="K57" s="41">
        <v>96.72583126450553</v>
      </c>
      <c r="L57" s="211">
        <v>8.1709006928406467</v>
      </c>
    </row>
    <row r="58" spans="1:12" x14ac:dyDescent="0.2">
      <c r="A58" s="37"/>
      <c r="B58" s="40" t="s">
        <v>95</v>
      </c>
      <c r="C58" s="41">
        <v>100.36826834576</v>
      </c>
      <c r="D58" s="41">
        <v>113.2296130533223</v>
      </c>
      <c r="E58" s="41">
        <v>90.71258452921164</v>
      </c>
      <c r="F58" s="41">
        <v>96.281427063401054</v>
      </c>
      <c r="G58" s="211">
        <v>6.6182193131892761</v>
      </c>
      <c r="H58" s="41">
        <v>99.607287411129505</v>
      </c>
      <c r="I58" s="41">
        <v>112.37111884803888</v>
      </c>
      <c r="J58" s="41">
        <v>90.024811904501377</v>
      </c>
      <c r="K58" s="41">
        <v>95.551432100233399</v>
      </c>
      <c r="L58" s="211">
        <v>8.2369855115591353</v>
      </c>
    </row>
    <row r="59" spans="1:12" x14ac:dyDescent="0.2">
      <c r="A59" s="37"/>
      <c r="B59" s="40" t="s">
        <v>96</v>
      </c>
      <c r="C59" s="41">
        <v>100.70039852307725</v>
      </c>
      <c r="D59" s="41">
        <v>113.49728901341393</v>
      </c>
      <c r="E59" s="41">
        <v>101.12067775863115</v>
      </c>
      <c r="F59" s="41">
        <v>102.91179537890864</v>
      </c>
      <c r="G59" s="211">
        <v>6.6338648511451526</v>
      </c>
      <c r="H59" s="41">
        <v>99.887171431604614</v>
      </c>
      <c r="I59" s="41">
        <v>112.58071796118263</v>
      </c>
      <c r="J59" s="41">
        <v>100.30405661445018</v>
      </c>
      <c r="K59" s="41">
        <v>102.08070969045393</v>
      </c>
      <c r="L59" s="211">
        <v>8.2523494669588793</v>
      </c>
    </row>
    <row r="60" spans="1:12" x14ac:dyDescent="0.2">
      <c r="A60" s="37"/>
      <c r="B60" s="40" t="s">
        <v>97</v>
      </c>
      <c r="C60" s="41">
        <v>101.30113359852506</v>
      </c>
      <c r="D60" s="41">
        <v>112.51739106884358</v>
      </c>
      <c r="E60" s="41">
        <v>103.92304401320509</v>
      </c>
      <c r="F60" s="41">
        <v>104.3903873189896</v>
      </c>
      <c r="G60" s="211">
        <v>6.5765902625739097</v>
      </c>
      <c r="H60" s="41">
        <v>100.53081020394751</v>
      </c>
      <c r="I60" s="41">
        <v>111.66177597789435</v>
      </c>
      <c r="J60" s="41">
        <v>103.13278284637201</v>
      </c>
      <c r="K60" s="41">
        <v>103.59657233721924</v>
      </c>
      <c r="L60" s="211">
        <v>8.1849895271460085</v>
      </c>
    </row>
    <row r="61" spans="1:12" x14ac:dyDescent="0.2">
      <c r="A61" s="37"/>
      <c r="B61" s="40" t="s">
        <v>98</v>
      </c>
      <c r="C61" s="41">
        <v>101.07900824546276</v>
      </c>
      <c r="D61" s="41">
        <v>110.34087286748624</v>
      </c>
      <c r="E61" s="41">
        <v>103.90649233569303</v>
      </c>
      <c r="F61" s="41">
        <v>105.57065857071676</v>
      </c>
      <c r="G61" s="211">
        <v>6.4493737649872971</v>
      </c>
      <c r="H61" s="41">
        <v>100.32479362513557</v>
      </c>
      <c r="I61" s="41">
        <v>109.51754959808667</v>
      </c>
      <c r="J61" s="41">
        <v>103.13118006238514</v>
      </c>
      <c r="K61" s="41">
        <v>104.78292889713067</v>
      </c>
      <c r="L61" s="211">
        <v>8.0278142511049886</v>
      </c>
    </row>
    <row r="62" spans="1:12" x14ac:dyDescent="0.2">
      <c r="A62" s="37"/>
      <c r="B62" s="40" t="s">
        <v>99</v>
      </c>
      <c r="C62" s="41">
        <v>101.01049428016687</v>
      </c>
      <c r="D62" s="41">
        <v>110.60530761163326</v>
      </c>
      <c r="E62" s="41">
        <v>105.12277083579956</v>
      </c>
      <c r="F62" s="41">
        <v>106.37967347353344</v>
      </c>
      <c r="G62" s="211">
        <v>6.4648298553474035</v>
      </c>
      <c r="H62" s="41">
        <v>100.27077086213686</v>
      </c>
      <c r="I62" s="41">
        <v>109.79531913685354</v>
      </c>
      <c r="J62" s="41">
        <v>104.35293225704991</v>
      </c>
      <c r="K62" s="41">
        <v>105.60063030349909</v>
      </c>
      <c r="L62" s="211">
        <v>8.0481752094173213</v>
      </c>
    </row>
    <row r="63" spans="1:12" x14ac:dyDescent="0.2">
      <c r="A63" s="37"/>
      <c r="B63" s="40" t="s">
        <v>100</v>
      </c>
      <c r="C63" s="41">
        <v>101.41705795018427</v>
      </c>
      <c r="D63" s="41">
        <v>107.96972480668703</v>
      </c>
      <c r="E63" s="41">
        <v>107.10315961266095</v>
      </c>
      <c r="F63" s="41">
        <v>106.71381138411466</v>
      </c>
      <c r="G63" s="211">
        <v>6.3107812407593586</v>
      </c>
      <c r="H63" s="41">
        <v>100.68869368146733</v>
      </c>
      <c r="I63" s="41">
        <v>107.19430012723103</v>
      </c>
      <c r="J63" s="41">
        <v>106.33395849299457</v>
      </c>
      <c r="K63" s="41">
        <v>105.94740651335844</v>
      </c>
      <c r="L63" s="211">
        <v>7.8575162917418355</v>
      </c>
    </row>
    <row r="64" spans="1:12" x14ac:dyDescent="0.2">
      <c r="A64" s="37"/>
      <c r="B64" s="40" t="s">
        <v>101</v>
      </c>
      <c r="C64" s="41">
        <v>100.83567889972255</v>
      </c>
      <c r="D64" s="41">
        <v>107.76139501377706</v>
      </c>
      <c r="E64" s="41">
        <v>106.78217935070185</v>
      </c>
      <c r="F64" s="41">
        <v>106.47067668926927</v>
      </c>
      <c r="G64" s="211">
        <v>6.2986044592463788</v>
      </c>
      <c r="H64" s="41">
        <v>100.16497691332894</v>
      </c>
      <c r="I64" s="41">
        <v>107.0446270752762</v>
      </c>
      <c r="J64" s="41">
        <v>106.07192460175355</v>
      </c>
      <c r="K64" s="41">
        <v>105.76249388009536</v>
      </c>
      <c r="L64" s="211">
        <v>7.846545013952122</v>
      </c>
    </row>
    <row r="65" spans="1:12" x14ac:dyDescent="0.2">
      <c r="A65" s="37"/>
      <c r="B65" s="40" t="s">
        <v>102</v>
      </c>
      <c r="C65" s="41">
        <v>101.10220115764868</v>
      </c>
      <c r="D65" s="41">
        <v>109.25982555460126</v>
      </c>
      <c r="E65" s="41">
        <v>106.86956785948777</v>
      </c>
      <c r="F65" s="41">
        <v>106.39968228041653</v>
      </c>
      <c r="G65" s="211">
        <v>6.3861870419059645</v>
      </c>
      <c r="H65" s="41">
        <v>100.45583669472778</v>
      </c>
      <c r="I65" s="41">
        <v>108.56130793921018</v>
      </c>
      <c r="J65" s="41">
        <v>106.18633158924696</v>
      </c>
      <c r="K65" s="41">
        <v>105.71945007276263</v>
      </c>
      <c r="L65" s="211">
        <v>7.9577201844937404</v>
      </c>
    </row>
    <row r="66" spans="1:12" x14ac:dyDescent="0.2">
      <c r="A66" s="37"/>
      <c r="B66" s="40" t="s">
        <v>103</v>
      </c>
      <c r="C66" s="41">
        <v>101.40810890170086</v>
      </c>
      <c r="D66" s="41">
        <v>107.86812972626397</v>
      </c>
      <c r="E66" s="41">
        <v>105.86855038033055</v>
      </c>
      <c r="F66" s="41">
        <v>106.11219847589511</v>
      </c>
      <c r="G66" s="211">
        <v>6.3048430545795267</v>
      </c>
      <c r="H66" s="41">
        <v>100.78913603135138</v>
      </c>
      <c r="I66" s="41">
        <v>107.20972630469323</v>
      </c>
      <c r="J66" s="41">
        <v>105.22235195282435</v>
      </c>
      <c r="K66" s="41">
        <v>105.46451287381582</v>
      </c>
      <c r="L66" s="211">
        <v>7.8586470556032042</v>
      </c>
    </row>
    <row r="67" spans="1:12" x14ac:dyDescent="0.2">
      <c r="A67" s="37"/>
      <c r="B67" s="40" t="s">
        <v>104</v>
      </c>
      <c r="C67" s="41">
        <v>101.15541114442705</v>
      </c>
      <c r="D67" s="41">
        <v>108.8713782489298</v>
      </c>
      <c r="E67" s="41">
        <v>105.60093195358797</v>
      </c>
      <c r="F67" s="41">
        <v>105.81216977918598</v>
      </c>
      <c r="G67" s="211">
        <v>6.3634824738055631</v>
      </c>
      <c r="H67" s="41">
        <v>100.56378398430758</v>
      </c>
      <c r="I67" s="41">
        <v>108.23462274961456</v>
      </c>
      <c r="J67" s="41">
        <v>104.98330429757983</v>
      </c>
      <c r="K67" s="41">
        <v>105.19330665753689</v>
      </c>
      <c r="L67" s="211">
        <v>7.9337736295325945</v>
      </c>
    </row>
    <row r="68" spans="1:12" x14ac:dyDescent="0.2">
      <c r="A68" s="37"/>
      <c r="B68" s="40" t="s">
        <v>105</v>
      </c>
      <c r="C68" s="41">
        <v>100.87718408037559</v>
      </c>
      <c r="D68" s="41">
        <v>108.4287640443921</v>
      </c>
      <c r="E68" s="41">
        <v>104.01259360378836</v>
      </c>
      <c r="F68" s="41">
        <v>105.26830883136461</v>
      </c>
      <c r="G68" s="211">
        <v>6.3376118751364334</v>
      </c>
      <c r="H68" s="41">
        <v>100.26643070655405</v>
      </c>
      <c r="I68" s="41">
        <v>107.77229019390626</v>
      </c>
      <c r="J68" s="41">
        <v>103.38285712727422</v>
      </c>
      <c r="K68" s="41">
        <v>104.63096972082779</v>
      </c>
      <c r="L68" s="211">
        <v>7.8998839023328378</v>
      </c>
    </row>
    <row r="69" spans="1:12" x14ac:dyDescent="0.2">
      <c r="A69" s="37"/>
      <c r="B69" s="40" t="s">
        <v>106</v>
      </c>
      <c r="C69" s="41">
        <v>100.68796202150871</v>
      </c>
      <c r="D69" s="41">
        <v>108.7426611062904</v>
      </c>
      <c r="E69" s="41">
        <v>103.48170794824263</v>
      </c>
      <c r="F69" s="41">
        <v>104.64211558651375</v>
      </c>
      <c r="G69" s="211">
        <v>6.3559590154417744</v>
      </c>
      <c r="H69" s="41">
        <v>100.05595217718516</v>
      </c>
      <c r="I69" s="41">
        <v>108.06009259524599</v>
      </c>
      <c r="J69" s="41">
        <v>102.83216199639651</v>
      </c>
      <c r="K69" s="41">
        <v>103.98528585380555</v>
      </c>
      <c r="L69" s="211">
        <v>7.9209802857659612</v>
      </c>
    </row>
    <row r="70" spans="1:12" x14ac:dyDescent="0.2">
      <c r="A70" s="37"/>
      <c r="B70" s="40" t="s">
        <v>107</v>
      </c>
      <c r="C70" s="41">
        <v>100.28017257734169</v>
      </c>
      <c r="D70" s="41">
        <v>110.38876704615896</v>
      </c>
      <c r="E70" s="41">
        <v>103.55407973072036</v>
      </c>
      <c r="F70" s="41">
        <v>105.2324204345316</v>
      </c>
      <c r="G70" s="211">
        <v>6.4521731579175894</v>
      </c>
      <c r="H70" s="41">
        <v>99.628542988441112</v>
      </c>
      <c r="I70" s="41">
        <v>109.67145090039696</v>
      </c>
      <c r="J70" s="41">
        <v>102.88117599841115</v>
      </c>
      <c r="K70" s="41">
        <v>104.54861069324025</v>
      </c>
      <c r="L70" s="211">
        <v>8.0390954665127854</v>
      </c>
    </row>
    <row r="71" spans="1:12" x14ac:dyDescent="0.2">
      <c r="A71" s="37"/>
      <c r="B71" s="40" t="s">
        <v>108</v>
      </c>
      <c r="C71" s="41">
        <v>100.47006774208592</v>
      </c>
      <c r="D71" s="41">
        <v>110.91649184707646</v>
      </c>
      <c r="E71" s="41">
        <v>103.0895263609177</v>
      </c>
      <c r="F71" s="41">
        <v>105.61565771929818</v>
      </c>
      <c r="G71" s="211">
        <v>6.4830184321819839</v>
      </c>
      <c r="H71" s="41">
        <v>99.795467723276147</v>
      </c>
      <c r="I71" s="41">
        <v>110.17174996356908</v>
      </c>
      <c r="J71" s="41">
        <v>102.39733815018919</v>
      </c>
      <c r="K71" s="41">
        <v>104.90650795673461</v>
      </c>
      <c r="L71" s="211">
        <v>8.0757682003703906</v>
      </c>
    </row>
    <row r="72" spans="1:12" x14ac:dyDescent="0.2">
      <c r="A72" s="37"/>
      <c r="B72" s="40" t="s">
        <v>109</v>
      </c>
      <c r="C72" s="41">
        <v>101.21706066185021</v>
      </c>
      <c r="D72" s="41">
        <v>112.10924658123852</v>
      </c>
      <c r="E72" s="41">
        <v>103.63574720465044</v>
      </c>
      <c r="F72" s="41">
        <v>105.70613682536775</v>
      </c>
      <c r="G72" s="211">
        <v>6.5527344031604597</v>
      </c>
      <c r="H72" s="41">
        <v>100.36981500845501</v>
      </c>
      <c r="I72" s="41">
        <v>111.17082699811421</v>
      </c>
      <c r="J72" s="41">
        <v>102.76825573847512</v>
      </c>
      <c r="K72" s="41">
        <v>104.82131499417771</v>
      </c>
      <c r="L72" s="211">
        <v>8.1490021695863444</v>
      </c>
    </row>
    <row r="73" spans="1:12" x14ac:dyDescent="0.2">
      <c r="A73" s="37"/>
      <c r="B73" s="40" t="s">
        <v>110</v>
      </c>
      <c r="C73" s="41">
        <v>101.36970055753721</v>
      </c>
      <c r="D73" s="41">
        <v>113.82349774828029</v>
      </c>
      <c r="E73" s="41">
        <v>103.70788072381507</v>
      </c>
      <c r="F73" s="41">
        <v>105.84473343320872</v>
      </c>
      <c r="G73" s="211">
        <v>6.6529316031281951</v>
      </c>
      <c r="H73" s="41">
        <v>100.36678169511876</v>
      </c>
      <c r="I73" s="41">
        <v>112.697365065138</v>
      </c>
      <c r="J73" s="41">
        <v>102.68182866696479</v>
      </c>
      <c r="K73" s="41">
        <v>104.79754005033429</v>
      </c>
      <c r="L73" s="211">
        <v>8.26089988912336</v>
      </c>
    </row>
    <row r="74" spans="1:12" x14ac:dyDescent="0.2">
      <c r="A74" s="37"/>
      <c r="B74" s="40" t="s">
        <v>111</v>
      </c>
      <c r="C74" s="41">
        <v>101.59377268575004</v>
      </c>
      <c r="D74" s="41">
        <v>112.86070059591553</v>
      </c>
      <c r="E74" s="41">
        <v>103.87012068987369</v>
      </c>
      <c r="F74" s="41">
        <v>106.42889002601218</v>
      </c>
      <c r="G74" s="211">
        <v>6.5966565480729118</v>
      </c>
      <c r="H74" s="41">
        <v>100.43471154581883</v>
      </c>
      <c r="I74" s="41">
        <v>111.5730975388781</v>
      </c>
      <c r="J74" s="41">
        <v>102.68508919326814</v>
      </c>
      <c r="K74" s="41">
        <v>105.21466608950448</v>
      </c>
      <c r="L74" s="211">
        <v>8.178489253544992</v>
      </c>
    </row>
    <row r="75" spans="1:12" x14ac:dyDescent="0.2">
      <c r="A75" s="37"/>
      <c r="B75" s="40" t="s">
        <v>112</v>
      </c>
      <c r="C75" s="41">
        <v>102.19817112288993</v>
      </c>
      <c r="D75" s="41">
        <v>113.22981646613106</v>
      </c>
      <c r="E75" s="41">
        <v>103.88555992327581</v>
      </c>
      <c r="F75" s="41">
        <v>106.60812677685378</v>
      </c>
      <c r="G75" s="211">
        <v>6.6182312025753047</v>
      </c>
      <c r="H75" s="41">
        <v>100.87493901841528</v>
      </c>
      <c r="I75" s="41">
        <v>111.76374983611676</v>
      </c>
      <c r="J75" s="41">
        <v>102.54048000089139</v>
      </c>
      <c r="K75" s="41">
        <v>105.22779585312905</v>
      </c>
      <c r="L75" s="211">
        <v>8.1924643765676972</v>
      </c>
    </row>
    <row r="76" spans="1:12" x14ac:dyDescent="0.2">
      <c r="A76" s="37"/>
      <c r="B76" s="40" t="s">
        <v>113</v>
      </c>
      <c r="C76" s="41">
        <v>102.11011873201512</v>
      </c>
      <c r="D76" s="41">
        <v>112.96551616966283</v>
      </c>
      <c r="E76" s="41">
        <v>103.94207710715798</v>
      </c>
      <c r="F76" s="41">
        <v>106.72328887146118</v>
      </c>
      <c r="G76" s="211">
        <v>6.6027829706207894</v>
      </c>
      <c r="H76" s="41">
        <v>100.70872272912837</v>
      </c>
      <c r="I76" s="41">
        <v>111.41513678718769</v>
      </c>
      <c r="J76" s="41">
        <v>102.51553864849643</v>
      </c>
      <c r="K76" s="41">
        <v>105.25858006202463</v>
      </c>
      <c r="L76" s="211">
        <v>8.1669104739047498</v>
      </c>
    </row>
    <row r="77" spans="1:12" x14ac:dyDescent="0.2">
      <c r="A77" s="37"/>
      <c r="B77" s="40" t="s">
        <v>114</v>
      </c>
      <c r="C77" s="41">
        <v>102.0894194640845</v>
      </c>
      <c r="D77" s="41">
        <v>112.85007262836258</v>
      </c>
      <c r="E77" s="41">
        <v>104.00806601228034</v>
      </c>
      <c r="F77" s="41">
        <v>106.90939310822634</v>
      </c>
      <c r="G77" s="211">
        <v>6.596035348209889</v>
      </c>
      <c r="H77" s="41">
        <v>100.60929536571808</v>
      </c>
      <c r="I77" s="41">
        <v>111.213937239637</v>
      </c>
      <c r="J77" s="41">
        <v>102.50012478058963</v>
      </c>
      <c r="K77" s="41">
        <v>105.35938753554424</v>
      </c>
      <c r="L77" s="211">
        <v>8.1521622203045663</v>
      </c>
    </row>
    <row r="78" spans="1:12" x14ac:dyDescent="0.2">
      <c r="A78" s="37"/>
      <c r="B78" s="40" t="s">
        <v>115</v>
      </c>
      <c r="C78" s="41">
        <v>102.09420220084638</v>
      </c>
      <c r="D78" s="41">
        <v>112.88039441494304</v>
      </c>
      <c r="E78" s="41">
        <v>104.29899718275904</v>
      </c>
      <c r="F78" s="41">
        <v>107.22672458238326</v>
      </c>
      <c r="G78" s="211">
        <v>6.5978076428256323</v>
      </c>
      <c r="H78" s="41">
        <v>100.53526682070505</v>
      </c>
      <c r="I78" s="41">
        <v>111.15675843185775</v>
      </c>
      <c r="J78" s="41">
        <v>102.70639551374755</v>
      </c>
      <c r="K78" s="41">
        <v>105.58941775158695</v>
      </c>
      <c r="L78" s="211">
        <v>8.1479709208312308</v>
      </c>
    </row>
    <row r="79" spans="1:12" x14ac:dyDescent="0.2">
      <c r="A79" s="37"/>
      <c r="B79" s="40" t="s">
        <v>116</v>
      </c>
      <c r="C79" s="41">
        <v>102.1162254107437</v>
      </c>
      <c r="D79" s="41">
        <v>113.08219827859706</v>
      </c>
      <c r="E79" s="41">
        <v>104.59073561235905</v>
      </c>
      <c r="F79" s="41">
        <v>107.54997409866765</v>
      </c>
      <c r="G79" s="211">
        <v>6.6096029867457986</v>
      </c>
      <c r="H79" s="41">
        <v>100.47846757429102</v>
      </c>
      <c r="I79" s="41">
        <v>111.26856625636819</v>
      </c>
      <c r="J79" s="41">
        <v>102.9132911496354</v>
      </c>
      <c r="K79" s="41">
        <v>105.82506885288637</v>
      </c>
      <c r="L79" s="211">
        <v>8.1561666159530066</v>
      </c>
    </row>
    <row r="80" spans="1:12" x14ac:dyDescent="0.2">
      <c r="A80" s="37"/>
      <c r="B80" s="40" t="s">
        <v>117</v>
      </c>
      <c r="C80" s="41">
        <v>102.14587306391974</v>
      </c>
      <c r="D80" s="41">
        <v>113.27682180719309</v>
      </c>
      <c r="E80" s="41">
        <v>104.89267277651797</v>
      </c>
      <c r="F80" s="41">
        <v>107.88400057210306</v>
      </c>
      <c r="G80" s="211">
        <v>6.6209786433520676</v>
      </c>
      <c r="H80" s="41">
        <v>100.42376955898142</v>
      </c>
      <c r="I80" s="41">
        <v>111.36705877897589</v>
      </c>
      <c r="J80" s="41">
        <v>103.12426026984967</v>
      </c>
      <c r="K80" s="41">
        <v>106.06515650195912</v>
      </c>
      <c r="L80" s="211">
        <v>8.1633862778201607</v>
      </c>
    </row>
    <row r="81" spans="1:12" x14ac:dyDescent="0.2">
      <c r="A81" s="37"/>
      <c r="B81" s="40" t="s">
        <v>118</v>
      </c>
      <c r="C81" s="41">
        <v>102.20713929176056</v>
      </c>
      <c r="D81" s="41">
        <v>113.43950254555155</v>
      </c>
      <c r="E81" s="41">
        <v>105.19145100144468</v>
      </c>
      <c r="F81" s="41">
        <v>108.21211635838115</v>
      </c>
      <c r="G81" s="211">
        <v>6.6304872584171113</v>
      </c>
      <c r="H81" s="41">
        <v>100.4003755438959</v>
      </c>
      <c r="I81" s="41">
        <v>111.43417902123268</v>
      </c>
      <c r="J81" s="41">
        <v>103.3319321696715</v>
      </c>
      <c r="K81" s="41">
        <v>106.29919980215193</v>
      </c>
      <c r="L81" s="211">
        <v>8.168306300586412</v>
      </c>
    </row>
    <row r="82" spans="1:12" x14ac:dyDescent="0.2">
      <c r="A82" s="37"/>
      <c r="B82" s="40" t="s">
        <v>119</v>
      </c>
      <c r="C82" s="41">
        <v>102.36366906747436</v>
      </c>
      <c r="D82" s="41">
        <v>113.47749787030068</v>
      </c>
      <c r="E82" s="41">
        <v>105.49229892751303</v>
      </c>
      <c r="F82" s="41">
        <v>108.52540714002693</v>
      </c>
      <c r="G82" s="211">
        <v>6.6327080678439447</v>
      </c>
      <c r="H82" s="41">
        <v>100.47067490663069</v>
      </c>
      <c r="I82" s="41">
        <v>111.37897753772026</v>
      </c>
      <c r="J82" s="41">
        <v>103.54144753948663</v>
      </c>
      <c r="K82" s="41">
        <v>106.51846499062199</v>
      </c>
      <c r="L82" s="211">
        <v>8.1642599421931727</v>
      </c>
    </row>
    <row r="83" spans="1:12" x14ac:dyDescent="0.2">
      <c r="A83" s="37"/>
      <c r="B83" s="40" t="s">
        <v>120</v>
      </c>
      <c r="C83" s="41">
        <v>102.51851678620584</v>
      </c>
      <c r="D83" s="41">
        <v>113.43438012400811</v>
      </c>
      <c r="E83" s="41">
        <v>105.79829307765577</v>
      </c>
      <c r="F83" s="41">
        <v>108.83186683201561</v>
      </c>
      <c r="G83" s="211">
        <v>6.6301878552108748</v>
      </c>
      <c r="H83" s="41">
        <v>100.53936022381657</v>
      </c>
      <c r="I83" s="41">
        <v>111.24448892326849</v>
      </c>
      <c r="J83" s="41">
        <v>103.75581926318483</v>
      </c>
      <c r="K83" s="41">
        <v>106.73082879332796</v>
      </c>
      <c r="L83" s="211">
        <v>8.1544017083332179</v>
      </c>
    </row>
    <row r="84" spans="1:12" x14ac:dyDescent="0.2">
      <c r="A84" s="37"/>
      <c r="B84" s="40" t="s">
        <v>121</v>
      </c>
      <c r="C84" s="41">
        <v>102.64608646748975</v>
      </c>
      <c r="D84" s="41">
        <v>113.46961296919635</v>
      </c>
      <c r="E84" s="41">
        <v>106.09919399858343</v>
      </c>
      <c r="F84" s="41">
        <v>109.12565009073477</v>
      </c>
      <c r="G84" s="211">
        <v>6.6322471989655298</v>
      </c>
      <c r="H84" s="41">
        <v>100.58030245883232</v>
      </c>
      <c r="I84" s="41">
        <v>111.18600216622089</v>
      </c>
      <c r="J84" s="41">
        <v>103.96391514055183</v>
      </c>
      <c r="K84" s="41">
        <v>106.92946287454527</v>
      </c>
      <c r="L84" s="211">
        <v>8.1501145340542944</v>
      </c>
    </row>
    <row r="85" spans="1:12" x14ac:dyDescent="0.2">
      <c r="A85" s="37"/>
      <c r="B85" s="40" t="s">
        <v>122</v>
      </c>
      <c r="C85" s="41">
        <v>102.74016002048531</v>
      </c>
      <c r="D85" s="41">
        <v>113.54898777812581</v>
      </c>
      <c r="E85" s="41">
        <v>106.40424018840596</v>
      </c>
      <c r="F85" s="41">
        <v>109.40673821067148</v>
      </c>
      <c r="G85" s="211">
        <v>6.6368866203966563</v>
      </c>
      <c r="H85" s="41">
        <v>100.58854952793703</v>
      </c>
      <c r="I85" s="41">
        <v>111.17101607287506</v>
      </c>
      <c r="J85" s="41">
        <v>104.17589559953875</v>
      </c>
      <c r="K85" s="41">
        <v>107.11551454659869</v>
      </c>
      <c r="L85" s="211">
        <v>8.1490160290733886</v>
      </c>
    </row>
    <row r="86" spans="1:12" x14ac:dyDescent="0.2">
      <c r="A86" s="37"/>
      <c r="B86" s="40" t="s">
        <v>123</v>
      </c>
      <c r="C86" s="41">
        <v>102.81780816953965</v>
      </c>
      <c r="D86" s="41">
        <v>113.65296523434786</v>
      </c>
      <c r="E86" s="41">
        <v>106.71559180126995</v>
      </c>
      <c r="F86" s="41">
        <v>109.69388650514232</v>
      </c>
      <c r="G86" s="211">
        <v>6.6429640553568987</v>
      </c>
      <c r="H86" s="41">
        <v>100.58088183357428</v>
      </c>
      <c r="I86" s="41">
        <v>111.18030689218543</v>
      </c>
      <c r="J86" s="41">
        <v>104.39386444675596</v>
      </c>
      <c r="K86" s="41">
        <v>107.307362730845</v>
      </c>
      <c r="L86" s="211">
        <v>8.1496970612178981</v>
      </c>
    </row>
    <row r="87" spans="1:12" x14ac:dyDescent="0.2">
      <c r="A87" s="37"/>
      <c r="B87" s="40" t="s">
        <v>124</v>
      </c>
      <c r="C87" s="41">
        <v>102.89031605599016</v>
      </c>
      <c r="D87" s="41">
        <v>113.76375379464943</v>
      </c>
      <c r="E87" s="41">
        <v>107.03949693491842</v>
      </c>
      <c r="F87" s="41">
        <v>109.98053226101253</v>
      </c>
      <c r="G87" s="211">
        <v>6.649439596248512</v>
      </c>
      <c r="H87" s="41">
        <v>100.56836931666815</v>
      </c>
      <c r="I87" s="41">
        <v>111.19642396904396</v>
      </c>
      <c r="J87" s="41">
        <v>104.62391478478241</v>
      </c>
      <c r="K87" s="41">
        <v>107.49857916706546</v>
      </c>
      <c r="L87" s="211">
        <v>8.150878469127095</v>
      </c>
    </row>
    <row r="88" spans="1:12" x14ac:dyDescent="0.2">
      <c r="A88" s="37"/>
      <c r="B88" s="40" t="s">
        <v>125</v>
      </c>
      <c r="C88" s="41">
        <v>102.96644310313371</v>
      </c>
      <c r="D88" s="41">
        <v>113.86559377623981</v>
      </c>
      <c r="E88" s="41">
        <v>107.36883925815116</v>
      </c>
      <c r="F88" s="41">
        <v>110.26905530542965</v>
      </c>
      <c r="G88" s="211">
        <v>6.6553920967900337</v>
      </c>
      <c r="H88" s="41">
        <v>100.56759205409782</v>
      </c>
      <c r="I88" s="41">
        <v>111.21282078683356</v>
      </c>
      <c r="J88" s="41">
        <v>104.86742379767729</v>
      </c>
      <c r="K88" s="41">
        <v>107.70007233366012</v>
      </c>
      <c r="L88" s="211">
        <v>8.1520803825008628</v>
      </c>
    </row>
    <row r="89" spans="1:12" x14ac:dyDescent="0.2">
      <c r="A89" s="37"/>
      <c r="B89" s="40" t="s">
        <v>126</v>
      </c>
      <c r="C89" s="41">
        <v>103.0554307557945</v>
      </c>
      <c r="D89" s="41">
        <v>113.9496078834072</v>
      </c>
      <c r="E89" s="41">
        <v>107.72724601971557</v>
      </c>
      <c r="F89" s="41">
        <v>110.55593385558365</v>
      </c>
      <c r="G89" s="211">
        <v>6.660302683090225</v>
      </c>
      <c r="H89" s="41">
        <v>100.57953226492072</v>
      </c>
      <c r="I89" s="41">
        <v>111.21197765737152</v>
      </c>
      <c r="J89" s="41">
        <v>105.13910754035446</v>
      </c>
      <c r="K89" s="41">
        <v>107.89983637694795</v>
      </c>
      <c r="L89" s="211">
        <v>8.1520185797419824</v>
      </c>
    </row>
    <row r="90" spans="1:12" x14ac:dyDescent="0.2">
      <c r="A90" s="37"/>
      <c r="B90" s="40" t="s">
        <v>127</v>
      </c>
      <c r="C90" s="41">
        <v>103.13112856396612</v>
      </c>
      <c r="D90" s="41">
        <v>114.02864992648217</v>
      </c>
      <c r="E90" s="41">
        <v>108.09448897221726</v>
      </c>
      <c r="F90" s="41">
        <v>110.85275358433927</v>
      </c>
      <c r="G90" s="211">
        <v>6.6649226545087128</v>
      </c>
      <c r="H90" s="41">
        <v>100.57865783665055</v>
      </c>
      <c r="I90" s="41">
        <v>111.20646815590131</v>
      </c>
      <c r="J90" s="41">
        <v>105.4191762637503</v>
      </c>
      <c r="K90" s="41">
        <v>108.10917448745337</v>
      </c>
      <c r="L90" s="211">
        <v>8.1516147243363299</v>
      </c>
    </row>
    <row r="91" spans="1:12" x14ac:dyDescent="0.2">
      <c r="A91" s="37"/>
      <c r="B91" s="40" t="s">
        <v>128</v>
      </c>
      <c r="C91" s="41">
        <v>103.23571355097822</v>
      </c>
      <c r="D91" s="41">
        <v>114.1067331733919</v>
      </c>
      <c r="E91" s="41">
        <v>108.4522164751483</v>
      </c>
      <c r="F91" s="41">
        <v>111.16867237966639</v>
      </c>
      <c r="G91" s="211">
        <v>6.6694865847280198</v>
      </c>
      <c r="H91" s="41">
        <v>100.60609945006125</v>
      </c>
      <c r="I91" s="41">
        <v>111.20021309190717</v>
      </c>
      <c r="J91" s="41">
        <v>105.68972791465684</v>
      </c>
      <c r="K91" s="41">
        <v>108.33699041211321</v>
      </c>
      <c r="L91" s="211">
        <v>8.1511562179868182</v>
      </c>
    </row>
    <row r="92" spans="1:12" x14ac:dyDescent="0.2">
      <c r="A92" s="37"/>
      <c r="B92" s="40" t="s">
        <v>129</v>
      </c>
      <c r="C92" s="41">
        <v>103.32206230568877</v>
      </c>
      <c r="D92" s="41">
        <v>114.18219729543758</v>
      </c>
      <c r="E92" s="41">
        <v>108.80556030745574</v>
      </c>
      <c r="F92" s="41">
        <v>111.46993631742595</v>
      </c>
      <c r="G92" s="211">
        <v>6.6738974282918875</v>
      </c>
      <c r="H92" s="41">
        <v>100.62384749408987</v>
      </c>
      <c r="I92" s="41">
        <v>111.2003743518348</v>
      </c>
      <c r="J92" s="41">
        <v>105.96414611328966</v>
      </c>
      <c r="K92" s="41">
        <v>108.55894299704673</v>
      </c>
      <c r="L92" s="211">
        <v>8.151168038601412</v>
      </c>
    </row>
    <row r="93" spans="1:12" x14ac:dyDescent="0.2">
      <c r="A93" s="37"/>
      <c r="B93" s="40" t="s">
        <v>130</v>
      </c>
      <c r="C93" s="41">
        <v>103.40584241039932</v>
      </c>
      <c r="D93" s="41">
        <v>114.27643238022982</v>
      </c>
      <c r="E93" s="41">
        <v>109.15691228889828</v>
      </c>
      <c r="F93" s="41">
        <v>111.76539166734295</v>
      </c>
      <c r="G93" s="211">
        <v>6.6794054260791667</v>
      </c>
      <c r="H93" s="41">
        <v>100.63921981326978</v>
      </c>
      <c r="I93" s="41">
        <v>111.21896722378628</v>
      </c>
      <c r="J93" s="41">
        <v>106.2364198570221</v>
      </c>
      <c r="K93" s="41">
        <v>108.77510938777219</v>
      </c>
      <c r="L93" s="211">
        <v>8.1525309263118189</v>
      </c>
    </row>
    <row r="94" spans="1:12" x14ac:dyDescent="0.2">
      <c r="A94" s="37"/>
      <c r="B94" s="46" t="s">
        <v>131</v>
      </c>
      <c r="C94" s="41">
        <v>103.47801938524189</v>
      </c>
      <c r="D94" s="41">
        <v>114.38140213717317</v>
      </c>
      <c r="E94" s="41">
        <v>109.50297428223557</v>
      </c>
      <c r="F94" s="41">
        <v>112.07291905242536</v>
      </c>
      <c r="G94" s="211">
        <v>6.6855408605646316</v>
      </c>
      <c r="H94" s="41">
        <v>100.64343332398302</v>
      </c>
      <c r="I94" s="41">
        <v>111.2481383765071</v>
      </c>
      <c r="J94" s="41">
        <v>106.5033458934158</v>
      </c>
      <c r="K94" s="41">
        <v>109.00289185169305</v>
      </c>
      <c r="L94" s="211">
        <v>8.1546692191826224</v>
      </c>
    </row>
    <row r="95" spans="1:12" x14ac:dyDescent="0.2">
      <c r="A95" s="37"/>
      <c r="B95" s="46" t="s">
        <v>132</v>
      </c>
      <c r="C95" s="41">
        <v>103.54053554861595</v>
      </c>
      <c r="D95" s="41">
        <v>114.48348114735479</v>
      </c>
      <c r="E95" s="41">
        <v>109.84551487385802</v>
      </c>
      <c r="F95" s="41">
        <v>112.38236559752322</v>
      </c>
      <c r="G95" s="211">
        <v>6.691507332218448</v>
      </c>
      <c r="H95" s="41">
        <v>100.63839754220099</v>
      </c>
      <c r="I95" s="41">
        <v>111.2746232832922</v>
      </c>
      <c r="J95" s="41">
        <v>106.76665458150455</v>
      </c>
      <c r="K95" s="41">
        <v>109.23239990801549</v>
      </c>
      <c r="L95" s="211">
        <v>8.1566106058636496</v>
      </c>
    </row>
    <row r="96" spans="1:12" x14ac:dyDescent="0.2">
      <c r="A96" s="37"/>
      <c r="B96" s="46" t="s">
        <v>133</v>
      </c>
      <c r="C96" s="41">
        <v>103.59769598354818</v>
      </c>
      <c r="D96" s="41">
        <v>114.60151987869146</v>
      </c>
      <c r="E96" s="41">
        <v>110.1895647210155</v>
      </c>
      <c r="F96" s="41">
        <v>112.69463153665134</v>
      </c>
      <c r="G96" s="211">
        <v>6.6984066423050139</v>
      </c>
      <c r="H96" s="41">
        <v>100.629927046468</v>
      </c>
      <c r="I96" s="41">
        <v>111.31852378877679</v>
      </c>
      <c r="J96" s="41">
        <v>107.03295815496455</v>
      </c>
      <c r="K96" s="41">
        <v>109.46626218272976</v>
      </c>
      <c r="L96" s="211">
        <v>8.1598285842137255</v>
      </c>
    </row>
    <row r="97" spans="1:13" x14ac:dyDescent="0.2">
      <c r="A97" s="37"/>
      <c r="B97" s="46" t="s">
        <v>134</v>
      </c>
      <c r="C97" s="41">
        <v>103.65223386708588</v>
      </c>
      <c r="D97" s="41">
        <v>114.72766231507157</v>
      </c>
      <c r="E97" s="41">
        <v>110.53481023922295</v>
      </c>
      <c r="F97" s="41">
        <v>113.01261786387791</v>
      </c>
      <c r="G97" s="211">
        <v>6.7057796102605822</v>
      </c>
      <c r="H97" s="41">
        <v>100.61905946345068</v>
      </c>
      <c r="I97" s="41">
        <v>111.37038774664107</v>
      </c>
      <c r="J97" s="41">
        <v>107.30023106403404</v>
      </c>
      <c r="K97" s="41">
        <v>109.70553062606615</v>
      </c>
      <c r="L97" s="211">
        <v>8.163630296556537</v>
      </c>
    </row>
    <row r="98" spans="1:13" x14ac:dyDescent="0.2">
      <c r="A98" s="37"/>
      <c r="B98" s="305" t="s">
        <v>135</v>
      </c>
      <c r="C98" s="41">
        <v>103.70432310154419</v>
      </c>
      <c r="D98" s="41">
        <v>114.85876988860169</v>
      </c>
      <c r="E98" s="41">
        <v>110.88235964313274</v>
      </c>
      <c r="F98" s="41">
        <v>113.33108147455877</v>
      </c>
      <c r="G98" s="211">
        <v>6.7134427882212249</v>
      </c>
      <c r="H98" s="41">
        <v>100.60596756662343</v>
      </c>
      <c r="I98" s="41">
        <v>111.42715493972362</v>
      </c>
      <c r="J98" s="41">
        <v>107.56954719278797</v>
      </c>
      <c r="K98" s="41">
        <v>109.94510899951136</v>
      </c>
      <c r="L98" s="211">
        <v>8.1677914240041076</v>
      </c>
    </row>
    <row r="99" spans="1:13" x14ac:dyDescent="0.2">
      <c r="A99" s="37"/>
      <c r="B99" s="42"/>
      <c r="C99" s="528" t="s">
        <v>217</v>
      </c>
      <c r="D99" s="528"/>
      <c r="E99" s="528"/>
      <c r="F99" s="528"/>
      <c r="G99" s="209"/>
      <c r="H99" s="529" t="s">
        <v>217</v>
      </c>
      <c r="I99" s="528"/>
      <c r="J99" s="528"/>
      <c r="K99" s="528"/>
      <c r="L99" s="212"/>
      <c r="M99" s="74"/>
    </row>
    <row r="100" spans="1:13" x14ac:dyDescent="0.2">
      <c r="A100" s="37"/>
      <c r="B100" s="40">
        <v>2008</v>
      </c>
      <c r="C100" s="41">
        <v>100</v>
      </c>
      <c r="D100" s="41">
        <v>100.00000000000001</v>
      </c>
      <c r="E100" s="41">
        <v>99.999999999999986</v>
      </c>
      <c r="F100" s="41">
        <v>100</v>
      </c>
      <c r="G100" s="211">
        <v>23.408396869457004</v>
      </c>
      <c r="H100" s="41">
        <v>100</v>
      </c>
      <c r="I100" s="41">
        <v>100</v>
      </c>
      <c r="J100" s="41">
        <v>100</v>
      </c>
      <c r="K100" s="41">
        <v>100.00000000000001</v>
      </c>
      <c r="L100" s="211">
        <v>29.341943195170373</v>
      </c>
    </row>
    <row r="101" spans="1:13" x14ac:dyDescent="0.2">
      <c r="A101" s="37"/>
      <c r="B101" s="11">
        <v>2009</v>
      </c>
      <c r="C101" s="41">
        <v>97.690817265658865</v>
      </c>
      <c r="D101" s="41">
        <v>100.8748436598505</v>
      </c>
      <c r="E101" s="41">
        <v>96.23530379792669</v>
      </c>
      <c r="F101" s="41">
        <v>94.719884454239889</v>
      </c>
      <c r="G101" s="211">
        <v>23.613183745342088</v>
      </c>
      <c r="H101" s="41">
        <v>97.599044287470051</v>
      </c>
      <c r="I101" s="41">
        <v>100.78007953476572</v>
      </c>
      <c r="J101" s="41">
        <v>96.144898162231939</v>
      </c>
      <c r="K101" s="41">
        <v>94.630902437983167</v>
      </c>
      <c r="L101" s="211">
        <v>29.570833689138482</v>
      </c>
    </row>
    <row r="102" spans="1:13" x14ac:dyDescent="0.2">
      <c r="A102" s="37"/>
      <c r="B102" s="11">
        <v>2010</v>
      </c>
      <c r="C102" s="41">
        <v>97.153955748138188</v>
      </c>
      <c r="D102" s="41">
        <v>101.05928256090502</v>
      </c>
      <c r="E102" s="41">
        <v>98.059106349140507</v>
      </c>
      <c r="F102" s="41">
        <v>96.089828834546083</v>
      </c>
      <c r="G102" s="211">
        <v>23.6563579352826</v>
      </c>
      <c r="H102" s="41">
        <v>96.979497220353565</v>
      </c>
      <c r="I102" s="41">
        <v>100.8778112711487</v>
      </c>
      <c r="J102" s="41">
        <v>97.883022450159615</v>
      </c>
      <c r="K102" s="41">
        <v>95.917281150363166</v>
      </c>
      <c r="L102" s="211">
        <v>29.599510079711624</v>
      </c>
    </row>
    <row r="103" spans="1:13" x14ac:dyDescent="0.2">
      <c r="A103" s="37"/>
      <c r="B103" s="11">
        <v>2011</v>
      </c>
      <c r="C103" s="41">
        <v>96.882124281666407</v>
      </c>
      <c r="D103" s="41">
        <v>97.842659170551968</v>
      </c>
      <c r="E103" s="41">
        <v>96.668023905091246</v>
      </c>
      <c r="F103" s="41">
        <v>96.135244049610804</v>
      </c>
      <c r="G103" s="211">
        <v>22.903397966272973</v>
      </c>
      <c r="H103" s="41">
        <v>96.642956215568503</v>
      </c>
      <c r="I103" s="41">
        <v>97.601119879901589</v>
      </c>
      <c r="J103" s="41">
        <v>96.429384377910054</v>
      </c>
      <c r="K103" s="41">
        <v>95.897919769474797</v>
      </c>
      <c r="L103" s="211">
        <v>28.63806515301086</v>
      </c>
    </row>
    <row r="104" spans="1:13" x14ac:dyDescent="0.2">
      <c r="A104" s="37"/>
      <c r="B104" s="11">
        <v>2012</v>
      </c>
      <c r="C104" s="41">
        <v>97.345834185394878</v>
      </c>
      <c r="D104" s="41">
        <v>99.558625182503491</v>
      </c>
      <c r="E104" s="41">
        <v>97.907449710452866</v>
      </c>
      <c r="F104" s="41">
        <v>96.943172458512393</v>
      </c>
      <c r="G104" s="211">
        <v>23.305078100495578</v>
      </c>
      <c r="H104" s="41">
        <v>97.092181620797746</v>
      </c>
      <c r="I104" s="41">
        <v>99.299206781946026</v>
      </c>
      <c r="J104" s="41">
        <v>97.652333752794902</v>
      </c>
      <c r="K104" s="41">
        <v>96.690569103473564</v>
      </c>
      <c r="L104" s="211">
        <v>29.136316847213372</v>
      </c>
    </row>
    <row r="105" spans="1:13" x14ac:dyDescent="0.2">
      <c r="A105" s="37"/>
      <c r="B105" s="11">
        <v>2013</v>
      </c>
      <c r="C105" s="41">
        <v>97.898581606691408</v>
      </c>
      <c r="D105" s="41">
        <v>100.67303268192957</v>
      </c>
      <c r="E105" s="41">
        <v>99.38062667697632</v>
      </c>
      <c r="F105" s="41">
        <v>97.937522726840797</v>
      </c>
      <c r="G105" s="211">
        <v>23.565943030704229</v>
      </c>
      <c r="H105" s="41">
        <v>97.617332523289292</v>
      </c>
      <c r="I105" s="41">
        <v>100.38381298435669</v>
      </c>
      <c r="J105" s="41">
        <v>99.095119883087108</v>
      </c>
      <c r="K105" s="41">
        <v>97.656161770986941</v>
      </c>
      <c r="L105" s="211">
        <v>29.454561383016003</v>
      </c>
    </row>
    <row r="106" spans="1:13" x14ac:dyDescent="0.2">
      <c r="A106" s="37"/>
      <c r="B106" s="40">
        <v>2014</v>
      </c>
      <c r="C106" s="41">
        <v>99.508474416092184</v>
      </c>
      <c r="D106" s="41">
        <v>102.28292248687974</v>
      </c>
      <c r="E106" s="41">
        <v>101.38115962002736</v>
      </c>
      <c r="F106" s="41">
        <v>100.28973269876596</v>
      </c>
      <c r="G106" s="211">
        <v>23.942792425407895</v>
      </c>
      <c r="H106" s="41">
        <v>99.201391881351228</v>
      </c>
      <c r="I106" s="41">
        <v>101.96727802260382</v>
      </c>
      <c r="J106" s="41">
        <v>101.06829799036439</v>
      </c>
      <c r="K106" s="41">
        <v>99.980239205811273</v>
      </c>
      <c r="L106" s="211">
        <v>29.919180795053858</v>
      </c>
    </row>
    <row r="107" spans="1:13" x14ac:dyDescent="0.2">
      <c r="A107" s="37"/>
      <c r="B107" s="40">
        <v>2015</v>
      </c>
      <c r="C107" s="41">
        <v>100.46879630469952</v>
      </c>
      <c r="D107" s="41">
        <v>107.65990598197737</v>
      </c>
      <c r="E107" s="41">
        <v>103.62037506330027</v>
      </c>
      <c r="F107" s="41">
        <v>101.68443769290228</v>
      </c>
      <c r="G107" s="211">
        <v>25.201458061545544</v>
      </c>
      <c r="H107" s="41">
        <v>100.14428573559937</v>
      </c>
      <c r="I107" s="41">
        <v>107.31216838936679</v>
      </c>
      <c r="J107" s="41">
        <v>103.28568500908499</v>
      </c>
      <c r="K107" s="41">
        <v>101.35600064619699</v>
      </c>
      <c r="L107" s="211">
        <v>31.487475490313582</v>
      </c>
    </row>
    <row r="108" spans="1:13" x14ac:dyDescent="0.2">
      <c r="A108" s="37"/>
      <c r="B108" s="40">
        <v>2016</v>
      </c>
      <c r="C108" s="41">
        <v>101.20348884874521</v>
      </c>
      <c r="D108" s="41">
        <v>107.64316004127157</v>
      </c>
      <c r="E108" s="41">
        <v>106.52540892983212</v>
      </c>
      <c r="F108" s="41">
        <v>103.15943675467565</v>
      </c>
      <c r="G108" s="211">
        <v>25.197538105285609</v>
      </c>
      <c r="H108" s="41">
        <v>100.87723308261657</v>
      </c>
      <c r="I108" s="41">
        <v>107.29614432029915</v>
      </c>
      <c r="J108" s="41">
        <v>106.18199657025909</v>
      </c>
      <c r="K108" s="41">
        <v>102.82687548179209</v>
      </c>
      <c r="L108" s="211">
        <v>31.482773717070199</v>
      </c>
    </row>
    <row r="109" spans="1:13" x14ac:dyDescent="0.2">
      <c r="A109" s="37"/>
      <c r="B109" s="40">
        <v>2017</v>
      </c>
      <c r="C109" s="41">
        <v>101.65300198714617</v>
      </c>
      <c r="D109" s="41">
        <v>108.05917546600425</v>
      </c>
      <c r="E109" s="41">
        <v>108.13242514336714</v>
      </c>
      <c r="F109" s="41">
        <v>105.6952781145754</v>
      </c>
      <c r="G109" s="211">
        <v>25.29492064694519</v>
      </c>
      <c r="H109" s="41">
        <v>101.32238195309857</v>
      </c>
      <c r="I109" s="41">
        <v>107.70771975320358</v>
      </c>
      <c r="J109" s="41">
        <v>107.78073119057007</v>
      </c>
      <c r="K109" s="41">
        <v>105.35151083012938</v>
      </c>
      <c r="L109" s="211">
        <v>31.603537946798291</v>
      </c>
    </row>
    <row r="110" spans="1:13" x14ac:dyDescent="0.2">
      <c r="A110" s="37"/>
      <c r="B110" s="40">
        <v>2018</v>
      </c>
      <c r="C110" s="41">
        <v>102.34357017061866</v>
      </c>
      <c r="D110" s="41">
        <v>109.62904810847805</v>
      </c>
      <c r="E110" s="41">
        <v>109.81986887827507</v>
      </c>
      <c r="F110" s="41">
        <v>106.80419729867209</v>
      </c>
      <c r="G110" s="211">
        <v>25.662402665440485</v>
      </c>
      <c r="H110" s="41">
        <v>101.9795386131985</v>
      </c>
      <c r="I110" s="41">
        <v>109.23910242791514</v>
      </c>
      <c r="J110" s="41">
        <v>109.42924445666473</v>
      </c>
      <c r="K110" s="41">
        <v>106.42429948763399</v>
      </c>
      <c r="L110" s="211">
        <v>32.052875381312845</v>
      </c>
    </row>
    <row r="111" spans="1:13" x14ac:dyDescent="0.2">
      <c r="A111" s="37"/>
      <c r="B111" s="40">
        <v>2019</v>
      </c>
      <c r="C111" s="41">
        <v>103.19203254949223</v>
      </c>
      <c r="D111" s="41">
        <v>111.75275636776936</v>
      </c>
      <c r="E111" s="41">
        <v>110.566687985893</v>
      </c>
      <c r="F111" s="41">
        <v>107.66390382674396</v>
      </c>
      <c r="G111" s="211">
        <v>26.159528723124836</v>
      </c>
      <c r="H111" s="41">
        <v>102.72058726343965</v>
      </c>
      <c r="I111" s="41">
        <v>111.24220037917887</v>
      </c>
      <c r="J111" s="41">
        <v>110.06155069420919</v>
      </c>
      <c r="K111" s="41">
        <v>107.17202825570322</v>
      </c>
      <c r="L111" s="211">
        <v>32.640623244316266</v>
      </c>
    </row>
    <row r="112" spans="1:13" x14ac:dyDescent="0.2">
      <c r="A112" s="37"/>
      <c r="B112" s="40">
        <v>2020</v>
      </c>
      <c r="C112" s="41">
        <v>101.82111528718123</v>
      </c>
      <c r="D112" s="41">
        <v>110.8953278990833</v>
      </c>
      <c r="E112" s="41">
        <v>96.083511297993411</v>
      </c>
      <c r="F112" s="41">
        <v>96.628404332375723</v>
      </c>
      <c r="G112" s="211">
        <v>25.958818464303096</v>
      </c>
      <c r="H112" s="41">
        <v>101.21072374070658</v>
      </c>
      <c r="I112" s="41">
        <v>110.2305387686341</v>
      </c>
      <c r="J112" s="41">
        <v>95.507515220102476</v>
      </c>
      <c r="K112" s="41">
        <v>96.049141760094301</v>
      </c>
      <c r="L112" s="211">
        <v>32.343782069222875</v>
      </c>
    </row>
    <row r="113" spans="1:13" x14ac:dyDescent="0.2">
      <c r="A113" s="37"/>
      <c r="B113" s="40">
        <v>2021</v>
      </c>
      <c r="C113" s="41">
        <v>101.34045449168624</v>
      </c>
      <c r="D113" s="41">
        <v>112.2564394865056</v>
      </c>
      <c r="E113" s="41">
        <v>102.5792476368034</v>
      </c>
      <c r="F113" s="41">
        <v>104.40038434734528</v>
      </c>
      <c r="G113" s="211">
        <v>26.277432866523071</v>
      </c>
      <c r="H113" s="41">
        <v>100.61195240483292</v>
      </c>
      <c r="I113" s="41">
        <v>111.44946609331491</v>
      </c>
      <c r="J113" s="41">
        <v>101.84184028703288</v>
      </c>
      <c r="K113" s="41">
        <v>103.64988546467481</v>
      </c>
      <c r="L113" s="211">
        <v>32.701439032421128</v>
      </c>
    </row>
    <row r="114" spans="1:13" x14ac:dyDescent="0.2">
      <c r="A114" s="37"/>
      <c r="B114" s="40">
        <v>2022</v>
      </c>
      <c r="C114" s="41">
        <v>101.56990197999133</v>
      </c>
      <c r="D114" s="41">
        <v>108.76473520706922</v>
      </c>
      <c r="E114" s="41">
        <v>109.29915255241843</v>
      </c>
      <c r="F114" s="41">
        <v>108.68236253437973</v>
      </c>
      <c r="G114" s="211">
        <v>25.460080871284791</v>
      </c>
      <c r="H114" s="41">
        <v>100.92047116966303</v>
      </c>
      <c r="I114" s="41">
        <v>108.06930113906566</v>
      </c>
      <c r="J114" s="41">
        <v>108.60030145749172</v>
      </c>
      <c r="K114" s="41">
        <v>107.98745515145245</v>
      </c>
      <c r="L114" s="211">
        <v>31.709632951642252</v>
      </c>
    </row>
    <row r="115" spans="1:13" x14ac:dyDescent="0.2">
      <c r="A115" s="37"/>
      <c r="B115" s="40">
        <v>2023</v>
      </c>
      <c r="C115" s="41">
        <v>101.50968537626788</v>
      </c>
      <c r="D115" s="41">
        <v>108.34611730462484</v>
      </c>
      <c r="E115" s="41">
        <v>107.51976207410299</v>
      </c>
      <c r="F115" s="41">
        <v>107.62713668873171</v>
      </c>
      <c r="G115" s="211">
        <v>25.362089131314015</v>
      </c>
      <c r="H115" s="41">
        <v>100.94341934687866</v>
      </c>
      <c r="I115" s="41">
        <v>107.74171462700437</v>
      </c>
      <c r="J115" s="41">
        <v>106.91996917232329</v>
      </c>
      <c r="K115" s="41">
        <v>107.02674480374705</v>
      </c>
      <c r="L115" s="211">
        <v>31.613512703358193</v>
      </c>
    </row>
    <row r="116" spans="1:13" x14ac:dyDescent="0.2">
      <c r="A116" s="37"/>
      <c r="B116" s="40">
        <v>2024</v>
      </c>
      <c r="C116" s="41">
        <v>101.31249925524725</v>
      </c>
      <c r="D116" s="41">
        <v>111.67514159817547</v>
      </c>
      <c r="E116" s="41">
        <v>106.24592851769196</v>
      </c>
      <c r="F116" s="41">
        <v>107.77332040418754</v>
      </c>
      <c r="G116" s="211">
        <v>26.141360349828982</v>
      </c>
      <c r="H116" s="41">
        <v>100.56467169420637</v>
      </c>
      <c r="I116" s="41">
        <v>110.85082328223054</v>
      </c>
      <c r="J116" s="41">
        <v>105.46168536726161</v>
      </c>
      <c r="K116" s="41">
        <v>106.97780297114025</v>
      </c>
      <c r="L116" s="211">
        <v>32.525785598850781</v>
      </c>
    </row>
    <row r="117" spans="1:13" x14ac:dyDescent="0.2">
      <c r="A117" s="37"/>
      <c r="B117" s="40">
        <v>2025</v>
      </c>
      <c r="C117" s="41">
        <v>102.48103144052058</v>
      </c>
      <c r="D117" s="41">
        <v>112.83856292428486</v>
      </c>
      <c r="E117" s="41">
        <v>106.68692925717758</v>
      </c>
      <c r="F117" s="41">
        <v>108.86275611723421</v>
      </c>
      <c r="G117" s="211">
        <v>26.413698631108566</v>
      </c>
      <c r="H117" s="41">
        <v>101.1838171330506</v>
      </c>
      <c r="I117" s="41">
        <v>111.41024203209427</v>
      </c>
      <c r="J117" s="41">
        <v>105.33647630888953</v>
      </c>
      <c r="K117" s="41">
        <v>107.48476135273134</v>
      </c>
      <c r="L117" s="211">
        <v>32.689929930658927</v>
      </c>
    </row>
    <row r="118" spans="1:13" x14ac:dyDescent="0.2">
      <c r="A118" s="37"/>
      <c r="B118" s="40">
        <v>2026</v>
      </c>
      <c r="C118" s="41">
        <v>102.62456062577661</v>
      </c>
      <c r="D118" s="41">
        <v>113.03177830079534</v>
      </c>
      <c r="E118" s="41">
        <v>107.52593310566603</v>
      </c>
      <c r="F118" s="41">
        <v>109.93535146790295</v>
      </c>
      <c r="G118" s="211">
        <v>26.458927253254956</v>
      </c>
      <c r="H118" s="41">
        <v>100.98510795108268</v>
      </c>
      <c r="I118" s="41">
        <v>111.22606775615888</v>
      </c>
      <c r="J118" s="41">
        <v>105.80817979637909</v>
      </c>
      <c r="K118" s="41">
        <v>108.17910710584719</v>
      </c>
      <c r="L118" s="211">
        <v>32.635889619233851</v>
      </c>
    </row>
    <row r="119" spans="1:13" x14ac:dyDescent="0.2">
      <c r="A119" s="37"/>
      <c r="B119" s="40">
        <v>2027</v>
      </c>
      <c r="C119" s="41">
        <v>103.05293771036133</v>
      </c>
      <c r="D119" s="41">
        <v>113.3441011037023</v>
      </c>
      <c r="E119" s="41">
        <v>108.76300810193686</v>
      </c>
      <c r="F119" s="41">
        <v>111.21534971325293</v>
      </c>
      <c r="G119" s="211">
        <v>26.532037014473232</v>
      </c>
      <c r="H119" s="41">
        <v>101.0709959186088</v>
      </c>
      <c r="I119" s="41">
        <v>111.16423689199566</v>
      </c>
      <c r="J119" s="41">
        <v>106.6712487019302</v>
      </c>
      <c r="K119" s="41">
        <v>109.07642622035273</v>
      </c>
      <c r="L119" s="211">
        <v>32.617747242193992</v>
      </c>
    </row>
    <row r="120" spans="1:13" x14ac:dyDescent="0.2">
      <c r="A120" s="37"/>
      <c r="B120" s="40">
        <v>2028</v>
      </c>
      <c r="C120" s="41">
        <v>103.42001182257025</v>
      </c>
      <c r="D120" s="41">
        <v>113.66916535319318</v>
      </c>
      <c r="E120" s="41">
        <v>110.060957752137</v>
      </c>
      <c r="F120" s="41">
        <v>112.39152912889497</v>
      </c>
      <c r="G120" s="211">
        <v>26.608129344074779</v>
      </c>
      <c r="H120" s="41">
        <v>101.10043140636702</v>
      </c>
      <c r="I120" s="41">
        <v>111.11970935108229</v>
      </c>
      <c r="J120" s="41">
        <v>107.59242929530008</v>
      </c>
      <c r="K120" s="41">
        <v>109.87072889574685</v>
      </c>
      <c r="L120" s="211">
        <v>32.604681996432987</v>
      </c>
    </row>
    <row r="121" spans="1:13" x14ac:dyDescent="0.2">
      <c r="A121" s="37"/>
      <c r="B121" s="40">
        <v>2029</v>
      </c>
      <c r="C121" s="41">
        <v>103.7628352926648</v>
      </c>
      <c r="D121" s="41">
        <v>114.00925379350983</v>
      </c>
      <c r="E121" s="41">
        <v>111.51307155914736</v>
      </c>
      <c r="F121" s="41">
        <v>113.60537898298708</v>
      </c>
      <c r="G121" s="211">
        <v>26.687738595891247</v>
      </c>
      <c r="H121" s="41">
        <v>101.13853784143645</v>
      </c>
      <c r="I121" s="41">
        <v>111.12581105312141</v>
      </c>
      <c r="J121" s="41">
        <v>108.69276052344837</v>
      </c>
      <c r="K121" s="41">
        <v>110.73215076336498</v>
      </c>
      <c r="L121" s="211">
        <v>32.606472354379243</v>
      </c>
    </row>
    <row r="122" spans="1:13" x14ac:dyDescent="0.2">
      <c r="A122" s="37"/>
      <c r="B122" s="40">
        <v>2030</v>
      </c>
      <c r="C122" s="41">
        <v>104.05761195693367</v>
      </c>
      <c r="D122" s="41">
        <v>114.40882259259087</v>
      </c>
      <c r="E122" s="41">
        <v>112.94091511995249</v>
      </c>
      <c r="F122" s="41">
        <v>114.85706894546071</v>
      </c>
      <c r="G122" s="211">
        <v>26.781271246146655</v>
      </c>
      <c r="H122" s="41">
        <v>101.15933197479292</v>
      </c>
      <c r="I122" s="41">
        <v>111.22223398975387</v>
      </c>
      <c r="J122" s="41">
        <v>109.79521162646574</v>
      </c>
      <c r="K122" s="41">
        <v>111.65799549497866</v>
      </c>
      <c r="L122" s="211">
        <v>32.634764717673058</v>
      </c>
    </row>
    <row r="123" spans="1:13" x14ac:dyDescent="0.2">
      <c r="A123" s="37"/>
      <c r="B123" s="42"/>
      <c r="C123" s="528" t="s">
        <v>218</v>
      </c>
      <c r="D123" s="528"/>
      <c r="E123" s="528"/>
      <c r="F123" s="528"/>
      <c r="G123" s="209"/>
      <c r="H123" s="529" t="s">
        <v>218</v>
      </c>
      <c r="I123" s="528"/>
      <c r="J123" s="528"/>
      <c r="K123" s="528"/>
      <c r="L123" s="212"/>
      <c r="M123" s="74"/>
    </row>
    <row r="124" spans="1:13" x14ac:dyDescent="0.2">
      <c r="A124" s="37"/>
      <c r="B124" s="40" t="s">
        <v>136</v>
      </c>
      <c r="C124" s="41">
        <v>100</v>
      </c>
      <c r="D124" s="41">
        <v>100</v>
      </c>
      <c r="E124" s="41">
        <v>100</v>
      </c>
      <c r="F124" s="41">
        <v>100</v>
      </c>
      <c r="G124" s="211">
        <v>23.372276668683202</v>
      </c>
      <c r="H124" s="41">
        <v>100</v>
      </c>
      <c r="I124" s="41">
        <v>99.999999999999986</v>
      </c>
      <c r="J124" s="41">
        <v>100</v>
      </c>
      <c r="K124" s="41">
        <v>100</v>
      </c>
      <c r="L124" s="211">
        <v>29.288286011745324</v>
      </c>
    </row>
    <row r="125" spans="1:13" x14ac:dyDescent="0.2">
      <c r="A125" s="37"/>
      <c r="B125" s="40" t="s">
        <v>137</v>
      </c>
      <c r="C125" s="41">
        <v>97.646336557471017</v>
      </c>
      <c r="D125" s="41">
        <v>101.58240358534411</v>
      </c>
      <c r="E125" s="41">
        <v>97.823013339055677</v>
      </c>
      <c r="F125" s="41">
        <v>96.464270014127962</v>
      </c>
      <c r="G125" s="211">
        <v>23.742120412664988</v>
      </c>
      <c r="H125" s="41">
        <v>97.562217854387953</v>
      </c>
      <c r="I125" s="41">
        <v>101.4948941062698</v>
      </c>
      <c r="J125" s="41">
        <v>97.738742435467699</v>
      </c>
      <c r="K125" s="41">
        <v>96.38116961759988</v>
      </c>
      <c r="L125" s="211">
        <v>29.726114873162345</v>
      </c>
    </row>
    <row r="126" spans="1:13" x14ac:dyDescent="0.2">
      <c r="A126" s="37"/>
      <c r="B126" s="40" t="s">
        <v>138</v>
      </c>
      <c r="C126" s="41">
        <v>97.749046025656483</v>
      </c>
      <c r="D126" s="41">
        <v>100.10332858790491</v>
      </c>
      <c r="E126" s="41">
        <v>99.852334371312267</v>
      </c>
      <c r="F126" s="41">
        <v>98.072685585362535</v>
      </c>
      <c r="G126" s="211">
        <v>23.396426912126181</v>
      </c>
      <c r="H126" s="41">
        <v>97.58243116084158</v>
      </c>
      <c r="I126" s="41">
        <v>99.932700809544642</v>
      </c>
      <c r="J126" s="41">
        <v>99.682134416743295</v>
      </c>
      <c r="K126" s="41">
        <v>97.905519071568136</v>
      </c>
      <c r="L126" s="211">
        <v>29.268575232361169</v>
      </c>
    </row>
    <row r="127" spans="1:13" x14ac:dyDescent="0.2">
      <c r="A127" s="37"/>
      <c r="B127" s="40" t="s">
        <v>139</v>
      </c>
      <c r="C127" s="41">
        <v>97.171986198352343</v>
      </c>
      <c r="D127" s="41">
        <v>98.518021402614451</v>
      </c>
      <c r="E127" s="41">
        <v>98.043925330164726</v>
      </c>
      <c r="F127" s="41">
        <v>97.957043056278366</v>
      </c>
      <c r="G127" s="211">
        <v>23.025904530731584</v>
      </c>
      <c r="H127" s="41">
        <v>96.952145044277941</v>
      </c>
      <c r="I127" s="41">
        <v>98.295134988848389</v>
      </c>
      <c r="J127" s="41">
        <v>97.822111507705955</v>
      </c>
      <c r="K127" s="41">
        <v>97.735425795607682</v>
      </c>
      <c r="L127" s="211">
        <v>28.788960271165063</v>
      </c>
    </row>
    <row r="128" spans="1:13" x14ac:dyDescent="0.2">
      <c r="A128" s="37"/>
      <c r="B128" s="40" t="s">
        <v>140</v>
      </c>
      <c r="C128" s="41">
        <v>97.962895091695188</v>
      </c>
      <c r="D128" s="41">
        <v>99.499074504868588</v>
      </c>
      <c r="E128" s="41">
        <v>100.06952984222326</v>
      </c>
      <c r="F128" s="41">
        <v>98.777106752555639</v>
      </c>
      <c r="G128" s="211">
        <v>23.255198976057116</v>
      </c>
      <c r="H128" s="41">
        <v>97.73059344222591</v>
      </c>
      <c r="I128" s="41">
        <v>99.263130078088281</v>
      </c>
      <c r="J128" s="41">
        <v>99.832232681678903</v>
      </c>
      <c r="K128" s="41">
        <v>98.542874344387769</v>
      </c>
      <c r="L128" s="211">
        <v>29.072469441481292</v>
      </c>
    </row>
    <row r="129" spans="1:12" x14ac:dyDescent="0.2">
      <c r="A129" s="37"/>
      <c r="B129" s="40" t="s">
        <v>141</v>
      </c>
      <c r="C129" s="41">
        <v>98.742494191825315</v>
      </c>
      <c r="D129" s="41">
        <v>101.76004130470845</v>
      </c>
      <c r="E129" s="41">
        <v>101.35743785499109</v>
      </c>
      <c r="F129" s="41">
        <v>100.22155850548432</v>
      </c>
      <c r="G129" s="211">
        <v>23.783638391902766</v>
      </c>
      <c r="H129" s="41">
        <v>98.4819419871733</v>
      </c>
      <c r="I129" s="41">
        <v>101.49152668671718</v>
      </c>
      <c r="J129" s="41">
        <v>101.08998558829329</v>
      </c>
      <c r="K129" s="41">
        <v>99.957103488057513</v>
      </c>
      <c r="L129" s="211">
        <v>29.725128613692561</v>
      </c>
    </row>
    <row r="130" spans="1:12" x14ac:dyDescent="0.2">
      <c r="A130" s="37"/>
      <c r="B130" s="40" t="s">
        <v>142</v>
      </c>
      <c r="C130" s="41">
        <v>100.28142216725489</v>
      </c>
      <c r="D130" s="41">
        <v>103.21772192954643</v>
      </c>
      <c r="E130" s="41">
        <v>103.78444311807651</v>
      </c>
      <c r="F130" s="41">
        <v>102.58233854710626</v>
      </c>
      <c r="G130" s="211">
        <v>24.124331540485688</v>
      </c>
      <c r="H130" s="41">
        <v>99.99425529577438</v>
      </c>
      <c r="I130" s="41">
        <v>102.92214664105067</v>
      </c>
      <c r="J130" s="41">
        <v>103.48724496118504</v>
      </c>
      <c r="K130" s="41">
        <v>102.28858274874321</v>
      </c>
      <c r="L130" s="211">
        <v>30.144132677658856</v>
      </c>
    </row>
    <row r="131" spans="1:12" x14ac:dyDescent="0.2">
      <c r="A131" s="37"/>
      <c r="B131" s="40" t="s">
        <v>143</v>
      </c>
      <c r="C131" s="41">
        <v>101.06372711251764</v>
      </c>
      <c r="D131" s="41">
        <v>108.61598363226715</v>
      </c>
      <c r="E131" s="41">
        <v>105.98630497663213</v>
      </c>
      <c r="F131" s="41">
        <v>103.79943364867121</v>
      </c>
      <c r="G131" s="211">
        <v>25.386028200945137</v>
      </c>
      <c r="H131" s="41">
        <v>100.76804344763269</v>
      </c>
      <c r="I131" s="41">
        <v>108.29820421701051</v>
      </c>
      <c r="J131" s="41">
        <v>105.67621925172895</v>
      </c>
      <c r="K131" s="41">
        <v>103.49574608606976</v>
      </c>
      <c r="L131" s="211">
        <v>31.718687796662074</v>
      </c>
    </row>
    <row r="132" spans="1:12" x14ac:dyDescent="0.2">
      <c r="A132" s="37"/>
      <c r="B132" s="40" t="s">
        <v>144</v>
      </c>
      <c r="C132" s="41">
        <v>101.81119545861885</v>
      </c>
      <c r="D132" s="41">
        <v>107.25933867419189</v>
      </c>
      <c r="E132" s="41">
        <v>108.79009724072642</v>
      </c>
      <c r="F132" s="41">
        <v>105.56032807903323</v>
      </c>
      <c r="G132" s="211">
        <v>25.068949387932051</v>
      </c>
      <c r="H132" s="41">
        <v>101.51025775986984</v>
      </c>
      <c r="I132" s="41">
        <v>106.9422971307295</v>
      </c>
      <c r="J132" s="41">
        <v>108.46853101843794</v>
      </c>
      <c r="K132" s="41">
        <v>105.24830854062985</v>
      </c>
      <c r="L132" s="211">
        <v>31.321565851178569</v>
      </c>
    </row>
    <row r="133" spans="1:12" ht="15" customHeight="1" x14ac:dyDescent="0.2">
      <c r="A133" s="37"/>
      <c r="B133" s="40" t="s">
        <v>145</v>
      </c>
      <c r="C133" s="41">
        <v>102.29707093266687</v>
      </c>
      <c r="D133" s="41">
        <v>109.14979035853993</v>
      </c>
      <c r="E133" s="41">
        <v>110.29830657038818</v>
      </c>
      <c r="F133" s="41">
        <v>108.07601125966222</v>
      </c>
      <c r="G133" s="211">
        <v>25.510790985885656</v>
      </c>
      <c r="H133" s="41">
        <v>101.98964285704129</v>
      </c>
      <c r="I133" s="41">
        <v>108.82176816104271</v>
      </c>
      <c r="J133" s="41">
        <v>109.96683279675476</v>
      </c>
      <c r="K133" s="41">
        <v>107.75121603473622</v>
      </c>
      <c r="L133" s="211">
        <v>31.872030702044597</v>
      </c>
    </row>
    <row r="134" spans="1:12" ht="13.5" customHeight="1" x14ac:dyDescent="0.2">
      <c r="A134" s="37"/>
      <c r="B134" s="40" t="s">
        <v>146</v>
      </c>
      <c r="C134" s="41">
        <v>102.96573214840861</v>
      </c>
      <c r="D134" s="41">
        <v>109.94840576386248</v>
      </c>
      <c r="E134" s="41">
        <v>111.95508956403022</v>
      </c>
      <c r="F134" s="41">
        <v>108.88778777087941</v>
      </c>
      <c r="G134" s="211">
        <v>25.697445587936368</v>
      </c>
      <c r="H134" s="41">
        <v>102.61196759520917</v>
      </c>
      <c r="I134" s="41">
        <v>109.57065048714597</v>
      </c>
      <c r="J134" s="41">
        <v>111.57043982268782</v>
      </c>
      <c r="K134" s="41">
        <v>108.51367651283371</v>
      </c>
      <c r="L134" s="211">
        <v>32.091365499605132</v>
      </c>
    </row>
    <row r="135" spans="1:12" ht="14.25" customHeight="1" x14ac:dyDescent="0.2">
      <c r="A135" s="37"/>
      <c r="B135" s="40" t="s">
        <v>147</v>
      </c>
      <c r="C135" s="41">
        <v>103.75029511579008</v>
      </c>
      <c r="D135" s="41">
        <v>112.0499125543554</v>
      </c>
      <c r="E135" s="41">
        <v>111.43194399085402</v>
      </c>
      <c r="F135" s="41">
        <v>108.96938485355361</v>
      </c>
      <c r="G135" s="211">
        <v>26.18861556922154</v>
      </c>
      <c r="H135" s="41">
        <v>103.2682839587853</v>
      </c>
      <c r="I135" s="41">
        <v>111.52934239180954</v>
      </c>
      <c r="J135" s="41">
        <v>110.91424483452508</v>
      </c>
      <c r="K135" s="41">
        <v>108.46312644520169</v>
      </c>
      <c r="L135" s="211">
        <v>32.665032786731899</v>
      </c>
    </row>
    <row r="136" spans="1:12" ht="16.5" customHeight="1" x14ac:dyDescent="0.2">
      <c r="A136" s="37"/>
      <c r="B136" s="40" t="s">
        <v>148</v>
      </c>
      <c r="C136" s="41">
        <v>101.68359529342491</v>
      </c>
      <c r="D136" s="41">
        <v>111.62441830572112</v>
      </c>
      <c r="E136" s="41">
        <v>94.108376063957024</v>
      </c>
      <c r="F136" s="41">
        <v>96.66025873845831</v>
      </c>
      <c r="G136" s="211">
        <v>26.089167876221399</v>
      </c>
      <c r="H136" s="41">
        <v>101.06212751205591</v>
      </c>
      <c r="I136" s="41">
        <v>110.94219439938816</v>
      </c>
      <c r="J136" s="41">
        <v>93.533206357261108</v>
      </c>
      <c r="K136" s="41">
        <v>96.069492485835184</v>
      </c>
      <c r="L136" s="211">
        <v>32.493067203399306</v>
      </c>
    </row>
    <row r="137" spans="1:12" ht="14.25" customHeight="1" x14ac:dyDescent="0.2">
      <c r="A137" s="37"/>
      <c r="B137" s="40" t="s">
        <v>149</v>
      </c>
      <c r="C137" s="41">
        <v>101.96070438420978</v>
      </c>
      <c r="D137" s="41">
        <v>111.77294730212814</v>
      </c>
      <c r="E137" s="41">
        <v>108.0002380924338</v>
      </c>
      <c r="F137" s="41">
        <v>108.88058033010934</v>
      </c>
      <c r="G137" s="211">
        <v>26.123882484194869</v>
      </c>
      <c r="H137" s="41">
        <v>101.26335197330383</v>
      </c>
      <c r="I137" s="41">
        <v>111.00848480899464</v>
      </c>
      <c r="J137" s="41">
        <v>107.26157875433852</v>
      </c>
      <c r="K137" s="41">
        <v>108.13589995885647</v>
      </c>
      <c r="L137" s="211">
        <v>32.512482528163211</v>
      </c>
    </row>
    <row r="138" spans="1:12" ht="15" customHeight="1" x14ac:dyDescent="0.2">
      <c r="B138" s="11" t="s">
        <v>150</v>
      </c>
      <c r="C138" s="41">
        <v>102.13014651684381</v>
      </c>
      <c r="D138" s="41">
        <v>108.25017179148959</v>
      </c>
      <c r="E138" s="41">
        <v>111.26821338040193</v>
      </c>
      <c r="F138" s="41">
        <v>110.54952276850213</v>
      </c>
      <c r="G138" s="211">
        <v>25.300529645431808</v>
      </c>
      <c r="H138" s="41">
        <v>101.53734780703391</v>
      </c>
      <c r="I138" s="41">
        <v>107.62185033731338</v>
      </c>
      <c r="J138" s="41">
        <v>110.6223741685305</v>
      </c>
      <c r="K138" s="41">
        <v>109.90785508562597</v>
      </c>
      <c r="L138" s="211">
        <v>31.520595337924842</v>
      </c>
    </row>
    <row r="139" spans="1:12" ht="15" customHeight="1" x14ac:dyDescent="0.2">
      <c r="B139" s="11" t="s">
        <v>151</v>
      </c>
      <c r="C139" s="41">
        <v>101.68440346662986</v>
      </c>
      <c r="D139" s="41">
        <v>109.14476793583422</v>
      </c>
      <c r="E139" s="41">
        <v>108.66596335241128</v>
      </c>
      <c r="F139" s="41">
        <v>109.31818098851646</v>
      </c>
      <c r="G139" s="211">
        <v>25.509617131355409</v>
      </c>
      <c r="H139" s="41">
        <v>101.13601278940152</v>
      </c>
      <c r="I139" s="41">
        <v>108.55614302224161</v>
      </c>
      <c r="J139" s="41">
        <v>108.07992066343535</v>
      </c>
      <c r="K139" s="41">
        <v>108.72862084692269</v>
      </c>
      <c r="L139" s="211">
        <v>31.794233651673437</v>
      </c>
    </row>
    <row r="140" spans="1:12" ht="15" customHeight="1" x14ac:dyDescent="0.2">
      <c r="B140" s="11" t="s">
        <v>152</v>
      </c>
      <c r="C140" s="41">
        <v>102.10216240683053</v>
      </c>
      <c r="D140" s="41">
        <v>112.46479282861273</v>
      </c>
      <c r="E140" s="41">
        <v>108.05681600777017</v>
      </c>
      <c r="F140" s="41">
        <v>110.00508525679884</v>
      </c>
      <c r="G140" s="211">
        <v>26.285582534764753</v>
      </c>
      <c r="H140" s="41">
        <v>101.2519473549101</v>
      </c>
      <c r="I140" s="41">
        <v>111.5282871031708</v>
      </c>
      <c r="J140" s="41">
        <v>107.15701595195611</v>
      </c>
      <c r="K140" s="41">
        <v>109.08906176553867</v>
      </c>
      <c r="L140" s="211">
        <v>32.664723710777139</v>
      </c>
    </row>
    <row r="141" spans="1:12" ht="15" customHeight="1" x14ac:dyDescent="0.2">
      <c r="B141" s="11" t="s">
        <v>153</v>
      </c>
      <c r="C141" s="41">
        <v>103.07087704605803</v>
      </c>
      <c r="D141" s="41">
        <v>113.01776498402836</v>
      </c>
      <c r="E141" s="41">
        <v>108.53429679195592</v>
      </c>
      <c r="F141" s="41">
        <v>111.01053239258843</v>
      </c>
      <c r="G141" s="211">
        <v>26.414824716829276</v>
      </c>
      <c r="H141" s="41">
        <v>101.69584844766412</v>
      </c>
      <c r="I141" s="41">
        <v>111.51003881119142</v>
      </c>
      <c r="J141" s="41">
        <v>107.08638282951995</v>
      </c>
      <c r="K141" s="41">
        <v>109.52958393132201</v>
      </c>
      <c r="L141" s="211">
        <v>32.659379098829959</v>
      </c>
    </row>
    <row r="142" spans="1:12" ht="15" customHeight="1" x14ac:dyDescent="0.2">
      <c r="B142" s="11" t="s">
        <v>154</v>
      </c>
      <c r="C142" s="41">
        <v>103.15705002866133</v>
      </c>
      <c r="D142" s="41">
        <v>113.35572230343872</v>
      </c>
      <c r="E142" s="41">
        <v>109.58621802048293</v>
      </c>
      <c r="F142" s="41">
        <v>112.23225251077292</v>
      </c>
      <c r="G142" s="211">
        <v>26.49381303654393</v>
      </c>
      <c r="H142" s="41">
        <v>101.45494516805532</v>
      </c>
      <c r="I142" s="41">
        <v>111.48533801214131</v>
      </c>
      <c r="J142" s="41">
        <v>107.7780310444472</v>
      </c>
      <c r="K142" s="41">
        <v>110.38040561846387</v>
      </c>
      <c r="L142" s="211">
        <v>32.652144658156978</v>
      </c>
    </row>
    <row r="143" spans="1:12" ht="15" customHeight="1" x14ac:dyDescent="0.2">
      <c r="B143" s="11" t="s">
        <v>155</v>
      </c>
      <c r="C143" s="41">
        <v>103.63388352563808</v>
      </c>
      <c r="D143" s="41">
        <v>113.5632081167554</v>
      </c>
      <c r="E143" s="41">
        <v>110.85125198857362</v>
      </c>
      <c r="F143" s="41">
        <v>113.50126418669011</v>
      </c>
      <c r="G143" s="211">
        <v>26.542307194880575</v>
      </c>
      <c r="H143" s="41">
        <v>101.58523660638804</v>
      </c>
      <c r="I143" s="41">
        <v>111.31827712957507</v>
      </c>
      <c r="J143" s="41">
        <v>108.65993127226351</v>
      </c>
      <c r="K143" s="41">
        <v>111.25755771447707</v>
      </c>
      <c r="L143" s="211">
        <v>32.603215389057226</v>
      </c>
    </row>
    <row r="144" spans="1:12" ht="15" customHeight="1" x14ac:dyDescent="0.2">
      <c r="B144" s="11" t="s">
        <v>156</v>
      </c>
      <c r="C144" s="41">
        <v>103.96712249482665</v>
      </c>
      <c r="D144" s="41">
        <v>113.93877280096909</v>
      </c>
      <c r="E144" s="41">
        <v>112.2109213994077</v>
      </c>
      <c r="F144" s="41">
        <v>114.69592789917276</v>
      </c>
      <c r="G144" s="211">
        <v>26.630085211944863</v>
      </c>
      <c r="H144" s="41">
        <v>101.58649291579054</v>
      </c>
      <c r="I144" s="41">
        <v>111.3298132931924</v>
      </c>
      <c r="J144" s="41">
        <v>109.64152607361501</v>
      </c>
      <c r="K144" s="41">
        <v>112.06963112381138</v>
      </c>
      <c r="L144" s="211">
        <v>32.606594133652258</v>
      </c>
    </row>
    <row r="145" spans="2:12" ht="15" customHeight="1" x14ac:dyDescent="0.2">
      <c r="B145" s="11" t="s">
        <v>157</v>
      </c>
      <c r="C145" s="41">
        <v>104.3199485906882</v>
      </c>
      <c r="D145" s="41">
        <v>114.27367781979819</v>
      </c>
      <c r="E145" s="41">
        <v>113.69433405781227</v>
      </c>
      <c r="F145" s="41">
        <v>115.94731619146422</v>
      </c>
      <c r="G145" s="211">
        <v>26.708360139522906</v>
      </c>
      <c r="H145" s="41">
        <v>101.64167360728899</v>
      </c>
      <c r="I145" s="41">
        <v>111.33985416765444</v>
      </c>
      <c r="J145" s="41">
        <v>110.77538428094815</v>
      </c>
      <c r="K145" s="41">
        <v>112.97052411532631</v>
      </c>
      <c r="L145" s="211">
        <v>32.609534933682774</v>
      </c>
    </row>
    <row r="146" spans="2:12" ht="15" customHeight="1" thickBot="1" x14ac:dyDescent="0.25">
      <c r="B146" s="11" t="s">
        <v>158</v>
      </c>
      <c r="C146" s="41">
        <v>104.58564083213189</v>
      </c>
      <c r="D146" s="41">
        <v>114.70502529722374</v>
      </c>
      <c r="E146" s="41">
        <v>115.13781499586435</v>
      </c>
      <c r="F146" s="41">
        <v>117.23118905613904</v>
      </c>
      <c r="G146" s="211">
        <v>26.809175865350188</v>
      </c>
      <c r="H146" s="41">
        <v>101.63676116332707</v>
      </c>
      <c r="I146" s="41">
        <v>111.47082111472373</v>
      </c>
      <c r="J146" s="41">
        <v>111.89140794561852</v>
      </c>
      <c r="K146" s="41">
        <v>113.92575757236263</v>
      </c>
      <c r="L146" s="211">
        <v>32.647892907721285</v>
      </c>
    </row>
    <row r="147" spans="2:12" ht="20.25" customHeight="1" x14ac:dyDescent="0.25">
      <c r="B147" s="385" t="s">
        <v>159</v>
      </c>
      <c r="C147" s="387"/>
      <c r="D147" s="388"/>
      <c r="E147" s="387"/>
      <c r="F147" s="388"/>
      <c r="G147" s="386"/>
      <c r="H147" s="388" t="s">
        <v>159</v>
      </c>
      <c r="I147" s="388"/>
      <c r="J147" s="387"/>
      <c r="K147" s="388"/>
      <c r="L147" s="386"/>
    </row>
    <row r="148" spans="2:12" ht="37.5" customHeight="1" x14ac:dyDescent="0.2">
      <c r="B148" s="522" t="s">
        <v>219</v>
      </c>
      <c r="C148" s="523"/>
      <c r="D148" s="523"/>
      <c r="E148" s="523"/>
      <c r="F148" s="523"/>
      <c r="G148" s="524"/>
      <c r="H148" s="522" t="s">
        <v>220</v>
      </c>
      <c r="I148" s="523"/>
      <c r="J148" s="523"/>
      <c r="K148" s="523"/>
      <c r="L148" s="524"/>
    </row>
    <row r="149" spans="2:12" ht="47.25" customHeight="1" x14ac:dyDescent="0.2">
      <c r="B149" s="522" t="s">
        <v>221</v>
      </c>
      <c r="C149" s="523"/>
      <c r="D149" s="523"/>
      <c r="E149" s="523"/>
      <c r="F149" s="523"/>
      <c r="G149" s="524"/>
      <c r="H149" s="522" t="s">
        <v>222</v>
      </c>
      <c r="I149" s="523"/>
      <c r="J149" s="523"/>
      <c r="K149" s="523"/>
      <c r="L149" s="524"/>
    </row>
    <row r="150" spans="2:12" ht="44.25" customHeight="1" x14ac:dyDescent="0.2">
      <c r="B150" s="522" t="s">
        <v>223</v>
      </c>
      <c r="C150" s="523"/>
      <c r="D150" s="523"/>
      <c r="E150" s="523"/>
      <c r="F150" s="523"/>
      <c r="G150" s="524"/>
      <c r="H150" s="522" t="s">
        <v>224</v>
      </c>
      <c r="I150" s="523"/>
      <c r="J150" s="523"/>
      <c r="K150" s="523"/>
      <c r="L150" s="524"/>
    </row>
    <row r="151" spans="2:12" ht="40.5" customHeight="1" thickBot="1" x14ac:dyDescent="0.25">
      <c r="B151" s="525" t="s">
        <v>225</v>
      </c>
      <c r="C151" s="526"/>
      <c r="D151" s="526"/>
      <c r="E151" s="526"/>
      <c r="F151" s="526"/>
      <c r="G151" s="527"/>
      <c r="H151" s="525" t="s">
        <v>226</v>
      </c>
      <c r="I151" s="526"/>
      <c r="J151" s="526"/>
      <c r="K151" s="526"/>
      <c r="L151" s="527"/>
    </row>
    <row r="152" spans="2:12" ht="24" customHeight="1" x14ac:dyDescent="0.2"/>
  </sheetData>
  <mergeCells count="17">
    <mergeCell ref="C99:F99"/>
    <mergeCell ref="H99:K99"/>
    <mergeCell ref="B2:K2"/>
    <mergeCell ref="C3:G3"/>
    <mergeCell ref="H3:L3"/>
    <mergeCell ref="C4:F4"/>
    <mergeCell ref="H4:K4"/>
    <mergeCell ref="B150:G150"/>
    <mergeCell ref="H150:L150"/>
    <mergeCell ref="B151:G151"/>
    <mergeCell ref="H151:L151"/>
    <mergeCell ref="C123:F123"/>
    <mergeCell ref="H123:K123"/>
    <mergeCell ref="B148:G148"/>
    <mergeCell ref="H148:L148"/>
    <mergeCell ref="B149:G149"/>
    <mergeCell ref="H149:L149"/>
  </mergeCells>
  <hyperlinks>
    <hyperlink ref="A1" location="Contents!A1" display="Back to contents" xr:uid="{52229018-4047-458E-95E6-C865C609D899}"/>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98"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ED335-BD26-46F0-9249-31B907233956}">
  <sheetPr codeName="Sheet7"/>
  <dimension ref="A1:AG165"/>
  <sheetViews>
    <sheetView showGridLines="0" zoomScaleNormal="100" zoomScaleSheetLayoutView="25" workbookViewId="0"/>
  </sheetViews>
  <sheetFormatPr defaultColWidth="8.77734375" defaultRowHeight="15.75" x14ac:dyDescent="0.25"/>
  <cols>
    <col min="1" max="1" width="7.33203125" style="2" customWidth="1"/>
    <col min="2" max="2" width="6.21875" style="2" customWidth="1"/>
    <col min="3" max="3" width="12.21875" style="2" customWidth="1"/>
    <col min="4" max="4" width="12.77734375" style="2" customWidth="1"/>
    <col min="5" max="5" width="11.77734375" style="2" customWidth="1"/>
    <col min="6" max="6" width="13.77734375" style="2" customWidth="1"/>
    <col min="7" max="7" width="14.77734375" style="2" customWidth="1"/>
    <col min="8" max="8" width="12.77734375" style="2" customWidth="1"/>
    <col min="9" max="9" width="8.21875" style="2" customWidth="1"/>
    <col min="10" max="10" width="9.21875" style="2" customWidth="1"/>
    <col min="11" max="11" width="8.21875" style="80" customWidth="1"/>
    <col min="12" max="12" width="11.33203125" style="80" customWidth="1"/>
    <col min="13" max="13" width="12.77734375" style="80" customWidth="1"/>
    <col min="14" max="14" width="12.21875" style="80" customWidth="1"/>
    <col min="15" max="15" width="11.21875" style="80" customWidth="1"/>
    <col min="16" max="16" width="12.21875" style="80" customWidth="1"/>
    <col min="17" max="17" width="9.77734375" style="2" customWidth="1"/>
    <col min="18" max="19" width="12" style="2" customWidth="1"/>
    <col min="20" max="20" width="13.77734375" style="2" customWidth="1"/>
    <col min="21" max="21" width="13.21875" style="2" customWidth="1"/>
    <col min="22" max="24" width="14.21875" style="2" customWidth="1"/>
    <col min="25" max="25" width="12.21875" style="2" customWidth="1"/>
    <col min="26" max="26" width="8.77734375" style="2"/>
    <col min="27" max="27" width="9.21875" style="2" bestFit="1" customWidth="1"/>
    <col min="28" max="16384" width="8.77734375" style="2"/>
  </cols>
  <sheetData>
    <row r="1" spans="1:33" ht="33.75" customHeight="1" thickBot="1" x14ac:dyDescent="0.3">
      <c r="A1" s="9" t="s">
        <v>22</v>
      </c>
      <c r="B1" s="20"/>
      <c r="C1" s="164"/>
      <c r="D1" s="164"/>
      <c r="E1" s="164"/>
      <c r="F1" s="164"/>
      <c r="G1" s="164"/>
      <c r="H1" s="164"/>
      <c r="I1" s="164"/>
      <c r="J1" s="164"/>
      <c r="K1" s="301"/>
      <c r="L1" s="301"/>
      <c r="M1" s="164"/>
      <c r="N1" s="302"/>
      <c r="O1" s="302"/>
      <c r="P1" s="302"/>
      <c r="Q1" s="164"/>
      <c r="R1" s="164"/>
      <c r="S1" s="303"/>
      <c r="T1" s="164"/>
      <c r="U1" s="164"/>
      <c r="V1" s="164"/>
      <c r="W1" s="164"/>
      <c r="X1" s="164"/>
      <c r="Y1" s="164"/>
    </row>
    <row r="2" spans="1:33" ht="19.5" thickBot="1" x14ac:dyDescent="0.35">
      <c r="A2" s="7"/>
      <c r="B2" s="534" t="s">
        <v>227</v>
      </c>
      <c r="C2" s="535"/>
      <c r="D2" s="535"/>
      <c r="E2" s="535"/>
      <c r="F2" s="535"/>
      <c r="G2" s="535"/>
      <c r="H2" s="535"/>
      <c r="I2" s="535"/>
      <c r="J2" s="535"/>
      <c r="K2" s="535"/>
      <c r="L2" s="535"/>
      <c r="M2" s="535"/>
      <c r="N2" s="535"/>
      <c r="O2" s="535"/>
      <c r="P2" s="535"/>
      <c r="Q2" s="535"/>
      <c r="R2" s="535"/>
      <c r="S2" s="535"/>
      <c r="T2" s="535"/>
      <c r="U2" s="535"/>
      <c r="V2" s="535"/>
      <c r="W2" s="535"/>
      <c r="X2" s="535"/>
      <c r="Y2" s="536"/>
    </row>
    <row r="3" spans="1:33" ht="95.25" customHeight="1" x14ac:dyDescent="0.25">
      <c r="A3" s="7"/>
      <c r="B3" s="96"/>
      <c r="C3" s="217" t="s">
        <v>228</v>
      </c>
      <c r="D3" s="217" t="s">
        <v>229</v>
      </c>
      <c r="E3" s="217" t="s">
        <v>230</v>
      </c>
      <c r="F3" s="217" t="s">
        <v>231</v>
      </c>
      <c r="G3" s="217" t="s">
        <v>232</v>
      </c>
      <c r="H3" s="217" t="s">
        <v>233</v>
      </c>
      <c r="I3" s="217" t="s">
        <v>234</v>
      </c>
      <c r="J3" s="68" t="s">
        <v>235</v>
      </c>
      <c r="K3" s="43" t="s">
        <v>236</v>
      </c>
      <c r="L3" s="43" t="s">
        <v>237</v>
      </c>
      <c r="M3" s="43" t="s">
        <v>238</v>
      </c>
      <c r="N3" s="43" t="s">
        <v>239</v>
      </c>
      <c r="O3" s="43" t="s">
        <v>240</v>
      </c>
      <c r="P3" s="218" t="s">
        <v>241</v>
      </c>
      <c r="Q3" s="68" t="s">
        <v>242</v>
      </c>
      <c r="R3" s="68" t="s">
        <v>243</v>
      </c>
      <c r="S3" s="68" t="s">
        <v>244</v>
      </c>
      <c r="T3" s="44" t="s">
        <v>245</v>
      </c>
      <c r="U3" s="44" t="s">
        <v>246</v>
      </c>
      <c r="V3" s="44" t="s">
        <v>247</v>
      </c>
      <c r="W3" s="44" t="s">
        <v>248</v>
      </c>
      <c r="X3" s="44" t="s">
        <v>249</v>
      </c>
      <c r="Y3" s="45" t="s">
        <v>250</v>
      </c>
      <c r="Z3" s="3"/>
      <c r="AA3" s="47" t="s">
        <v>251</v>
      </c>
      <c r="AB3" s="3"/>
    </row>
    <row r="4" spans="1:33" x14ac:dyDescent="0.25">
      <c r="A4" s="7"/>
      <c r="B4" s="184" t="s">
        <v>43</v>
      </c>
      <c r="C4" s="75">
        <v>29.684000000000001</v>
      </c>
      <c r="D4" s="75">
        <v>60.337012399999999</v>
      </c>
      <c r="E4" s="75">
        <v>25.806000000000001</v>
      </c>
      <c r="F4" s="75">
        <v>1.6220000000000001</v>
      </c>
      <c r="G4" s="75">
        <v>5.1811154400000001</v>
      </c>
      <c r="H4" s="75">
        <v>63.633961399999997</v>
      </c>
      <c r="I4" s="75">
        <v>32.200000000000003</v>
      </c>
      <c r="J4" s="75">
        <v>955.82480000000032</v>
      </c>
      <c r="K4" s="76">
        <v>47.970559096958844</v>
      </c>
      <c r="L4" s="76">
        <v>56.230423600756538</v>
      </c>
      <c r="M4" s="75">
        <f>N4+O4</f>
        <v>202.22499999999999</v>
      </c>
      <c r="N4" s="75">
        <v>169.209</v>
      </c>
      <c r="O4" s="75">
        <v>33.015999999999998</v>
      </c>
      <c r="P4" s="75">
        <v>22.536999999999999</v>
      </c>
      <c r="Q4" s="75">
        <v>2.5663718617933373</v>
      </c>
      <c r="R4" s="75">
        <v>100</v>
      </c>
      <c r="S4" s="75">
        <v>100</v>
      </c>
      <c r="T4" s="75">
        <v>100</v>
      </c>
      <c r="U4" s="75">
        <v>100</v>
      </c>
      <c r="V4" s="75">
        <v>100</v>
      </c>
      <c r="W4" s="75">
        <v>100</v>
      </c>
      <c r="X4" s="75">
        <v>100</v>
      </c>
      <c r="Y4" s="77">
        <v>100</v>
      </c>
      <c r="Z4" s="3"/>
      <c r="AA4" s="47"/>
      <c r="AB4" s="3"/>
      <c r="AC4" s="47"/>
      <c r="AD4" s="47"/>
      <c r="AE4" s="47"/>
      <c r="AF4" s="47"/>
      <c r="AG4" s="47"/>
    </row>
    <row r="5" spans="1:33" x14ac:dyDescent="0.25">
      <c r="A5" s="7"/>
      <c r="B5" s="184" t="s">
        <v>44</v>
      </c>
      <c r="C5" s="75">
        <v>29.722000000000001</v>
      </c>
      <c r="D5" s="75">
        <v>60.269694800000003</v>
      </c>
      <c r="E5" s="75">
        <v>25.863</v>
      </c>
      <c r="F5" s="75">
        <v>1.68</v>
      </c>
      <c r="G5" s="75">
        <v>5.3499777100000001</v>
      </c>
      <c r="H5" s="75">
        <v>63.676366199999997</v>
      </c>
      <c r="I5" s="75">
        <v>31.8</v>
      </c>
      <c r="J5" s="75">
        <v>945.15959999999995</v>
      </c>
      <c r="K5" s="76">
        <v>47.389411627392988</v>
      </c>
      <c r="L5" s="76">
        <v>55.448276204595629</v>
      </c>
      <c r="M5" s="75">
        <f t="shared" ref="M5:M68" si="0">N5+O5</f>
        <v>200.18</v>
      </c>
      <c r="N5" s="75">
        <v>167.72800000000001</v>
      </c>
      <c r="O5" s="75">
        <v>32.451999999999998</v>
      </c>
      <c r="P5" s="75">
        <v>23.103000000000002</v>
      </c>
      <c r="Q5" s="75">
        <v>2.5181341221026221</v>
      </c>
      <c r="R5" s="75">
        <v>98.906287960883475</v>
      </c>
      <c r="S5" s="75">
        <v>100.15039221196378</v>
      </c>
      <c r="T5" s="75">
        <v>100.58560540429133</v>
      </c>
      <c r="U5" s="75">
        <v>99.336094790539008</v>
      </c>
      <c r="V5" s="75">
        <v>97.770016004750843</v>
      </c>
      <c r="W5" s="75">
        <v>97.260851813894377</v>
      </c>
      <c r="X5" s="75">
        <v>96.950313543740037</v>
      </c>
      <c r="Y5" s="77">
        <v>98.169814343032357</v>
      </c>
      <c r="Z5" s="348"/>
      <c r="AA5" s="47"/>
      <c r="AB5" s="3"/>
      <c r="AC5" s="47"/>
      <c r="AD5" s="47"/>
      <c r="AE5" s="47"/>
      <c r="AF5" s="47"/>
    </row>
    <row r="6" spans="1:33" x14ac:dyDescent="0.25">
      <c r="A6" s="7"/>
      <c r="B6" s="184" t="s">
        <v>45</v>
      </c>
      <c r="C6" s="75">
        <v>29.58</v>
      </c>
      <c r="D6" s="75">
        <v>59.855521199999998</v>
      </c>
      <c r="E6" s="75">
        <v>25.762</v>
      </c>
      <c r="F6" s="75">
        <v>1.84</v>
      </c>
      <c r="G6" s="75">
        <v>5.8561425800000002</v>
      </c>
      <c r="H6" s="75">
        <v>63.578785500000002</v>
      </c>
      <c r="I6" s="75">
        <v>32</v>
      </c>
      <c r="J6" s="75">
        <v>946.56</v>
      </c>
      <c r="K6" s="76">
        <v>47.173475706040477</v>
      </c>
      <c r="L6" s="76">
        <v>55.173734324372035</v>
      </c>
      <c r="M6" s="75">
        <f t="shared" si="0"/>
        <v>199.12799999999999</v>
      </c>
      <c r="N6" s="75">
        <v>166.95599999999999</v>
      </c>
      <c r="O6" s="75">
        <v>32.171999999999997</v>
      </c>
      <c r="P6" s="75">
        <v>22.745999999999999</v>
      </c>
      <c r="Q6" s="75">
        <v>0.36699519712624085</v>
      </c>
      <c r="R6" s="75">
        <v>98.837030626539246</v>
      </c>
      <c r="S6" s="75">
        <v>99.454762067955116</v>
      </c>
      <c r="T6" s="75">
        <v>98.787920671680084</v>
      </c>
      <c r="U6" s="75">
        <v>98.174331117270356</v>
      </c>
      <c r="V6" s="75">
        <v>95.563050060477053</v>
      </c>
      <c r="W6" s="75">
        <v>95.815969973436609</v>
      </c>
      <c r="X6" s="75">
        <v>95.687984978424893</v>
      </c>
      <c r="Y6" s="77">
        <v>96.28603488454003</v>
      </c>
      <c r="Z6" s="348"/>
      <c r="AA6" s="47"/>
      <c r="AB6" s="3"/>
      <c r="AC6" s="47"/>
      <c r="AD6" s="47"/>
      <c r="AE6" s="47"/>
      <c r="AF6" s="47"/>
    </row>
    <row r="7" spans="1:33" x14ac:dyDescent="0.25">
      <c r="A7" s="7"/>
      <c r="B7" s="184" t="s">
        <v>46</v>
      </c>
      <c r="C7" s="75">
        <v>29.527999999999999</v>
      </c>
      <c r="D7" s="75">
        <v>59.632045599999998</v>
      </c>
      <c r="E7" s="75">
        <v>25.7</v>
      </c>
      <c r="F7" s="75">
        <v>2.0030000000000001</v>
      </c>
      <c r="G7" s="75">
        <v>6.3524785100000001</v>
      </c>
      <c r="H7" s="75">
        <v>63.677121</v>
      </c>
      <c r="I7" s="75">
        <v>31.9</v>
      </c>
      <c r="J7" s="75">
        <v>941.94320000000005</v>
      </c>
      <c r="K7" s="76">
        <v>47.439504924851072</v>
      </c>
      <c r="L7" s="76">
        <v>55.674831584426556</v>
      </c>
      <c r="M7" s="75">
        <f t="shared" si="0"/>
        <v>198.142</v>
      </c>
      <c r="N7" s="75">
        <v>165.392</v>
      </c>
      <c r="O7" s="75">
        <v>32.75</v>
      </c>
      <c r="P7" s="75">
        <v>23.263999999999999</v>
      </c>
      <c r="Q7" s="75">
        <v>-0.37208675193461938</v>
      </c>
      <c r="R7" s="75">
        <v>98.147357147917802</v>
      </c>
      <c r="S7" s="75">
        <v>99.070373045860606</v>
      </c>
      <c r="T7" s="75">
        <v>97.171520072947231</v>
      </c>
      <c r="U7" s="75">
        <v>96.266195429774939</v>
      </c>
      <c r="V7" s="75">
        <v>93.987986394674323</v>
      </c>
      <c r="W7" s="75">
        <v>96.130699442062877</v>
      </c>
      <c r="X7" s="75">
        <v>94.903576236255844</v>
      </c>
      <c r="Y7" s="77">
        <v>95.796086357599961</v>
      </c>
      <c r="Z7" s="348"/>
      <c r="AA7" s="47"/>
      <c r="AB7" s="3"/>
      <c r="AC7" s="47"/>
      <c r="AD7" s="47"/>
      <c r="AE7" s="47"/>
      <c r="AF7" s="47"/>
    </row>
    <row r="8" spans="1:33" x14ac:dyDescent="0.25">
      <c r="A8" s="7"/>
      <c r="B8" s="184" t="s">
        <v>47</v>
      </c>
      <c r="C8" s="75">
        <v>29.366</v>
      </c>
      <c r="D8" s="75">
        <v>59.1877456</v>
      </c>
      <c r="E8" s="75">
        <v>25.521999999999998</v>
      </c>
      <c r="F8" s="75">
        <v>2.2349999999999999</v>
      </c>
      <c r="G8" s="75">
        <v>7.0725609900000004</v>
      </c>
      <c r="H8" s="75">
        <v>63.6924317</v>
      </c>
      <c r="I8" s="75">
        <v>31.5</v>
      </c>
      <c r="J8" s="75">
        <v>925.02899999999988</v>
      </c>
      <c r="K8" s="76">
        <v>47.72137771791418</v>
      </c>
      <c r="L8" s="76">
        <v>56.205246616637808</v>
      </c>
      <c r="M8" s="75">
        <f t="shared" si="0"/>
        <v>195.35899999999998</v>
      </c>
      <c r="N8" s="75">
        <v>162.291</v>
      </c>
      <c r="O8" s="75">
        <v>33.067999999999998</v>
      </c>
      <c r="P8" s="75">
        <v>23.715</v>
      </c>
      <c r="Q8" s="75">
        <v>-3.0211642476288159</v>
      </c>
      <c r="R8" s="75">
        <v>96.978835752371168</v>
      </c>
      <c r="S8" s="75">
        <v>99.133920991312763</v>
      </c>
      <c r="T8" s="75">
        <v>96.946676499388388</v>
      </c>
      <c r="U8" s="75">
        <v>94.83914011501389</v>
      </c>
      <c r="V8" s="75">
        <v>92.9248301819744</v>
      </c>
      <c r="W8" s="75">
        <v>95.216916539753129</v>
      </c>
      <c r="X8" s="75">
        <v>94.149135245364448</v>
      </c>
      <c r="Y8" s="77">
        <v>96.241338250816995</v>
      </c>
      <c r="Z8" s="348"/>
      <c r="AA8" s="47"/>
      <c r="AB8" s="3"/>
      <c r="AC8" s="47"/>
      <c r="AD8" s="47"/>
      <c r="AE8" s="47"/>
      <c r="AF8" s="47"/>
    </row>
    <row r="9" spans="1:33" x14ac:dyDescent="0.25">
      <c r="A9" s="7"/>
      <c r="B9" s="184" t="s">
        <v>48</v>
      </c>
      <c r="C9" s="75">
        <v>29.087</v>
      </c>
      <c r="D9" s="75">
        <v>58.5110235</v>
      </c>
      <c r="E9" s="75">
        <v>25.244</v>
      </c>
      <c r="F9" s="75">
        <v>2.448</v>
      </c>
      <c r="G9" s="75">
        <v>7.7628032300000003</v>
      </c>
      <c r="H9" s="75">
        <v>63.435387800000001</v>
      </c>
      <c r="I9" s="75">
        <v>31.7</v>
      </c>
      <c r="J9" s="75">
        <v>922.05790000000002</v>
      </c>
      <c r="K9" s="76">
        <v>48.522039002854932</v>
      </c>
      <c r="L9" s="76">
        <v>57.008718980549965</v>
      </c>
      <c r="M9" s="75">
        <f t="shared" si="0"/>
        <v>198.04500000000002</v>
      </c>
      <c r="N9" s="75">
        <v>165.01900000000001</v>
      </c>
      <c r="O9" s="75">
        <v>33.026000000000003</v>
      </c>
      <c r="P9" s="75">
        <v>23.805</v>
      </c>
      <c r="Q9" s="75">
        <v>0.79734915621889613</v>
      </c>
      <c r="R9" s="75">
        <v>99.69491641338702</v>
      </c>
      <c r="S9" s="75">
        <v>101.26739143568021</v>
      </c>
      <c r="T9" s="75">
        <v>96.97777269661249</v>
      </c>
      <c r="U9" s="75">
        <v>95.471906721165723</v>
      </c>
      <c r="V9" s="75">
        <v>95.239864265160605</v>
      </c>
      <c r="W9" s="75">
        <v>97.446399800698998</v>
      </c>
      <c r="X9" s="75">
        <v>95.723942526071852</v>
      </c>
      <c r="Y9" s="77">
        <v>97.233783890836406</v>
      </c>
      <c r="Z9" s="348"/>
      <c r="AA9" s="47"/>
      <c r="AB9" s="3"/>
      <c r="AC9" s="47"/>
      <c r="AD9" s="47"/>
      <c r="AE9" s="47"/>
      <c r="AF9" s="47"/>
    </row>
    <row r="10" spans="1:33" x14ac:dyDescent="0.25">
      <c r="A10" s="7"/>
      <c r="B10" s="184" t="s">
        <v>49</v>
      </c>
      <c r="C10" s="75">
        <v>29.068999999999999</v>
      </c>
      <c r="D10" s="75">
        <v>58.348053</v>
      </c>
      <c r="E10" s="75">
        <v>25.187999999999999</v>
      </c>
      <c r="F10" s="75">
        <v>2.4750000000000001</v>
      </c>
      <c r="G10" s="75">
        <v>7.8461831100000001</v>
      </c>
      <c r="H10" s="75">
        <v>63.315937400000003</v>
      </c>
      <c r="I10" s="75">
        <v>31.5</v>
      </c>
      <c r="J10" s="75">
        <v>915.67349999999999</v>
      </c>
      <c r="K10" s="76">
        <v>48.096395767666465</v>
      </c>
      <c r="L10" s="76">
        <v>56.369334754677524</v>
      </c>
      <c r="M10" s="75">
        <f t="shared" si="0"/>
        <v>197.25199999999998</v>
      </c>
      <c r="N10" s="75">
        <v>164.89</v>
      </c>
      <c r="O10" s="75">
        <v>32.362000000000002</v>
      </c>
      <c r="P10" s="75">
        <v>23.253</v>
      </c>
      <c r="Q10" s="75">
        <v>1.013211336677422</v>
      </c>
      <c r="R10" s="75">
        <v>99.838458625682662</v>
      </c>
      <c r="S10" s="75">
        <v>102.05709103958672</v>
      </c>
      <c r="T10" s="75">
        <v>97.77510073122464</v>
      </c>
      <c r="U10" s="75">
        <v>95.649555161380718</v>
      </c>
      <c r="V10" s="75">
        <v>95.069407964573827</v>
      </c>
      <c r="W10" s="75">
        <v>97.178583733090193</v>
      </c>
      <c r="X10" s="75">
        <v>95.238710629656893</v>
      </c>
      <c r="Y10" s="77">
        <v>97.355126421427016</v>
      </c>
      <c r="Z10" s="348"/>
      <c r="AA10" s="47"/>
      <c r="AB10" s="3"/>
      <c r="AC10" s="47"/>
      <c r="AD10" s="47"/>
      <c r="AE10" s="47"/>
      <c r="AF10" s="47"/>
    </row>
    <row r="11" spans="1:33" x14ac:dyDescent="0.25">
      <c r="A11" s="7"/>
      <c r="B11" s="184" t="s">
        <v>50</v>
      </c>
      <c r="C11" s="75">
        <v>29.102</v>
      </c>
      <c r="D11" s="75">
        <v>58.283265200000002</v>
      </c>
      <c r="E11" s="75">
        <v>25.19</v>
      </c>
      <c r="F11" s="75">
        <v>2.4529999999999998</v>
      </c>
      <c r="G11" s="75">
        <v>7.7737284100000004</v>
      </c>
      <c r="H11" s="75">
        <v>63.195946499999998</v>
      </c>
      <c r="I11" s="75">
        <v>31.5</v>
      </c>
      <c r="J11" s="75">
        <v>916.71299999999997</v>
      </c>
      <c r="K11" s="76">
        <v>48.434883123555103</v>
      </c>
      <c r="L11" s="76">
        <v>57.398407397893656</v>
      </c>
      <c r="M11" s="75">
        <f t="shared" si="0"/>
        <v>199.92400000000001</v>
      </c>
      <c r="N11" s="75">
        <v>165.029</v>
      </c>
      <c r="O11" s="75">
        <v>34.895000000000003</v>
      </c>
      <c r="P11" s="75">
        <v>23.527999999999999</v>
      </c>
      <c r="Q11" s="75">
        <v>1.8006907779486658</v>
      </c>
      <c r="R11" s="75">
        <v>99.914687556880679</v>
      </c>
      <c r="S11" s="75">
        <v>102.13501394703358</v>
      </c>
      <c r="T11" s="75">
        <v>97.989812421798348</v>
      </c>
      <c r="U11" s="75">
        <v>95.85959913283493</v>
      </c>
      <c r="V11" s="75">
        <v>97.433681526415441</v>
      </c>
      <c r="W11" s="75">
        <v>99.025026476318899</v>
      </c>
      <c r="X11" s="75">
        <v>94.622408294235683</v>
      </c>
      <c r="Y11" s="77">
        <v>96.725128478552008</v>
      </c>
      <c r="Z11" s="348"/>
      <c r="AA11" s="47"/>
      <c r="AB11" s="3"/>
      <c r="AC11" s="47"/>
      <c r="AD11" s="47"/>
      <c r="AE11" s="47"/>
      <c r="AF11" s="47"/>
    </row>
    <row r="12" spans="1:33" x14ac:dyDescent="0.25">
      <c r="A12" s="7"/>
      <c r="B12" s="184" t="s">
        <v>51</v>
      </c>
      <c r="C12" s="75">
        <v>29.013000000000002</v>
      </c>
      <c r="D12" s="75">
        <v>57.9761405</v>
      </c>
      <c r="E12" s="75">
        <v>25.059000000000001</v>
      </c>
      <c r="F12" s="75">
        <v>2.5259999999999998</v>
      </c>
      <c r="G12" s="75">
        <v>8.0091315499999975</v>
      </c>
      <c r="H12" s="75">
        <v>63.023799500000003</v>
      </c>
      <c r="I12" s="75">
        <v>31.6</v>
      </c>
      <c r="J12" s="75">
        <v>916.81080000000031</v>
      </c>
      <c r="K12" s="76">
        <v>47.404088152996785</v>
      </c>
      <c r="L12" s="76">
        <v>56.584850022354729</v>
      </c>
      <c r="M12" s="75">
        <f t="shared" si="0"/>
        <v>201.03399999999999</v>
      </c>
      <c r="N12" s="75">
        <v>164.483</v>
      </c>
      <c r="O12" s="75">
        <v>36.551000000000002</v>
      </c>
      <c r="P12" s="75">
        <v>24.245000000000001</v>
      </c>
      <c r="Q12" s="75">
        <v>3.2232551373347684</v>
      </c>
      <c r="R12" s="75">
        <v>100.10471105788689</v>
      </c>
      <c r="S12" s="75">
        <v>102.00543341974553</v>
      </c>
      <c r="T12" s="75">
        <v>98.802115082951332</v>
      </c>
      <c r="U12" s="75">
        <v>96.961081928185408</v>
      </c>
      <c r="V12" s="75">
        <v>97.93584704834629</v>
      </c>
      <c r="W12" s="75">
        <v>100.03001790679366</v>
      </c>
      <c r="X12" s="75">
        <v>94.102385057507007</v>
      </c>
      <c r="Y12" s="77">
        <v>95.889139204168529</v>
      </c>
      <c r="Z12" s="348"/>
      <c r="AA12" s="47"/>
      <c r="AB12" s="47"/>
      <c r="AC12" s="47"/>
      <c r="AD12" s="47"/>
      <c r="AE12" s="47"/>
      <c r="AF12" s="47"/>
    </row>
    <row r="13" spans="1:33" x14ac:dyDescent="0.25">
      <c r="A13" s="7"/>
      <c r="B13" s="184" t="s">
        <v>52</v>
      </c>
      <c r="C13" s="75">
        <v>29.192</v>
      </c>
      <c r="D13" s="75">
        <v>58.2035689</v>
      </c>
      <c r="E13" s="75">
        <v>25.242999999999999</v>
      </c>
      <c r="F13" s="75">
        <v>2.488</v>
      </c>
      <c r="G13" s="75">
        <v>7.8535353499999996</v>
      </c>
      <c r="H13" s="75">
        <v>63.164191000000002</v>
      </c>
      <c r="I13" s="75">
        <v>31.6</v>
      </c>
      <c r="J13" s="75">
        <v>922.46720000000005</v>
      </c>
      <c r="K13" s="76">
        <v>47.059465871836039</v>
      </c>
      <c r="L13" s="76">
        <v>56.250480844399995</v>
      </c>
      <c r="M13" s="75">
        <f t="shared" si="0"/>
        <v>201.71599999999998</v>
      </c>
      <c r="N13" s="75">
        <v>164.68199999999999</v>
      </c>
      <c r="O13" s="75">
        <v>37.033999999999999</v>
      </c>
      <c r="P13" s="75">
        <v>24.937999999999999</v>
      </c>
      <c r="Q13" s="75">
        <v>-0.20026550397044263</v>
      </c>
      <c r="R13" s="75">
        <v>99.495261886598811</v>
      </c>
      <c r="S13" s="75">
        <v>101.38441242874943</v>
      </c>
      <c r="T13" s="75">
        <v>99.31793740792483</v>
      </c>
      <c r="U13" s="75">
        <v>97.467292701522382</v>
      </c>
      <c r="V13" s="75">
        <v>97.551799714204662</v>
      </c>
      <c r="W13" s="75">
        <v>98.908181570126345</v>
      </c>
      <c r="X13" s="75">
        <v>92.340336227013964</v>
      </c>
      <c r="Y13" s="77">
        <v>94.093633750311682</v>
      </c>
      <c r="Z13" s="348"/>
      <c r="AA13" s="47"/>
      <c r="AB13" s="47"/>
      <c r="AC13" s="47"/>
      <c r="AD13" s="47"/>
      <c r="AE13" s="47"/>
      <c r="AF13" s="47"/>
    </row>
    <row r="14" spans="1:33" x14ac:dyDescent="0.25">
      <c r="A14" s="7"/>
      <c r="B14" s="184" t="s">
        <v>53</v>
      </c>
      <c r="C14" s="75">
        <v>29.385000000000002</v>
      </c>
      <c r="D14" s="75">
        <v>58.4566722</v>
      </c>
      <c r="E14" s="75">
        <v>25.338999999999999</v>
      </c>
      <c r="F14" s="75">
        <v>2.4700000000000002</v>
      </c>
      <c r="G14" s="75">
        <v>7.7538847899999999</v>
      </c>
      <c r="H14" s="75">
        <v>63.370334999999997</v>
      </c>
      <c r="I14" s="75">
        <v>31.6</v>
      </c>
      <c r="J14" s="75">
        <v>928.56600000000003</v>
      </c>
      <c r="K14" s="76">
        <v>47.061502743877668</v>
      </c>
      <c r="L14" s="76">
        <v>56.163445985370906</v>
      </c>
      <c r="M14" s="75">
        <f t="shared" si="0"/>
        <v>203.53299999999999</v>
      </c>
      <c r="N14" s="75">
        <v>166.56299999999999</v>
      </c>
      <c r="O14" s="75">
        <v>36.97</v>
      </c>
      <c r="P14" s="75">
        <v>24.59</v>
      </c>
      <c r="Q14" s="75">
        <v>0.41265017889948741</v>
      </c>
      <c r="R14" s="75">
        <v>100.25044220381199</v>
      </c>
      <c r="S14" s="75">
        <v>102.15393161274515</v>
      </c>
      <c r="T14" s="75">
        <v>99.245661843033957</v>
      </c>
      <c r="U14" s="75">
        <v>97.396363855812453</v>
      </c>
      <c r="V14" s="75">
        <v>97.647890541089311</v>
      </c>
      <c r="W14" s="75">
        <v>98.732455658130661</v>
      </c>
      <c r="X14" s="75">
        <v>92.769527881030427</v>
      </c>
      <c r="Y14" s="77">
        <v>94.530974612948711</v>
      </c>
      <c r="Z14" s="348"/>
      <c r="AA14" s="47"/>
      <c r="AB14" s="47"/>
      <c r="AC14" s="47"/>
      <c r="AD14" s="47"/>
      <c r="AE14" s="47"/>
      <c r="AF14" s="47"/>
    </row>
    <row r="15" spans="1:33" x14ac:dyDescent="0.25">
      <c r="A15" s="7"/>
      <c r="B15" s="184" t="s">
        <v>54</v>
      </c>
      <c r="C15" s="75">
        <v>29.324000000000002</v>
      </c>
      <c r="D15" s="75">
        <v>58.202171399999997</v>
      </c>
      <c r="E15" s="75">
        <v>25.315000000000001</v>
      </c>
      <c r="F15" s="75">
        <v>2.5030000000000001</v>
      </c>
      <c r="G15" s="75">
        <v>7.8643918700000004</v>
      </c>
      <c r="H15" s="75">
        <v>63.170116899999996</v>
      </c>
      <c r="I15" s="75">
        <v>31.8</v>
      </c>
      <c r="J15" s="75">
        <v>932.50320000000011</v>
      </c>
      <c r="K15" s="76">
        <v>47.042210088619896</v>
      </c>
      <c r="L15" s="76">
        <v>56.036113646876274</v>
      </c>
      <c r="M15" s="75">
        <f t="shared" si="0"/>
        <v>203.636</v>
      </c>
      <c r="N15" s="75">
        <v>166.887</v>
      </c>
      <c r="O15" s="75">
        <v>36.749000000000002</v>
      </c>
      <c r="P15" s="75">
        <v>25.327000000000002</v>
      </c>
      <c r="Q15" s="75">
        <v>0.62652506802631791</v>
      </c>
      <c r="R15" s="75">
        <v>100.54067812106467</v>
      </c>
      <c r="S15" s="75">
        <v>101.80534073893972</v>
      </c>
      <c r="T15" s="75">
        <v>98.876595582788681</v>
      </c>
      <c r="U15" s="75">
        <v>97.648315009903939</v>
      </c>
      <c r="V15" s="75">
        <v>97.248156262496252</v>
      </c>
      <c r="W15" s="75">
        <v>97.892328560447154</v>
      </c>
      <c r="X15" s="75">
        <v>92.105518265888577</v>
      </c>
      <c r="Y15" s="77">
        <v>93.264078244075833</v>
      </c>
      <c r="Z15" s="348"/>
      <c r="AA15" s="47"/>
      <c r="AB15" s="47"/>
      <c r="AC15" s="47"/>
      <c r="AD15" s="47"/>
      <c r="AE15" s="47"/>
      <c r="AF15" s="47"/>
    </row>
    <row r="16" spans="1:33" ht="18.75" customHeight="1" x14ac:dyDescent="0.25">
      <c r="A16" s="7"/>
      <c r="B16" s="184" t="s">
        <v>55</v>
      </c>
      <c r="C16" s="75">
        <v>29.440999999999999</v>
      </c>
      <c r="D16" s="75">
        <v>58.302473399999997</v>
      </c>
      <c r="E16" s="75">
        <v>25.457999999999998</v>
      </c>
      <c r="F16" s="75">
        <v>2.4830000000000001</v>
      </c>
      <c r="G16" s="75">
        <v>7.7778473899999998</v>
      </c>
      <c r="H16" s="75">
        <v>63.219597200000003</v>
      </c>
      <c r="I16" s="75">
        <v>31.7</v>
      </c>
      <c r="J16" s="75">
        <v>933.27970000000005</v>
      </c>
      <c r="K16" s="76">
        <v>47.088142014448252</v>
      </c>
      <c r="L16" s="76">
        <v>55.987093087743474</v>
      </c>
      <c r="M16" s="75">
        <f t="shared" si="0"/>
        <v>208.18100000000001</v>
      </c>
      <c r="N16" s="75">
        <v>171.11500000000001</v>
      </c>
      <c r="O16" s="75">
        <v>37.066000000000003</v>
      </c>
      <c r="P16" s="75">
        <v>25.016999999999999</v>
      </c>
      <c r="Q16" s="75">
        <v>2.401546872449245</v>
      </c>
      <c r="R16" s="75">
        <v>102.50877261547191</v>
      </c>
      <c r="S16" s="75">
        <v>104.12563022770335</v>
      </c>
      <c r="T16" s="75">
        <v>98.956325632932277</v>
      </c>
      <c r="U16" s="75">
        <v>97.419736819304632</v>
      </c>
      <c r="V16" s="75">
        <v>97.910941885535607</v>
      </c>
      <c r="W16" s="75">
        <v>97.795524270139325</v>
      </c>
      <c r="X16" s="75">
        <v>92.550681896889117</v>
      </c>
      <c r="Y16" s="77">
        <v>94.010471832171234</v>
      </c>
      <c r="Z16" s="348"/>
      <c r="AA16" s="47"/>
      <c r="AB16" s="47"/>
      <c r="AC16" s="47"/>
      <c r="AD16" s="47"/>
      <c r="AE16" s="47"/>
      <c r="AF16" s="47"/>
    </row>
    <row r="17" spans="1:32" x14ac:dyDescent="0.25">
      <c r="A17" s="7"/>
      <c r="B17" s="184" t="s">
        <v>56</v>
      </c>
      <c r="C17" s="75">
        <v>29.446999999999999</v>
      </c>
      <c r="D17" s="75">
        <v>58.1830037</v>
      </c>
      <c r="E17" s="75">
        <v>25.439</v>
      </c>
      <c r="F17" s="75">
        <v>2.54</v>
      </c>
      <c r="G17" s="75">
        <v>7.9407259200000002</v>
      </c>
      <c r="H17" s="75">
        <v>63.2016755</v>
      </c>
      <c r="I17" s="75">
        <v>31.3</v>
      </c>
      <c r="J17" s="75">
        <v>921.69110000000001</v>
      </c>
      <c r="K17" s="76">
        <v>46.981934112646123</v>
      </c>
      <c r="L17" s="76">
        <v>55.944111680030915</v>
      </c>
      <c r="M17" s="75">
        <f t="shared" si="0"/>
        <v>206.62100000000001</v>
      </c>
      <c r="N17" s="75">
        <v>169.51400000000001</v>
      </c>
      <c r="O17" s="75">
        <v>37.106999999999999</v>
      </c>
      <c r="P17" s="75">
        <v>25.01</v>
      </c>
      <c r="Q17" s="75">
        <v>2.1410625164213437</v>
      </c>
      <c r="R17" s="75">
        <v>101.62551764446798</v>
      </c>
      <c r="S17" s="75">
        <v>104.54765712945272</v>
      </c>
      <c r="T17" s="75">
        <v>100.15244386499798</v>
      </c>
      <c r="U17" s="75">
        <v>97.353152044374454</v>
      </c>
      <c r="V17" s="75">
        <v>97.786379411585401</v>
      </c>
      <c r="W17" s="75">
        <v>96.814507961947342</v>
      </c>
      <c r="X17" s="75">
        <v>90.362085126874717</v>
      </c>
      <c r="Y17" s="77">
        <v>92.96035594521932</v>
      </c>
      <c r="Z17" s="348"/>
      <c r="AA17" s="47"/>
      <c r="AB17" s="47"/>
      <c r="AC17" s="47"/>
      <c r="AD17" s="47"/>
      <c r="AE17" s="47"/>
      <c r="AF17" s="47"/>
    </row>
    <row r="18" spans="1:32" x14ac:dyDescent="0.25">
      <c r="A18" s="7"/>
      <c r="B18" s="184" t="s">
        <v>57</v>
      </c>
      <c r="C18" s="75">
        <v>29.283999999999999</v>
      </c>
      <c r="D18" s="75">
        <v>57.754812200000003</v>
      </c>
      <c r="E18" s="75">
        <v>25.163</v>
      </c>
      <c r="F18" s="75">
        <v>2.661</v>
      </c>
      <c r="G18" s="75">
        <v>8.3299420899999994</v>
      </c>
      <c r="H18" s="75">
        <v>63.002918899999997</v>
      </c>
      <c r="I18" s="75">
        <v>31.7</v>
      </c>
      <c r="J18" s="75">
        <v>928.30279999999982</v>
      </c>
      <c r="K18" s="76">
        <v>46.34494007686807</v>
      </c>
      <c r="L18" s="76">
        <v>55.221838758822251</v>
      </c>
      <c r="M18" s="75">
        <f t="shared" si="0"/>
        <v>205.55599999999998</v>
      </c>
      <c r="N18" s="75">
        <v>168.44</v>
      </c>
      <c r="O18" s="75">
        <v>37.116</v>
      </c>
      <c r="P18" s="75">
        <v>25.337</v>
      </c>
      <c r="Q18" s="75">
        <v>1.8342225778156696</v>
      </c>
      <c r="R18" s="75">
        <v>102.08925844907434</v>
      </c>
      <c r="S18" s="75">
        <v>103.69949911861812</v>
      </c>
      <c r="T18" s="75">
        <v>99.61199156623951</v>
      </c>
      <c r="U18" s="75">
        <v>98.065221492029607</v>
      </c>
      <c r="V18" s="75">
        <v>98.07883024763052</v>
      </c>
      <c r="W18" s="75">
        <v>96.658605363296331</v>
      </c>
      <c r="X18" s="75">
        <v>90.225237906643656</v>
      </c>
      <c r="Y18" s="77">
        <v>91.648348914634852</v>
      </c>
      <c r="Z18" s="3"/>
      <c r="AA18" s="47"/>
      <c r="AB18" s="47"/>
      <c r="AC18" s="47"/>
      <c r="AD18" s="47"/>
      <c r="AE18" s="47"/>
      <c r="AF18" s="47"/>
    </row>
    <row r="19" spans="1:32" x14ac:dyDescent="0.25">
      <c r="A19" s="7"/>
      <c r="B19" s="184" t="s">
        <v>58</v>
      </c>
      <c r="C19" s="75">
        <v>29.352</v>
      </c>
      <c r="D19" s="75">
        <v>57.793179500000001</v>
      </c>
      <c r="E19" s="75">
        <v>25.234000000000002</v>
      </c>
      <c r="F19" s="75">
        <v>2.6880000000000002</v>
      </c>
      <c r="G19" s="75">
        <v>8.3895131099999976</v>
      </c>
      <c r="H19" s="75">
        <v>63.085768299999998</v>
      </c>
      <c r="I19" s="75">
        <v>31.6</v>
      </c>
      <c r="J19" s="75">
        <v>927.52320000000032</v>
      </c>
      <c r="K19" s="76">
        <v>45.920976107675692</v>
      </c>
      <c r="L19" s="76">
        <v>54.813953212348522</v>
      </c>
      <c r="M19" s="75">
        <f t="shared" si="0"/>
        <v>206.00799999999998</v>
      </c>
      <c r="N19" s="75">
        <v>168.54499999999999</v>
      </c>
      <c r="O19" s="75">
        <v>37.463000000000001</v>
      </c>
      <c r="P19" s="75">
        <v>24.904</v>
      </c>
      <c r="Q19" s="75">
        <v>1.3176711401239105</v>
      </c>
      <c r="R19" s="75">
        <v>101.86547362075081</v>
      </c>
      <c r="S19" s="75">
        <v>103.79962818317016</v>
      </c>
      <c r="T19" s="75">
        <v>99.778272074137064</v>
      </c>
      <c r="U19" s="75">
        <v>97.919049631197993</v>
      </c>
      <c r="V19" s="75">
        <v>97.083153557999637</v>
      </c>
      <c r="W19" s="75">
        <v>95.873839857216836</v>
      </c>
      <c r="X19" s="75">
        <v>89.176201276181544</v>
      </c>
      <c r="Y19" s="77">
        <v>90.869420287754579</v>
      </c>
      <c r="Z19" s="3"/>
      <c r="AA19" s="47"/>
      <c r="AB19" s="47"/>
      <c r="AC19" s="47"/>
      <c r="AD19" s="47"/>
      <c r="AE19" s="47"/>
      <c r="AF19" s="47"/>
    </row>
    <row r="20" spans="1:32" ht="18.75" customHeight="1" x14ac:dyDescent="0.25">
      <c r="A20" s="7"/>
      <c r="B20" s="184" t="s">
        <v>59</v>
      </c>
      <c r="C20" s="75">
        <v>29.47</v>
      </c>
      <c r="D20" s="75">
        <v>57.928567200000003</v>
      </c>
      <c r="E20" s="75">
        <v>25.283999999999999</v>
      </c>
      <c r="F20" s="75">
        <v>2.633</v>
      </c>
      <c r="G20" s="75">
        <v>8.2017257000000008</v>
      </c>
      <c r="H20" s="75">
        <v>63.1042007</v>
      </c>
      <c r="I20" s="75">
        <v>31.7</v>
      </c>
      <c r="J20" s="75">
        <v>934.19899999999996</v>
      </c>
      <c r="K20" s="76">
        <v>45.965222323527549</v>
      </c>
      <c r="L20" s="76">
        <v>54.944181805823469</v>
      </c>
      <c r="M20" s="75">
        <f t="shared" si="0"/>
        <v>208.964</v>
      </c>
      <c r="N20" s="75">
        <v>170.655</v>
      </c>
      <c r="O20" s="75">
        <v>38.308999999999997</v>
      </c>
      <c r="P20" s="75">
        <v>25.457000000000001</v>
      </c>
      <c r="Q20" s="75">
        <v>0.41750718413349208</v>
      </c>
      <c r="R20" s="75">
        <v>102.93675410550858</v>
      </c>
      <c r="S20" s="75">
        <v>104.56036221442831</v>
      </c>
      <c r="T20" s="75">
        <v>100.00000407295505</v>
      </c>
      <c r="U20" s="75">
        <v>98.447208957735157</v>
      </c>
      <c r="V20" s="75">
        <v>98.147739506678377</v>
      </c>
      <c r="W20" s="75">
        <v>96.722160591082798</v>
      </c>
      <c r="X20" s="75">
        <v>89.802758231745017</v>
      </c>
      <c r="Y20" s="77">
        <v>91.219205522466524</v>
      </c>
      <c r="Z20" s="3"/>
      <c r="AA20" s="47"/>
      <c r="AB20" s="47"/>
      <c r="AC20" s="47"/>
      <c r="AD20" s="47"/>
      <c r="AE20" s="47"/>
      <c r="AF20" s="47"/>
    </row>
    <row r="21" spans="1:32" x14ac:dyDescent="0.25">
      <c r="A21" s="7"/>
      <c r="B21" s="184" t="s">
        <v>60</v>
      </c>
      <c r="C21" s="75">
        <v>29.689</v>
      </c>
      <c r="D21" s="75">
        <v>58.262849099999997</v>
      </c>
      <c r="E21" s="75">
        <v>25.466999999999999</v>
      </c>
      <c r="F21" s="75">
        <v>2.5750000000000002</v>
      </c>
      <c r="G21" s="75">
        <v>7.9810314900000003</v>
      </c>
      <c r="H21" s="75">
        <v>63.3161293</v>
      </c>
      <c r="I21" s="75">
        <v>31.7</v>
      </c>
      <c r="J21" s="75">
        <v>941.14129999999989</v>
      </c>
      <c r="K21" s="76">
        <v>46.313551973526948</v>
      </c>
      <c r="L21" s="76">
        <v>55.40311883346066</v>
      </c>
      <c r="M21" s="75">
        <f t="shared" si="0"/>
        <v>210.32499999999999</v>
      </c>
      <c r="N21" s="75">
        <v>171.54</v>
      </c>
      <c r="O21" s="75">
        <v>38.784999999999997</v>
      </c>
      <c r="P21" s="75">
        <v>26.079000000000001</v>
      </c>
      <c r="Q21" s="75">
        <v>1.0839212573163337</v>
      </c>
      <c r="R21" s="75">
        <v>102.72705823307413</v>
      </c>
      <c r="S21" s="75">
        <v>104.34735883611953</v>
      </c>
      <c r="T21" s="75">
        <v>99.209732514428026</v>
      </c>
      <c r="U21" s="75">
        <v>97.669208738933051</v>
      </c>
      <c r="V21" s="75">
        <v>97.678436090893356</v>
      </c>
      <c r="W21" s="75">
        <v>96.228907772863977</v>
      </c>
      <c r="X21" s="75">
        <v>88.892238218993199</v>
      </c>
      <c r="Y21" s="77">
        <v>90.29432399531801</v>
      </c>
      <c r="Z21" s="3"/>
      <c r="AA21" s="47"/>
      <c r="AB21" s="47"/>
      <c r="AC21" s="47"/>
      <c r="AD21" s="47"/>
      <c r="AE21" s="47"/>
      <c r="AF21" s="47"/>
    </row>
    <row r="22" spans="1:32" x14ac:dyDescent="0.25">
      <c r="A22" s="7"/>
      <c r="B22" s="184" t="s">
        <v>61</v>
      </c>
      <c r="C22" s="75">
        <v>29.788</v>
      </c>
      <c r="D22" s="75">
        <v>58.356352200000003</v>
      </c>
      <c r="E22" s="75">
        <v>25.556000000000001</v>
      </c>
      <c r="F22" s="75">
        <v>2.5369999999999999</v>
      </c>
      <c r="G22" s="75">
        <v>7.8484145400000003</v>
      </c>
      <c r="H22" s="75">
        <v>63.326476599999999</v>
      </c>
      <c r="I22" s="75">
        <v>32</v>
      </c>
      <c r="J22" s="75">
        <v>953.21600000000001</v>
      </c>
      <c r="K22" s="76">
        <v>45.529868193599157</v>
      </c>
      <c r="L22" s="76">
        <v>54.554833170623631</v>
      </c>
      <c r="M22" s="75">
        <f t="shared" si="0"/>
        <v>210.608</v>
      </c>
      <c r="N22" s="75">
        <v>171.50399999999999</v>
      </c>
      <c r="O22" s="75">
        <v>39.103999999999999</v>
      </c>
      <c r="P22" s="75">
        <v>25.771000000000001</v>
      </c>
      <c r="Q22" s="75">
        <v>0.25327274722914961</v>
      </c>
      <c r="R22" s="75">
        <v>102.34782271857416</v>
      </c>
      <c r="S22" s="75">
        <v>102.98749661056529</v>
      </c>
      <c r="T22" s="75">
        <v>98.96806991736301</v>
      </c>
      <c r="U22" s="75">
        <v>98.353361533333</v>
      </c>
      <c r="V22" s="75">
        <v>97.074625767698564</v>
      </c>
      <c r="W22" s="75">
        <v>96.465405666235569</v>
      </c>
      <c r="X22" s="75">
        <v>88.322908952420164</v>
      </c>
      <c r="Y22" s="77">
        <v>88.874927133372751</v>
      </c>
      <c r="Z22" s="3"/>
      <c r="AA22" s="47"/>
      <c r="AB22" s="47"/>
      <c r="AC22" s="47"/>
      <c r="AD22" s="47"/>
      <c r="AE22" s="47"/>
      <c r="AF22" s="47"/>
    </row>
    <row r="23" spans="1:32" x14ac:dyDescent="0.25">
      <c r="A23" s="7"/>
      <c r="B23" s="184" t="s">
        <v>62</v>
      </c>
      <c r="C23" s="75">
        <v>29.945</v>
      </c>
      <c r="D23" s="75">
        <v>58.560672699999998</v>
      </c>
      <c r="E23" s="75">
        <v>25.687000000000001</v>
      </c>
      <c r="F23" s="75">
        <v>2.5339999999999998</v>
      </c>
      <c r="G23" s="75">
        <v>7.8019643500000004</v>
      </c>
      <c r="H23" s="75">
        <v>63.516182700000002</v>
      </c>
      <c r="I23" s="75">
        <v>31.9</v>
      </c>
      <c r="J23" s="75">
        <v>955.24549999999999</v>
      </c>
      <c r="K23" s="76">
        <v>45.700002298480705</v>
      </c>
      <c r="L23" s="76">
        <v>54.620865607833224</v>
      </c>
      <c r="M23" s="75">
        <f t="shared" si="0"/>
        <v>211.79500000000002</v>
      </c>
      <c r="N23" s="75">
        <v>172.983</v>
      </c>
      <c r="O23" s="75">
        <v>38.811999999999998</v>
      </c>
      <c r="P23" s="75">
        <v>25.844000000000001</v>
      </c>
      <c r="Q23" s="75">
        <v>0.82315055461130715</v>
      </c>
      <c r="R23" s="75">
        <v>102.70397983181745</v>
      </c>
      <c r="S23" s="75">
        <v>103.66984798070607</v>
      </c>
      <c r="T23" s="75">
        <v>98.615223141640413</v>
      </c>
      <c r="U23" s="75">
        <v>97.696447873958107</v>
      </c>
      <c r="V23" s="75">
        <v>96.862450504447565</v>
      </c>
      <c r="W23" s="75">
        <v>95.788449715429465</v>
      </c>
      <c r="X23" s="75">
        <v>87.572198885726735</v>
      </c>
      <c r="Y23" s="77">
        <v>88.395761884652046</v>
      </c>
      <c r="Z23" s="3"/>
      <c r="AA23" s="47"/>
      <c r="AB23" s="47"/>
      <c r="AC23" s="47"/>
      <c r="AD23" s="47"/>
      <c r="AE23" s="47"/>
      <c r="AF23" s="47"/>
    </row>
    <row r="24" spans="1:32" ht="18.75" customHeight="1" x14ac:dyDescent="0.25">
      <c r="A24" s="7"/>
      <c r="B24" s="184" t="s">
        <v>63</v>
      </c>
      <c r="C24" s="75">
        <v>29.884</v>
      </c>
      <c r="D24" s="75">
        <v>58.338701800000003</v>
      </c>
      <c r="E24" s="75">
        <v>25.699000000000002</v>
      </c>
      <c r="F24" s="75">
        <v>2.54</v>
      </c>
      <c r="G24" s="75">
        <v>7.8337034299999999</v>
      </c>
      <c r="H24" s="75">
        <v>63.297218200000003</v>
      </c>
      <c r="I24" s="75">
        <v>32</v>
      </c>
      <c r="J24" s="75">
        <v>956.28800000000001</v>
      </c>
      <c r="K24" s="76">
        <v>45.368127298096979</v>
      </c>
      <c r="L24" s="76">
        <v>54.160549770701614</v>
      </c>
      <c r="M24" s="75">
        <f t="shared" si="0"/>
        <v>212.45400000000001</v>
      </c>
      <c r="N24" s="75">
        <v>173.76400000000001</v>
      </c>
      <c r="O24" s="75">
        <v>38.69</v>
      </c>
      <c r="P24" s="75">
        <v>25.873000000000001</v>
      </c>
      <c r="Q24" s="75">
        <v>0.17753601394319141</v>
      </c>
      <c r="R24" s="75">
        <v>103.11950391563001</v>
      </c>
      <c r="S24" s="75">
        <v>103.7640008151027</v>
      </c>
      <c r="T24" s="75">
        <v>98.76905783932925</v>
      </c>
      <c r="U24" s="75">
        <v>98.155585405499778</v>
      </c>
      <c r="V24" s="75">
        <v>96.212028868062717</v>
      </c>
      <c r="W24" s="75">
        <v>95.003567132063083</v>
      </c>
      <c r="X24" s="75">
        <v>87.531982869865772</v>
      </c>
      <c r="Y24" s="77">
        <v>88.079057762802378</v>
      </c>
      <c r="Z24" s="3"/>
      <c r="AA24" s="47"/>
      <c r="AB24" s="47"/>
      <c r="AC24" s="47"/>
      <c r="AD24" s="47"/>
      <c r="AE24" s="47"/>
      <c r="AF24" s="47"/>
    </row>
    <row r="25" spans="1:32" x14ac:dyDescent="0.25">
      <c r="A25" s="7"/>
      <c r="B25" s="184" t="s">
        <v>64</v>
      </c>
      <c r="C25" s="75">
        <v>29.99</v>
      </c>
      <c r="D25" s="75">
        <v>58.4418115</v>
      </c>
      <c r="E25" s="75">
        <v>25.794</v>
      </c>
      <c r="F25" s="75">
        <v>2.5150000000000001</v>
      </c>
      <c r="G25" s="75">
        <v>7.7372711900000004</v>
      </c>
      <c r="H25" s="75">
        <v>63.342817099999998</v>
      </c>
      <c r="I25" s="75">
        <v>32</v>
      </c>
      <c r="J25" s="75">
        <v>959.68</v>
      </c>
      <c r="K25" s="76">
        <v>46.529509090991063</v>
      </c>
      <c r="L25" s="76">
        <v>55.441069729907625</v>
      </c>
      <c r="M25" s="75">
        <f t="shared" si="0"/>
        <v>219.44299999999998</v>
      </c>
      <c r="N25" s="75">
        <v>179.90899999999999</v>
      </c>
      <c r="O25" s="75">
        <v>39.533999999999999</v>
      </c>
      <c r="P25" s="75">
        <v>26.507999999999999</v>
      </c>
      <c r="Q25" s="75">
        <v>3.549159153009418</v>
      </c>
      <c r="R25" s="75">
        <v>106.37300502297059</v>
      </c>
      <c r="S25" s="75">
        <v>107.03783630436419</v>
      </c>
      <c r="T25" s="75">
        <v>99.074563680983786</v>
      </c>
      <c r="U25" s="75">
        <v>98.459193795933174</v>
      </c>
      <c r="V25" s="75">
        <v>98.747735454886922</v>
      </c>
      <c r="W25" s="75">
        <v>97.104032109829546</v>
      </c>
      <c r="X25" s="75">
        <v>89.645221713786498</v>
      </c>
      <c r="Y25" s="77">
        <v>90.20550434949763</v>
      </c>
      <c r="Z25" s="3"/>
      <c r="AA25" s="47"/>
      <c r="AB25" s="47"/>
      <c r="AC25" s="47"/>
      <c r="AD25" s="47"/>
      <c r="AE25" s="47"/>
      <c r="AF25" s="47"/>
    </row>
    <row r="26" spans="1:32" x14ac:dyDescent="0.25">
      <c r="A26" s="7"/>
      <c r="B26" s="184" t="s">
        <v>65</v>
      </c>
      <c r="C26" s="75">
        <v>30.163</v>
      </c>
      <c r="D26" s="75">
        <v>58.669182300000003</v>
      </c>
      <c r="E26" s="75">
        <v>25.919</v>
      </c>
      <c r="F26" s="75">
        <v>2.4830000000000001</v>
      </c>
      <c r="G26" s="75">
        <v>7.6058322599999997</v>
      </c>
      <c r="H26" s="75">
        <v>63.498794099999998</v>
      </c>
      <c r="I26" s="75">
        <v>32.200000000000003</v>
      </c>
      <c r="J26" s="75">
        <v>971.24860000000035</v>
      </c>
      <c r="K26" s="76">
        <v>46.205779577347606</v>
      </c>
      <c r="L26" s="76">
        <v>54.859836929391534</v>
      </c>
      <c r="M26" s="75">
        <f t="shared" si="0"/>
        <v>220.06899999999999</v>
      </c>
      <c r="N26" s="75">
        <v>181.06299999999999</v>
      </c>
      <c r="O26" s="75">
        <v>39.006</v>
      </c>
      <c r="P26" s="75">
        <v>27.198</v>
      </c>
      <c r="Q26" s="75">
        <v>4.0950542919596211</v>
      </c>
      <c r="R26" s="75">
        <v>106.53902162553838</v>
      </c>
      <c r="S26" s="75">
        <v>106.53902162553837</v>
      </c>
      <c r="T26" s="75">
        <v>98.644450667087085</v>
      </c>
      <c r="U26" s="75">
        <v>98.644450687634546</v>
      </c>
      <c r="V26" s="75">
        <v>98.030401650980153</v>
      </c>
      <c r="W26" s="75">
        <v>96.681862943722464</v>
      </c>
      <c r="X26" s="75">
        <v>89.514943434655891</v>
      </c>
      <c r="Y26" s="77">
        <v>89.514943434655819</v>
      </c>
      <c r="Z26" s="3"/>
      <c r="AA26" s="47"/>
      <c r="AB26" s="47"/>
      <c r="AC26" s="47"/>
      <c r="AD26" s="47"/>
      <c r="AE26" s="47"/>
      <c r="AF26" s="47"/>
    </row>
    <row r="27" spans="1:32" x14ac:dyDescent="0.25">
      <c r="A27" s="7"/>
      <c r="B27" s="184" t="s">
        <v>66</v>
      </c>
      <c r="C27" s="75">
        <v>30.35</v>
      </c>
      <c r="D27" s="75">
        <v>58.919454100000003</v>
      </c>
      <c r="E27" s="75">
        <v>25.925999999999998</v>
      </c>
      <c r="F27" s="75">
        <v>2.3580000000000001</v>
      </c>
      <c r="G27" s="75">
        <v>7.2092454400000001</v>
      </c>
      <c r="H27" s="75">
        <v>63.497117099999997</v>
      </c>
      <c r="I27" s="75">
        <v>32</v>
      </c>
      <c r="J27" s="75">
        <v>971.2</v>
      </c>
      <c r="K27" s="76">
        <v>46.711884983603966</v>
      </c>
      <c r="L27" s="76">
        <v>55.185480873487677</v>
      </c>
      <c r="M27" s="75">
        <f t="shared" si="0"/>
        <v>221.98999999999998</v>
      </c>
      <c r="N27" s="75">
        <v>183.46199999999999</v>
      </c>
      <c r="O27" s="75">
        <v>38.527999999999999</v>
      </c>
      <c r="P27" s="75">
        <v>28.928999999999998</v>
      </c>
      <c r="Q27" s="75">
        <v>5.0801219083505655</v>
      </c>
      <c r="R27" s="75">
        <v>107.92146721200156</v>
      </c>
      <c r="S27" s="75">
        <v>108.59597638207657</v>
      </c>
      <c r="T27" s="75">
        <v>99.299918980615232</v>
      </c>
      <c r="U27" s="75">
        <v>98.683149401847672</v>
      </c>
      <c r="V27" s="75">
        <v>98.468668972626503</v>
      </c>
      <c r="W27" s="75">
        <v>97.388144980990745</v>
      </c>
      <c r="X27" s="75">
        <v>90.125840610187794</v>
      </c>
      <c r="Y27" s="77">
        <v>90.689127114001437</v>
      </c>
      <c r="Z27" s="3"/>
      <c r="AA27" s="47"/>
      <c r="AB27" s="47"/>
      <c r="AC27" s="47"/>
      <c r="AD27" s="47"/>
      <c r="AE27" s="47"/>
      <c r="AF27" s="47"/>
    </row>
    <row r="28" spans="1:32" ht="18.75" customHeight="1" x14ac:dyDescent="0.25">
      <c r="A28" s="7"/>
      <c r="B28" s="184" t="s">
        <v>67</v>
      </c>
      <c r="C28" s="75">
        <v>30.594999999999999</v>
      </c>
      <c r="D28" s="75">
        <v>59.281147099999998</v>
      </c>
      <c r="E28" s="75">
        <v>26.015999999999998</v>
      </c>
      <c r="F28" s="75">
        <v>2.2120000000000002</v>
      </c>
      <c r="G28" s="75">
        <v>6.7424635000000004</v>
      </c>
      <c r="H28" s="75">
        <v>63.567138200000002</v>
      </c>
      <c r="I28" s="75">
        <v>32.1</v>
      </c>
      <c r="J28" s="75">
        <v>982.09950000000003</v>
      </c>
      <c r="K28" s="76">
        <v>46.747213913285087</v>
      </c>
      <c r="L28" s="76">
        <v>55.064882066154098</v>
      </c>
      <c r="M28" s="75">
        <f t="shared" si="0"/>
        <v>224.32400000000001</v>
      </c>
      <c r="N28" s="75">
        <v>186.006</v>
      </c>
      <c r="O28" s="75">
        <v>38.317999999999998</v>
      </c>
      <c r="P28" s="75">
        <v>29.35</v>
      </c>
      <c r="Q28" s="75">
        <v>5.7408625218103415</v>
      </c>
      <c r="R28" s="75">
        <v>109.03945286859916</v>
      </c>
      <c r="S28" s="75">
        <v>109.3791396376602</v>
      </c>
      <c r="T28" s="75">
        <v>98.98451178523149</v>
      </c>
      <c r="U28" s="75">
        <v>98.677106467465947</v>
      </c>
      <c r="V28" s="75">
        <v>98.899138210490918</v>
      </c>
      <c r="W28" s="75">
        <v>97.548327996205558</v>
      </c>
      <c r="X28" s="75">
        <v>90.974882897666234</v>
      </c>
      <c r="Y28" s="77">
        <v>91.258293747814676</v>
      </c>
      <c r="Z28" s="3"/>
      <c r="AA28" s="47"/>
      <c r="AB28" s="47"/>
      <c r="AC28" s="47"/>
      <c r="AD28" s="47"/>
      <c r="AE28" s="47"/>
      <c r="AF28" s="47"/>
    </row>
    <row r="29" spans="1:32" x14ac:dyDescent="0.25">
      <c r="A29" s="7"/>
      <c r="B29" s="184" t="s">
        <v>68</v>
      </c>
      <c r="C29" s="75">
        <v>30.771000000000001</v>
      </c>
      <c r="D29" s="75">
        <v>59.5068652</v>
      </c>
      <c r="E29" s="75">
        <v>26.164999999999999</v>
      </c>
      <c r="F29" s="75">
        <v>2.0609999999999999</v>
      </c>
      <c r="G29" s="75">
        <v>6.2774122800000001</v>
      </c>
      <c r="H29" s="75">
        <v>63.492554599999998</v>
      </c>
      <c r="I29" s="75">
        <v>32.200000000000003</v>
      </c>
      <c r="J29" s="75">
        <v>990.82620000000031</v>
      </c>
      <c r="K29" s="76">
        <v>46.289062920327886</v>
      </c>
      <c r="L29" s="76">
        <v>54.379587962992851</v>
      </c>
      <c r="M29" s="75">
        <f t="shared" si="0"/>
        <v>223.54</v>
      </c>
      <c r="N29" s="75">
        <v>185.946</v>
      </c>
      <c r="O29" s="75">
        <v>37.594000000000001</v>
      </c>
      <c r="P29" s="75">
        <v>29.143999999999998</v>
      </c>
      <c r="Q29" s="75">
        <v>1.8900809416891429</v>
      </c>
      <c r="R29" s="75">
        <v>108.38354091801182</v>
      </c>
      <c r="S29" s="75">
        <v>108.38354091801182</v>
      </c>
      <c r="T29" s="75">
        <v>99.035796806052844</v>
      </c>
      <c r="U29" s="75">
        <v>99.035796910766919</v>
      </c>
      <c r="V29" s="75">
        <v>97.863667202782707</v>
      </c>
      <c r="W29" s="75">
        <v>96.077353885860774</v>
      </c>
      <c r="X29" s="75">
        <v>89.794615649081237</v>
      </c>
      <c r="Y29" s="77">
        <v>89.794615649081209</v>
      </c>
      <c r="Z29" s="3"/>
      <c r="AA29" s="47"/>
      <c r="AB29" s="47"/>
      <c r="AC29" s="47"/>
      <c r="AD29" s="47"/>
      <c r="AE29" s="47"/>
      <c r="AF29" s="47"/>
    </row>
    <row r="30" spans="1:32" x14ac:dyDescent="0.25">
      <c r="A30" s="7"/>
      <c r="B30" s="184" t="s">
        <v>69</v>
      </c>
      <c r="C30" s="75">
        <v>30.899000000000001</v>
      </c>
      <c r="D30" s="75">
        <v>59.642519399999998</v>
      </c>
      <c r="E30" s="75">
        <v>26.369</v>
      </c>
      <c r="F30" s="75">
        <v>1.962</v>
      </c>
      <c r="G30" s="75">
        <v>5.9706034499999996</v>
      </c>
      <c r="H30" s="75">
        <v>63.429652400000002</v>
      </c>
      <c r="I30" s="75">
        <v>32.200000000000003</v>
      </c>
      <c r="J30" s="75">
        <v>994.94780000000003</v>
      </c>
      <c r="K30" s="76">
        <v>45.158242198622695</v>
      </c>
      <c r="L30" s="76">
        <v>53.038819695643454</v>
      </c>
      <c r="M30" s="75">
        <f t="shared" si="0"/>
        <v>223.02</v>
      </c>
      <c r="N30" s="75">
        <v>185.65700000000001</v>
      </c>
      <c r="O30" s="75">
        <v>37.363</v>
      </c>
      <c r="P30" s="75">
        <v>28.445</v>
      </c>
      <c r="Q30" s="75">
        <v>0.78738983663348971</v>
      </c>
      <c r="R30" s="75">
        <v>107.37789905386664</v>
      </c>
      <c r="S30" s="75">
        <v>107.3778990538666</v>
      </c>
      <c r="T30" s="75">
        <v>99.428382263781558</v>
      </c>
      <c r="U30" s="75">
        <v>99.428382335280688</v>
      </c>
      <c r="V30" s="75">
        <v>95.749765898190546</v>
      </c>
      <c r="W30" s="75">
        <v>95.261402360966372</v>
      </c>
      <c r="X30" s="75">
        <v>88.925025903565896</v>
      </c>
      <c r="Y30" s="77">
        <v>88.925025903565839</v>
      </c>
      <c r="Z30" s="3"/>
      <c r="AA30" s="47"/>
      <c r="AB30" s="47"/>
      <c r="AC30" s="47"/>
      <c r="AD30" s="47"/>
      <c r="AE30" s="47"/>
      <c r="AF30" s="47"/>
    </row>
    <row r="31" spans="1:32" x14ac:dyDescent="0.25">
      <c r="A31" s="7"/>
      <c r="B31" s="184" t="s">
        <v>70</v>
      </c>
      <c r="C31" s="75">
        <v>31.007999999999999</v>
      </c>
      <c r="D31" s="75">
        <v>59.742211400000002</v>
      </c>
      <c r="E31" s="75">
        <v>26.492000000000001</v>
      </c>
      <c r="F31" s="75">
        <v>1.87</v>
      </c>
      <c r="G31" s="75">
        <v>5.6876939000000002</v>
      </c>
      <c r="H31" s="75">
        <v>63.345086000000002</v>
      </c>
      <c r="I31" s="75">
        <v>32.200000000000003</v>
      </c>
      <c r="J31" s="75">
        <v>998.45759999999996</v>
      </c>
      <c r="K31" s="76">
        <v>45.538496473942494</v>
      </c>
      <c r="L31" s="76">
        <v>53.49262618744244</v>
      </c>
      <c r="M31" s="75">
        <f t="shared" si="0"/>
        <v>225.71899999999999</v>
      </c>
      <c r="N31" s="75">
        <v>187.88900000000001</v>
      </c>
      <c r="O31" s="75">
        <v>37.83</v>
      </c>
      <c r="P31" s="75">
        <v>28.693000000000001</v>
      </c>
      <c r="Q31" s="75">
        <v>0.22498540341944206</v>
      </c>
      <c r="R31" s="75">
        <v>108.16427476038469</v>
      </c>
      <c r="S31" s="75">
        <v>108.16427476038466</v>
      </c>
      <c r="T31" s="75">
        <v>99.732691145405653</v>
      </c>
      <c r="U31" s="75">
        <v>99.732691200837223</v>
      </c>
      <c r="V31" s="75">
        <v>96.835388517703052</v>
      </c>
      <c r="W31" s="75">
        <v>96.32124183949135</v>
      </c>
      <c r="X31" s="75">
        <v>89.49165599629238</v>
      </c>
      <c r="Y31" s="77">
        <v>89.491655996292323</v>
      </c>
      <c r="Z31" s="3"/>
      <c r="AA31" s="47"/>
      <c r="AB31" s="47"/>
      <c r="AC31" s="47"/>
      <c r="AD31" s="47"/>
      <c r="AE31" s="47"/>
      <c r="AF31" s="47"/>
    </row>
    <row r="32" spans="1:32" ht="18.75" customHeight="1" x14ac:dyDescent="0.25">
      <c r="A32" s="7"/>
      <c r="B32" s="184" t="s">
        <v>71</v>
      </c>
      <c r="C32" s="75">
        <v>31.218</v>
      </c>
      <c r="D32" s="75">
        <v>60.0346154</v>
      </c>
      <c r="E32" s="75">
        <v>26.693000000000001</v>
      </c>
      <c r="F32" s="75">
        <v>1.8260000000000001</v>
      </c>
      <c r="G32" s="75">
        <v>5.5259653799999997</v>
      </c>
      <c r="H32" s="75">
        <v>63.546153799999999</v>
      </c>
      <c r="I32" s="75">
        <v>32.1</v>
      </c>
      <c r="J32" s="75">
        <v>1002.0978</v>
      </c>
      <c r="K32" s="76">
        <v>45.878589837997055</v>
      </c>
      <c r="L32" s="76">
        <v>53.915140915785244</v>
      </c>
      <c r="M32" s="75">
        <f t="shared" si="0"/>
        <v>228.62299999999999</v>
      </c>
      <c r="N32" s="75">
        <v>190.20699999999999</v>
      </c>
      <c r="O32" s="75">
        <v>38.415999999999997</v>
      </c>
      <c r="P32" s="75">
        <v>29.1</v>
      </c>
      <c r="Q32" s="75">
        <v>-0.33499800950368419</v>
      </c>
      <c r="R32" s="75">
        <v>108.67417287191564</v>
      </c>
      <c r="S32" s="75">
        <v>109.01272169706179</v>
      </c>
      <c r="T32" s="75">
        <v>99.672147483162135</v>
      </c>
      <c r="U32" s="75">
        <v>99.362606619546739</v>
      </c>
      <c r="V32" s="75">
        <v>96.963906769098955</v>
      </c>
      <c r="W32" s="75">
        <v>97.299085530599029</v>
      </c>
      <c r="X32" s="75">
        <v>90.578984249274086</v>
      </c>
      <c r="Y32" s="77">
        <v>90.86116177029983</v>
      </c>
      <c r="Z32" s="3"/>
      <c r="AA32" s="47"/>
      <c r="AB32" s="47"/>
      <c r="AC32" s="47"/>
      <c r="AD32" s="47"/>
      <c r="AE32" s="47"/>
      <c r="AF32" s="47"/>
    </row>
    <row r="33" spans="1:32" x14ac:dyDescent="0.25">
      <c r="A33" s="7"/>
      <c r="B33" s="184" t="s">
        <v>72</v>
      </c>
      <c r="C33" s="75">
        <v>31.17</v>
      </c>
      <c r="D33" s="75">
        <v>59.831848899999997</v>
      </c>
      <c r="E33" s="75">
        <v>26.652000000000001</v>
      </c>
      <c r="F33" s="75">
        <v>1.8480000000000001</v>
      </c>
      <c r="G33" s="75">
        <v>5.5969471200000003</v>
      </c>
      <c r="H33" s="75">
        <v>63.379146200000001</v>
      </c>
      <c r="I33" s="75">
        <v>32.1</v>
      </c>
      <c r="J33" s="75">
        <v>1000.557</v>
      </c>
      <c r="K33" s="76">
        <v>46.271240889311656</v>
      </c>
      <c r="L33" s="76">
        <v>54.437588395058633</v>
      </c>
      <c r="M33" s="75">
        <f t="shared" si="0"/>
        <v>230.44499999999999</v>
      </c>
      <c r="N33" s="75">
        <v>191.297</v>
      </c>
      <c r="O33" s="75">
        <v>39.148000000000003</v>
      </c>
      <c r="P33" s="75">
        <v>30.518999999999998</v>
      </c>
      <c r="Q33" s="75">
        <v>0.99787896556620126</v>
      </c>
      <c r="R33" s="75">
        <v>109.4650774749685</v>
      </c>
      <c r="S33" s="75">
        <v>109.80609017738271</v>
      </c>
      <c r="T33" s="75">
        <v>100.28139101522437</v>
      </c>
      <c r="U33" s="75">
        <v>99.969958102714131</v>
      </c>
      <c r="V33" s="75">
        <v>97.887008209992644</v>
      </c>
      <c r="W33" s="75">
        <v>97.984767287073367</v>
      </c>
      <c r="X33" s="75">
        <v>90.705761113173722</v>
      </c>
      <c r="Y33" s="77">
        <v>90.988333577700686</v>
      </c>
      <c r="Z33" s="3"/>
      <c r="AA33" s="47"/>
      <c r="AB33" s="47"/>
      <c r="AC33" s="47"/>
      <c r="AD33" s="47"/>
      <c r="AE33" s="47"/>
      <c r="AF33" s="47"/>
    </row>
    <row r="34" spans="1:32" x14ac:dyDescent="0.25">
      <c r="A34" s="7"/>
      <c r="B34" s="184" t="s">
        <v>73</v>
      </c>
      <c r="C34" s="75">
        <v>31.393000000000001</v>
      </c>
      <c r="D34" s="75">
        <v>60.144455499999999</v>
      </c>
      <c r="E34" s="75">
        <v>26.817</v>
      </c>
      <c r="F34" s="75">
        <v>1.76</v>
      </c>
      <c r="G34" s="75">
        <v>5.3087201799999999</v>
      </c>
      <c r="H34" s="75">
        <v>63.516361400000001</v>
      </c>
      <c r="I34" s="75">
        <v>31.9</v>
      </c>
      <c r="J34" s="75">
        <v>1001.4367</v>
      </c>
      <c r="K34" s="76">
        <v>46.58973668400008</v>
      </c>
      <c r="L34" s="76">
        <v>54.735130207793823</v>
      </c>
      <c r="M34" s="75">
        <f t="shared" si="0"/>
        <v>232.83799999999999</v>
      </c>
      <c r="N34" s="75">
        <v>193.52099999999999</v>
      </c>
      <c r="O34" s="75">
        <v>39.317</v>
      </c>
      <c r="P34" s="75">
        <v>31.363</v>
      </c>
      <c r="Q34" s="75">
        <v>2.4944240329953349</v>
      </c>
      <c r="R34" s="75">
        <v>110.05635917399175</v>
      </c>
      <c r="S34" s="75">
        <v>111.09137195619228</v>
      </c>
      <c r="T34" s="75">
        <v>100.58179051167222</v>
      </c>
      <c r="U34" s="75">
        <v>99.644693109611225</v>
      </c>
      <c r="V34" s="75">
        <v>98.294957796908477</v>
      </c>
      <c r="W34" s="75">
        <v>98.171339700138063</v>
      </c>
      <c r="X34" s="75">
        <v>91.1343950762802</v>
      </c>
      <c r="Y34" s="77">
        <v>91.991458352859567</v>
      </c>
      <c r="Z34" s="3"/>
      <c r="AA34" s="47"/>
      <c r="AB34" s="47"/>
      <c r="AC34" s="47"/>
      <c r="AD34" s="47"/>
      <c r="AE34" s="47"/>
      <c r="AF34" s="47"/>
    </row>
    <row r="35" spans="1:32" x14ac:dyDescent="0.25">
      <c r="A35" s="7"/>
      <c r="B35" s="184" t="s">
        <v>74</v>
      </c>
      <c r="C35" s="75">
        <v>31.602</v>
      </c>
      <c r="D35" s="75">
        <v>60.425629600000001</v>
      </c>
      <c r="E35" s="75">
        <v>26.922000000000001</v>
      </c>
      <c r="F35" s="75">
        <v>1.6879999999999999</v>
      </c>
      <c r="G35" s="75">
        <v>5.0705917700000001</v>
      </c>
      <c r="H35" s="75">
        <v>63.653224700000003</v>
      </c>
      <c r="I35" s="75">
        <v>32.299999999999997</v>
      </c>
      <c r="J35" s="75">
        <v>1020.7446</v>
      </c>
      <c r="K35" s="76">
        <v>46.41709432539227</v>
      </c>
      <c r="L35" s="76">
        <v>54.516649997540625</v>
      </c>
      <c r="M35" s="75">
        <f t="shared" si="0"/>
        <v>234.40200000000002</v>
      </c>
      <c r="N35" s="75">
        <v>194.88200000000001</v>
      </c>
      <c r="O35" s="75">
        <v>39.520000000000003</v>
      </c>
      <c r="P35" s="75">
        <v>31.6</v>
      </c>
      <c r="Q35" s="75">
        <v>2.065225505700119</v>
      </c>
      <c r="R35" s="75">
        <v>110.3981109507917</v>
      </c>
      <c r="S35" s="75">
        <v>110.05632113360657</v>
      </c>
      <c r="T35" s="75">
        <v>99.270579856200101</v>
      </c>
      <c r="U35" s="75">
        <v>99.578873589534339</v>
      </c>
      <c r="V35" s="75">
        <v>97.808122221861737</v>
      </c>
      <c r="W35" s="75">
        <v>98.202114174550644</v>
      </c>
      <c r="X35" s="75">
        <v>91.278538615009595</v>
      </c>
      <c r="Y35" s="77">
        <v>90.995942520226265</v>
      </c>
      <c r="Z35" s="3"/>
      <c r="AA35" s="47"/>
      <c r="AB35" s="47"/>
      <c r="AC35" s="47"/>
      <c r="AD35" s="47"/>
      <c r="AE35" s="47"/>
      <c r="AF35" s="47"/>
    </row>
    <row r="36" spans="1:32" ht="18.75" customHeight="1" x14ac:dyDescent="0.25">
      <c r="A36" s="7"/>
      <c r="B36" s="184" t="s">
        <v>75</v>
      </c>
      <c r="C36" s="75">
        <v>31.635999999999999</v>
      </c>
      <c r="D36" s="75">
        <v>60.372893599999998</v>
      </c>
      <c r="E36" s="75">
        <v>26.922000000000001</v>
      </c>
      <c r="F36" s="75">
        <v>1.6879999999999999</v>
      </c>
      <c r="G36" s="75">
        <v>5.06541832</v>
      </c>
      <c r="H36" s="75">
        <v>63.594206200000002</v>
      </c>
      <c r="I36" s="75">
        <v>32.1</v>
      </c>
      <c r="J36" s="75">
        <v>1015.5155999999999</v>
      </c>
      <c r="K36" s="76">
        <v>46.330210050259417</v>
      </c>
      <c r="L36" s="76">
        <v>54.365830092318191</v>
      </c>
      <c r="M36" s="75">
        <f t="shared" si="0"/>
        <v>236.565</v>
      </c>
      <c r="N36" s="75">
        <v>196.97800000000001</v>
      </c>
      <c r="O36" s="75">
        <v>39.587000000000003</v>
      </c>
      <c r="P36" s="75">
        <v>31.265000000000001</v>
      </c>
      <c r="Q36" s="75">
        <v>2.678920539835139</v>
      </c>
      <c r="R36" s="75">
        <v>111.58546761047735</v>
      </c>
      <c r="S36" s="75">
        <v>111.93308588963771</v>
      </c>
      <c r="T36" s="75">
        <v>100.28403811017117</v>
      </c>
      <c r="U36" s="75">
        <v>99.972597089555137</v>
      </c>
      <c r="V36" s="75">
        <v>98.58379239598149</v>
      </c>
      <c r="W36" s="75">
        <v>99.02860709000889</v>
      </c>
      <c r="X36" s="75">
        <v>92.684124971991551</v>
      </c>
      <c r="Y36" s="77">
        <v>92.972860563804588</v>
      </c>
      <c r="Z36" s="3"/>
      <c r="AA36" s="47"/>
      <c r="AB36" s="47"/>
      <c r="AC36" s="47"/>
      <c r="AD36" s="47"/>
      <c r="AE36" s="47"/>
      <c r="AF36" s="47"/>
    </row>
    <row r="37" spans="1:32" x14ac:dyDescent="0.25">
      <c r="A37" s="7"/>
      <c r="B37" s="184" t="s">
        <v>76</v>
      </c>
      <c r="C37" s="75">
        <v>31.812999999999999</v>
      </c>
      <c r="D37" s="75">
        <v>60.591574000000001</v>
      </c>
      <c r="E37" s="75">
        <v>27.027999999999999</v>
      </c>
      <c r="F37" s="75">
        <v>1.645</v>
      </c>
      <c r="G37" s="75">
        <v>4.9166118699999988</v>
      </c>
      <c r="H37" s="75">
        <v>63.724668600000001</v>
      </c>
      <c r="I37" s="75">
        <v>32</v>
      </c>
      <c r="J37" s="75">
        <v>1018.016</v>
      </c>
      <c r="K37" s="76">
        <v>46.403423356724396</v>
      </c>
      <c r="L37" s="76">
        <v>54.838891392519152</v>
      </c>
      <c r="M37" s="75">
        <f t="shared" si="0"/>
        <v>240.81399999999999</v>
      </c>
      <c r="N37" s="75">
        <v>198.88499999999999</v>
      </c>
      <c r="O37" s="75">
        <v>41.929000000000002</v>
      </c>
      <c r="P37" s="75">
        <v>31.765999999999998</v>
      </c>
      <c r="Q37" s="75">
        <v>2.5202755319668091</v>
      </c>
      <c r="R37" s="75">
        <v>112.22389903861867</v>
      </c>
      <c r="S37" s="75">
        <v>112.92529840761</v>
      </c>
      <c r="T37" s="75">
        <v>100.77356657776221</v>
      </c>
      <c r="U37" s="75">
        <v>100.14764377003205</v>
      </c>
      <c r="V37" s="75">
        <v>99.704593677981578</v>
      </c>
      <c r="W37" s="75">
        <v>100.07630689561448</v>
      </c>
      <c r="X37" s="75">
        <v>92.666162267189435</v>
      </c>
      <c r="Y37" s="77">
        <v>93.245325781359313</v>
      </c>
      <c r="Z37" s="3"/>
      <c r="AA37" s="47"/>
      <c r="AB37" s="47"/>
      <c r="AC37" s="47"/>
      <c r="AD37" s="47"/>
      <c r="AE37" s="47"/>
      <c r="AF37" s="47"/>
    </row>
    <row r="38" spans="1:32" x14ac:dyDescent="0.25">
      <c r="A38" s="7"/>
      <c r="B38" s="184" t="s">
        <v>77</v>
      </c>
      <c r="C38" s="75">
        <v>31.878</v>
      </c>
      <c r="D38" s="75">
        <v>60.621850299999998</v>
      </c>
      <c r="E38" s="75">
        <v>27.091000000000001</v>
      </c>
      <c r="F38" s="75">
        <v>1.619</v>
      </c>
      <c r="G38" s="75">
        <v>4.8332686499999999</v>
      </c>
      <c r="H38" s="75">
        <v>63.700675099999998</v>
      </c>
      <c r="I38" s="75">
        <v>32</v>
      </c>
      <c r="J38" s="75">
        <v>1020.096</v>
      </c>
      <c r="K38" s="76">
        <v>45.938422556322408</v>
      </c>
      <c r="L38" s="76">
        <v>54.341727253441398</v>
      </c>
      <c r="M38" s="75">
        <f t="shared" si="0"/>
        <v>242.85000000000002</v>
      </c>
      <c r="N38" s="75">
        <v>200.46600000000001</v>
      </c>
      <c r="O38" s="75">
        <v>42.384</v>
      </c>
      <c r="P38" s="75">
        <v>31.234999999999999</v>
      </c>
      <c r="Q38" s="75">
        <v>2.5410548953571643</v>
      </c>
      <c r="R38" s="75">
        <v>112.85295167643432</v>
      </c>
      <c r="S38" s="75">
        <v>113.55828262441202</v>
      </c>
      <c r="T38" s="75">
        <v>101.01207703345409</v>
      </c>
      <c r="U38" s="75">
        <v>100.38467281542842</v>
      </c>
      <c r="V38" s="75">
        <v>99.421494607062954</v>
      </c>
      <c r="W38" s="75">
        <v>99.865581083489246</v>
      </c>
      <c r="X38" s="75">
        <v>92.776331503903137</v>
      </c>
      <c r="Y38" s="77">
        <v>93.356183575802461</v>
      </c>
      <c r="Z38" s="3"/>
      <c r="AA38" s="47"/>
      <c r="AB38" s="47"/>
      <c r="AC38" s="47"/>
      <c r="AD38" s="47"/>
      <c r="AE38" s="47"/>
      <c r="AF38" s="47"/>
    </row>
    <row r="39" spans="1:32" x14ac:dyDescent="0.25">
      <c r="A39" s="7"/>
      <c r="B39" s="184" t="s">
        <v>78</v>
      </c>
      <c r="C39" s="75">
        <v>31.914000000000001</v>
      </c>
      <c r="D39" s="75">
        <v>60.610779800000003</v>
      </c>
      <c r="E39" s="75">
        <v>27.111000000000001</v>
      </c>
      <c r="F39" s="75">
        <v>1.587</v>
      </c>
      <c r="G39" s="75">
        <v>4.73717202</v>
      </c>
      <c r="H39" s="75">
        <v>63.624795800000001</v>
      </c>
      <c r="I39" s="75">
        <v>32.1</v>
      </c>
      <c r="J39" s="75">
        <v>1024.4394</v>
      </c>
      <c r="K39" s="76">
        <v>45.638577431748132</v>
      </c>
      <c r="L39" s="76">
        <v>53.99426649069283</v>
      </c>
      <c r="M39" s="75">
        <f t="shared" si="0"/>
        <v>243.54999999999998</v>
      </c>
      <c r="N39" s="75">
        <v>200.87899999999999</v>
      </c>
      <c r="O39" s="75">
        <v>42.670999999999999</v>
      </c>
      <c r="P39" s="75">
        <v>32.189</v>
      </c>
      <c r="Q39" s="75">
        <v>2.3586602060754913</v>
      </c>
      <c r="R39" s="75">
        <v>113.00202726204709</v>
      </c>
      <c r="S39" s="75">
        <v>113.35405849962352</v>
      </c>
      <c r="T39" s="75">
        <v>101.20641629161685</v>
      </c>
      <c r="U39" s="75">
        <v>100.89211074796241</v>
      </c>
      <c r="V39" s="75">
        <v>99.130675136429602</v>
      </c>
      <c r="W39" s="75">
        <v>99.544263356629202</v>
      </c>
      <c r="X39" s="75">
        <v>92.313475132045383</v>
      </c>
      <c r="Y39" s="77">
        <v>92.601056051459778</v>
      </c>
      <c r="Z39" s="3"/>
      <c r="AA39" s="47"/>
      <c r="AB39" s="47"/>
      <c r="AC39" s="47"/>
      <c r="AD39" s="47"/>
      <c r="AE39" s="47"/>
      <c r="AF39" s="47"/>
    </row>
    <row r="40" spans="1:32" ht="18.75" customHeight="1" x14ac:dyDescent="0.25">
      <c r="A40" s="7"/>
      <c r="B40" s="184" t="s">
        <v>79</v>
      </c>
      <c r="C40" s="75">
        <v>32.017000000000003</v>
      </c>
      <c r="D40" s="75">
        <v>60.7256657</v>
      </c>
      <c r="E40" s="75">
        <v>27.219000000000001</v>
      </c>
      <c r="F40" s="75">
        <v>1.53</v>
      </c>
      <c r="G40" s="75">
        <v>4.5607654899999988</v>
      </c>
      <c r="H40" s="75">
        <v>63.627569999999999</v>
      </c>
      <c r="I40" s="75">
        <v>32.20000000000001</v>
      </c>
      <c r="J40" s="75">
        <v>1030.9474000000005</v>
      </c>
      <c r="K40" s="76">
        <v>45.7038967265023</v>
      </c>
      <c r="L40" s="76">
        <v>54.00497964454307</v>
      </c>
      <c r="M40" s="75">
        <f t="shared" si="0"/>
        <v>246.542</v>
      </c>
      <c r="N40" s="75">
        <v>203.6</v>
      </c>
      <c r="O40" s="75">
        <v>42.942</v>
      </c>
      <c r="P40" s="75">
        <v>32.829000000000001</v>
      </c>
      <c r="Q40" s="75">
        <v>2.2339649536436523</v>
      </c>
      <c r="R40" s="75">
        <v>114.0782478502548</v>
      </c>
      <c r="S40" s="75">
        <v>114.07824785025473</v>
      </c>
      <c r="T40" s="75">
        <v>101.52692250088813</v>
      </c>
      <c r="U40" s="75">
        <v>101.52692260213205</v>
      </c>
      <c r="V40" s="75">
        <v>99.572680021849649</v>
      </c>
      <c r="W40" s="75">
        <v>100.22134702811189</v>
      </c>
      <c r="X40" s="75">
        <v>92.76618513121295</v>
      </c>
      <c r="Y40" s="77">
        <v>92.766185131212879</v>
      </c>
      <c r="Z40" s="3"/>
      <c r="AA40" s="47"/>
      <c r="AB40" s="47"/>
      <c r="AC40" s="47"/>
      <c r="AD40" s="47"/>
      <c r="AE40" s="47"/>
      <c r="AF40" s="47"/>
    </row>
    <row r="41" spans="1:32" x14ac:dyDescent="0.25">
      <c r="A41" s="7"/>
      <c r="B41" s="184" t="s">
        <v>80</v>
      </c>
      <c r="C41" s="75">
        <v>32.137999999999998</v>
      </c>
      <c r="D41" s="75">
        <v>60.8754949</v>
      </c>
      <c r="E41" s="75">
        <v>27.331</v>
      </c>
      <c r="F41" s="75">
        <v>1.488</v>
      </c>
      <c r="G41" s="75">
        <v>4.4251472100000004</v>
      </c>
      <c r="H41" s="75">
        <v>63.694050300000001</v>
      </c>
      <c r="I41" s="75">
        <v>32.299999999999997</v>
      </c>
      <c r="J41" s="75">
        <v>1038.0573999999997</v>
      </c>
      <c r="K41" s="76">
        <v>46.286156866353792</v>
      </c>
      <c r="L41" s="76">
        <v>54.611821723260022</v>
      </c>
      <c r="M41" s="75">
        <f t="shared" si="0"/>
        <v>250.35499999999999</v>
      </c>
      <c r="N41" s="75">
        <v>206.92699999999999</v>
      </c>
      <c r="O41" s="75">
        <v>43.427999999999997</v>
      </c>
      <c r="P41" s="75">
        <v>34.509</v>
      </c>
      <c r="Q41" s="75">
        <v>2.8900835487026821</v>
      </c>
      <c r="R41" s="75">
        <v>115.46726348244648</v>
      </c>
      <c r="S41" s="75">
        <v>115.10977969457511</v>
      </c>
      <c r="T41" s="75">
        <v>101.69174798632325</v>
      </c>
      <c r="U41" s="75">
        <v>102.00756090337934</v>
      </c>
      <c r="V41" s="75">
        <v>100.44530165757637</v>
      </c>
      <c r="W41" s="75">
        <v>100.79675971933946</v>
      </c>
      <c r="X41" s="75">
        <v>92.798836792159662</v>
      </c>
      <c r="Y41" s="77">
        <v>92.511533891874294</v>
      </c>
      <c r="Z41" s="3"/>
      <c r="AA41" s="47"/>
      <c r="AB41" s="47"/>
      <c r="AC41" s="47"/>
      <c r="AD41" s="47"/>
      <c r="AE41" s="47"/>
      <c r="AF41" s="47"/>
    </row>
    <row r="42" spans="1:32" x14ac:dyDescent="0.25">
      <c r="A42" s="7"/>
      <c r="B42" s="184" t="s">
        <v>81</v>
      </c>
      <c r="C42" s="75">
        <v>32.134</v>
      </c>
      <c r="D42" s="75">
        <v>60.788468100000003</v>
      </c>
      <c r="E42" s="75">
        <v>27.324000000000002</v>
      </c>
      <c r="F42" s="75">
        <v>1.4319999999999999</v>
      </c>
      <c r="G42" s="75">
        <v>4.2662217699999996</v>
      </c>
      <c r="H42" s="75">
        <v>63.497408299999996</v>
      </c>
      <c r="I42" s="75">
        <v>32</v>
      </c>
      <c r="J42" s="75">
        <v>1028.288</v>
      </c>
      <c r="K42" s="76">
        <v>46.320271307275291</v>
      </c>
      <c r="L42" s="76">
        <v>54.511473624279027</v>
      </c>
      <c r="M42" s="75">
        <f t="shared" si="0"/>
        <v>251.077</v>
      </c>
      <c r="N42" s="75">
        <v>208.06</v>
      </c>
      <c r="O42" s="75">
        <v>43.017000000000003</v>
      </c>
      <c r="P42" s="75">
        <v>35.195999999999998</v>
      </c>
      <c r="Q42" s="75">
        <v>2.9031404551009166</v>
      </c>
      <c r="R42" s="75">
        <v>116.12923137132837</v>
      </c>
      <c r="S42" s="75">
        <v>116.85503906739913</v>
      </c>
      <c r="T42" s="75">
        <v>103.35262867549631</v>
      </c>
      <c r="U42" s="75">
        <v>102.71068691465051</v>
      </c>
      <c r="V42" s="75">
        <v>101.14197149960108</v>
      </c>
      <c r="W42" s="75">
        <v>100.75345620133373</v>
      </c>
      <c r="X42" s="75">
        <v>92.854190922600097</v>
      </c>
      <c r="Y42" s="77">
        <v>93.434529615866296</v>
      </c>
      <c r="Z42" s="3"/>
      <c r="AA42" s="47"/>
      <c r="AB42" s="47"/>
      <c r="AC42" s="47"/>
      <c r="AD42" s="47"/>
      <c r="AE42" s="47"/>
      <c r="AF42" s="47"/>
    </row>
    <row r="43" spans="1:32" x14ac:dyDescent="0.25">
      <c r="A43" s="7"/>
      <c r="B43" s="184" t="s">
        <v>82</v>
      </c>
      <c r="C43" s="75">
        <v>32.222000000000001</v>
      </c>
      <c r="D43" s="75">
        <v>60.8766295</v>
      </c>
      <c r="E43" s="75">
        <v>27.446000000000002</v>
      </c>
      <c r="F43" s="75">
        <v>1.4670000000000001</v>
      </c>
      <c r="G43" s="75">
        <v>4.35453709</v>
      </c>
      <c r="H43" s="75">
        <v>63.648214600000003</v>
      </c>
      <c r="I43" s="75">
        <v>31.9</v>
      </c>
      <c r="J43" s="75">
        <v>1027.8818000000001</v>
      </c>
      <c r="K43" s="76">
        <v>46.124744203669209</v>
      </c>
      <c r="L43" s="76">
        <v>54.211003134267045</v>
      </c>
      <c r="M43" s="75">
        <f t="shared" si="0"/>
        <v>253.435</v>
      </c>
      <c r="N43" s="75">
        <v>210.32400000000001</v>
      </c>
      <c r="O43" s="75">
        <v>43.110999999999997</v>
      </c>
      <c r="P43" s="75">
        <v>35.585000000000001</v>
      </c>
      <c r="Q43" s="75">
        <v>3.4238672459157682</v>
      </c>
      <c r="R43" s="75">
        <v>116.87106666069313</v>
      </c>
      <c r="S43" s="75">
        <v>117.97016760107579</v>
      </c>
      <c r="T43" s="75">
        <v>104.16948261954161</v>
      </c>
      <c r="U43" s="75">
        <v>103.19895957270029</v>
      </c>
      <c r="V43" s="75">
        <v>100.49746607229102</v>
      </c>
      <c r="W43" s="75">
        <v>100.78420672811944</v>
      </c>
      <c r="X43" s="75">
        <v>92.673799808689779</v>
      </c>
      <c r="Y43" s="77">
        <v>93.545340245762048</v>
      </c>
      <c r="Z43" s="3"/>
      <c r="AA43" s="47"/>
      <c r="AB43" s="47"/>
      <c r="AC43" s="47"/>
      <c r="AD43" s="47"/>
      <c r="AE43" s="47"/>
      <c r="AF43" s="47"/>
    </row>
    <row r="44" spans="1:32" ht="18.75" customHeight="1" x14ac:dyDescent="0.25">
      <c r="A44" s="7"/>
      <c r="B44" s="184" t="s">
        <v>83</v>
      </c>
      <c r="C44" s="75">
        <v>32.409999999999997</v>
      </c>
      <c r="D44" s="75">
        <v>61.154404999999997</v>
      </c>
      <c r="E44" s="75">
        <v>27.658999999999999</v>
      </c>
      <c r="F44" s="75">
        <v>1.4219999999999999</v>
      </c>
      <c r="G44" s="75">
        <v>4.2031213100000002</v>
      </c>
      <c r="H44" s="75">
        <v>63.837575700000002</v>
      </c>
      <c r="I44" s="75">
        <v>31.899999999999991</v>
      </c>
      <c r="J44" s="75">
        <v>1033.8789999999999</v>
      </c>
      <c r="K44" s="76">
        <v>46.552358814043572</v>
      </c>
      <c r="L44" s="76">
        <v>54.884586565214711</v>
      </c>
      <c r="M44" s="75">
        <f t="shared" si="0"/>
        <v>258.43900000000002</v>
      </c>
      <c r="N44" s="75">
        <v>213.84800000000001</v>
      </c>
      <c r="O44" s="75">
        <v>44.591000000000001</v>
      </c>
      <c r="P44" s="75">
        <v>35.283000000000001</v>
      </c>
      <c r="Q44" s="75">
        <v>3.362525127977678</v>
      </c>
      <c r="R44" s="75">
        <v>117.91415759977629</v>
      </c>
      <c r="S44" s="75">
        <v>119.02306817281492</v>
      </c>
      <c r="T44" s="75">
        <v>103.64653995454776</v>
      </c>
      <c r="U44" s="75">
        <v>102.68088905407637</v>
      </c>
      <c r="V44" s="75">
        <v>101.18787667334861</v>
      </c>
      <c r="W44" s="75">
        <v>101.27282257621897</v>
      </c>
      <c r="X44" s="75">
        <v>93.348583021159499</v>
      </c>
      <c r="Y44" s="77">
        <v>94.226469381859999</v>
      </c>
      <c r="Z44" s="3"/>
      <c r="AA44" s="47"/>
      <c r="AB44" s="47"/>
      <c r="AC44" s="47"/>
      <c r="AD44" s="47"/>
      <c r="AE44" s="47"/>
      <c r="AF44" s="47"/>
    </row>
    <row r="45" spans="1:32" x14ac:dyDescent="0.25">
      <c r="A45" s="7"/>
      <c r="B45" s="184" t="s">
        <v>84</v>
      </c>
      <c r="C45" s="75">
        <v>32.451000000000001</v>
      </c>
      <c r="D45" s="75">
        <v>61.153302600000004</v>
      </c>
      <c r="E45" s="75">
        <v>27.68</v>
      </c>
      <c r="F45" s="75">
        <v>1.367</v>
      </c>
      <c r="G45" s="75">
        <v>4.0422260300000001</v>
      </c>
      <c r="H45" s="75">
        <v>63.729388499999999</v>
      </c>
      <c r="I45" s="75">
        <v>31.9</v>
      </c>
      <c r="J45" s="75">
        <v>1035.1868999999999</v>
      </c>
      <c r="K45" s="76">
        <v>45.980259617287352</v>
      </c>
      <c r="L45" s="76">
        <v>54.243146625141712</v>
      </c>
      <c r="M45" s="75">
        <f t="shared" si="0"/>
        <v>257.72800000000001</v>
      </c>
      <c r="N45" s="75">
        <v>213.04900000000001</v>
      </c>
      <c r="O45" s="75">
        <v>44.679000000000002</v>
      </c>
      <c r="P45" s="75">
        <v>35.575000000000003</v>
      </c>
      <c r="Q45" s="75">
        <v>1.6603908282586399</v>
      </c>
      <c r="R45" s="75">
        <v>117.38447133495026</v>
      </c>
      <c r="S45" s="75">
        <v>118.48840053245759</v>
      </c>
      <c r="T45" s="75">
        <v>103.74079986454063</v>
      </c>
      <c r="U45" s="75">
        <v>102.77427077905091</v>
      </c>
      <c r="V45" s="75">
        <v>100.33499813780817</v>
      </c>
      <c r="W45" s="75">
        <v>100.47185694404367</v>
      </c>
      <c r="X45" s="75">
        <v>92.113755787956649</v>
      </c>
      <c r="Y45" s="77">
        <v>92.980029353360578</v>
      </c>
      <c r="Z45" s="3"/>
      <c r="AA45" s="47"/>
      <c r="AB45" s="47"/>
      <c r="AC45" s="47"/>
      <c r="AD45" s="47"/>
      <c r="AE45" s="47"/>
      <c r="AF45" s="47"/>
    </row>
    <row r="46" spans="1:32" x14ac:dyDescent="0.25">
      <c r="A46" s="7"/>
      <c r="B46" s="184" t="s">
        <v>85</v>
      </c>
      <c r="C46" s="75">
        <v>32.497</v>
      </c>
      <c r="D46" s="75">
        <v>61.152405899999998</v>
      </c>
      <c r="E46" s="75">
        <v>27.736999999999998</v>
      </c>
      <c r="F46" s="75">
        <v>1.3819999999999999</v>
      </c>
      <c r="G46" s="75">
        <v>4.07922312</v>
      </c>
      <c r="H46" s="75">
        <v>63.753034399999997</v>
      </c>
      <c r="I46" s="75">
        <v>32.200000000000003</v>
      </c>
      <c r="J46" s="75">
        <v>1046.4033999999997</v>
      </c>
      <c r="K46" s="76">
        <v>46.27045271113068</v>
      </c>
      <c r="L46" s="76">
        <v>54.542886492039031</v>
      </c>
      <c r="M46" s="75">
        <f t="shared" si="0"/>
        <v>261.661</v>
      </c>
      <c r="N46" s="75">
        <v>216.56299999999999</v>
      </c>
      <c r="O46" s="75">
        <v>45.097999999999999</v>
      </c>
      <c r="P46" s="75">
        <v>35.685000000000002</v>
      </c>
      <c r="Q46" s="75">
        <v>2.536964151868637</v>
      </c>
      <c r="R46" s="75">
        <v>119.07538834105956</v>
      </c>
      <c r="S46" s="75">
        <v>119.07538834105951</v>
      </c>
      <c r="T46" s="75">
        <v>102.95419152178658</v>
      </c>
      <c r="U46" s="75">
        <v>102.95419163227685</v>
      </c>
      <c r="V46" s="75">
        <v>101.15725954946016</v>
      </c>
      <c r="W46" s="75">
        <v>101.28846392435472</v>
      </c>
      <c r="X46" s="75">
        <v>92.873777919187944</v>
      </c>
      <c r="Y46" s="77">
        <v>92.873777919187873</v>
      </c>
      <c r="Z46" s="3"/>
      <c r="AA46" s="47"/>
      <c r="AB46" s="47"/>
      <c r="AC46" s="47"/>
      <c r="AD46" s="47"/>
      <c r="AE46" s="47"/>
      <c r="AF46" s="47"/>
    </row>
    <row r="47" spans="1:32" x14ac:dyDescent="0.25">
      <c r="A47" s="7"/>
      <c r="B47" s="184" t="s">
        <v>86</v>
      </c>
      <c r="C47" s="75">
        <v>32.668999999999997</v>
      </c>
      <c r="D47" s="75">
        <v>61.3836643</v>
      </c>
      <c r="E47" s="75">
        <v>27.829000000000001</v>
      </c>
      <c r="F47" s="75">
        <v>1.369</v>
      </c>
      <c r="G47" s="75">
        <v>4.0219754400000003</v>
      </c>
      <c r="H47" s="75">
        <v>63.9559572</v>
      </c>
      <c r="I47" s="75">
        <v>31.999999999999993</v>
      </c>
      <c r="J47" s="75">
        <v>1045.4079999999999</v>
      </c>
      <c r="K47" s="76">
        <v>46.468683074273819</v>
      </c>
      <c r="L47" s="76">
        <v>54.702397927766079</v>
      </c>
      <c r="M47" s="75">
        <f t="shared" si="0"/>
        <v>264.58299999999997</v>
      </c>
      <c r="N47" s="75">
        <v>219.255</v>
      </c>
      <c r="O47" s="75">
        <v>45.328000000000003</v>
      </c>
      <c r="P47" s="75">
        <v>36.563000000000002</v>
      </c>
      <c r="Q47" s="75">
        <v>2.8116032281466419</v>
      </c>
      <c r="R47" s="75">
        <v>120.15701734369458</v>
      </c>
      <c r="S47" s="75">
        <v>120.90799870209264</v>
      </c>
      <c r="T47" s="75">
        <v>103.18593305201992</v>
      </c>
      <c r="U47" s="75">
        <v>102.54502671695563</v>
      </c>
      <c r="V47" s="75">
        <v>100.95654224969759</v>
      </c>
      <c r="W47" s="75">
        <v>101.80698947145243</v>
      </c>
      <c r="X47" s="75">
        <v>93.166216839470124</v>
      </c>
      <c r="Y47" s="77">
        <v>93.748505694716741</v>
      </c>
      <c r="Z47" s="3"/>
      <c r="AA47" s="47"/>
      <c r="AB47" s="47"/>
      <c r="AC47" s="47"/>
      <c r="AD47" s="47"/>
      <c r="AE47" s="47"/>
      <c r="AF47" s="47"/>
    </row>
    <row r="48" spans="1:32" ht="18.75" customHeight="1" x14ac:dyDescent="0.25">
      <c r="A48" s="7"/>
      <c r="B48" s="184" t="s">
        <v>87</v>
      </c>
      <c r="C48" s="75">
        <v>32.776000000000003</v>
      </c>
      <c r="D48" s="75">
        <v>61.492279699999997</v>
      </c>
      <c r="E48" s="75">
        <v>27.867000000000001</v>
      </c>
      <c r="F48" s="75">
        <v>1.304</v>
      </c>
      <c r="G48" s="75">
        <v>3.8262910799999998</v>
      </c>
      <c r="H48" s="75">
        <v>63.9387629</v>
      </c>
      <c r="I48" s="75">
        <v>32.313278008298752</v>
      </c>
      <c r="J48" s="75">
        <v>1059.0999999999999</v>
      </c>
      <c r="K48" s="76">
        <v>46.472822319778189</v>
      </c>
      <c r="L48" s="76">
        <v>55.033719385397418</v>
      </c>
      <c r="M48" s="75">
        <f t="shared" si="0"/>
        <v>267.85199999999998</v>
      </c>
      <c r="N48" s="75">
        <v>220.42599999999999</v>
      </c>
      <c r="O48" s="75">
        <v>47.426000000000002</v>
      </c>
      <c r="P48" s="75">
        <v>37.026000000000003</v>
      </c>
      <c r="Q48" s="75">
        <v>2.3066545883666745</v>
      </c>
      <c r="R48" s="75">
        <v>120.63402992638542</v>
      </c>
      <c r="S48" s="75">
        <v>120.21113310237378</v>
      </c>
      <c r="T48" s="75">
        <v>102.36511661146453</v>
      </c>
      <c r="U48" s="75">
        <v>102.72523213086586</v>
      </c>
      <c r="V48" s="75">
        <v>101.94050697512583</v>
      </c>
      <c r="W48" s="75">
        <v>102.83494490218703</v>
      </c>
      <c r="X48" s="75">
        <v>93.744110325980188</v>
      </c>
      <c r="Y48" s="77">
        <v>93.415479287533998</v>
      </c>
      <c r="Z48" s="3"/>
      <c r="AA48" s="47"/>
      <c r="AB48" s="47"/>
      <c r="AC48" s="47"/>
      <c r="AD48" s="47"/>
      <c r="AE48" s="47"/>
      <c r="AF48" s="47"/>
    </row>
    <row r="49" spans="1:32" x14ac:dyDescent="0.25">
      <c r="A49" s="7"/>
      <c r="B49" s="184" t="s">
        <v>88</v>
      </c>
      <c r="C49" s="75">
        <v>32.963000000000001</v>
      </c>
      <c r="D49" s="75">
        <v>61.750435500000002</v>
      </c>
      <c r="E49" s="75">
        <v>27.994</v>
      </c>
      <c r="F49" s="75">
        <v>1.3320000000000001</v>
      </c>
      <c r="G49" s="75">
        <v>3.8839481</v>
      </c>
      <c r="H49" s="75">
        <v>64.245705400000006</v>
      </c>
      <c r="I49" s="75">
        <v>32.114795376634412</v>
      </c>
      <c r="J49" s="75">
        <v>1058.5999999999997</v>
      </c>
      <c r="K49" s="76">
        <v>46.758883769017551</v>
      </c>
      <c r="L49" s="76">
        <v>55.375003342275775</v>
      </c>
      <c r="M49" s="75">
        <f t="shared" si="0"/>
        <v>273.34800000000001</v>
      </c>
      <c r="N49" s="75">
        <v>225.012</v>
      </c>
      <c r="O49" s="75">
        <v>48.335999999999999</v>
      </c>
      <c r="P49" s="75">
        <v>37.302999999999997</v>
      </c>
      <c r="Q49" s="75">
        <v>4.4304879672526054</v>
      </c>
      <c r="R49" s="75">
        <v>122.58517621286833</v>
      </c>
      <c r="S49" s="75">
        <v>122.91041022563176</v>
      </c>
      <c r="T49" s="75">
        <v>102.63184955021462</v>
      </c>
      <c r="U49" s="75">
        <v>102.36027486186615</v>
      </c>
      <c r="V49" s="75">
        <v>102.31702157331064</v>
      </c>
      <c r="W49" s="75">
        <v>103.8237974060569</v>
      </c>
      <c r="X49" s="75">
        <v>94.264489456418929</v>
      </c>
      <c r="Y49" s="77">
        <v>94.514585096969853</v>
      </c>
      <c r="Z49" s="3"/>
      <c r="AA49" s="47"/>
      <c r="AB49" s="47"/>
      <c r="AC49" s="47"/>
      <c r="AD49" s="47"/>
      <c r="AE49" s="47"/>
      <c r="AF49" s="47"/>
    </row>
    <row r="50" spans="1:32" x14ac:dyDescent="0.25">
      <c r="A50" s="7"/>
      <c r="B50" s="184" t="s">
        <v>89</v>
      </c>
      <c r="C50" s="75">
        <v>32.896000000000001</v>
      </c>
      <c r="D50" s="75">
        <v>61.562646200000003</v>
      </c>
      <c r="E50" s="75">
        <v>27.945</v>
      </c>
      <c r="F50" s="75">
        <v>1.325</v>
      </c>
      <c r="G50" s="75">
        <v>3.8718915300000001</v>
      </c>
      <c r="H50" s="75">
        <v>64.042294400000003</v>
      </c>
      <c r="I50" s="75">
        <v>32.03125</v>
      </c>
      <c r="J50" s="75">
        <v>1053.7000000000005</v>
      </c>
      <c r="K50" s="76">
        <v>46.280471794040366</v>
      </c>
      <c r="L50" s="76">
        <v>55.097620763731136</v>
      </c>
      <c r="M50" s="75">
        <f t="shared" si="0"/>
        <v>274.75299999999999</v>
      </c>
      <c r="N50" s="75">
        <v>224.72</v>
      </c>
      <c r="O50" s="75">
        <v>50.033000000000001</v>
      </c>
      <c r="P50" s="75">
        <v>37.899000000000001</v>
      </c>
      <c r="Q50" s="75">
        <v>2.9942168779053979</v>
      </c>
      <c r="R50" s="75">
        <v>122.64076371619899</v>
      </c>
      <c r="S50" s="75">
        <v>123.28687115431353</v>
      </c>
      <c r="T50" s="75">
        <v>103.67686408241237</v>
      </c>
      <c r="U50" s="75">
        <v>103.13352647126766</v>
      </c>
      <c r="V50" s="75">
        <v>102.65355680822424</v>
      </c>
      <c r="W50" s="75">
        <v>103.99519145843847</v>
      </c>
      <c r="X50" s="75">
        <v>93.932970791433519</v>
      </c>
      <c r="Y50" s="77">
        <v>94.42783717413954</v>
      </c>
      <c r="Z50" s="3"/>
      <c r="AA50" s="47"/>
      <c r="AB50" s="47"/>
      <c r="AC50" s="47"/>
      <c r="AD50" s="47"/>
      <c r="AE50" s="47"/>
      <c r="AF50" s="47"/>
    </row>
    <row r="51" spans="1:32" x14ac:dyDescent="0.25">
      <c r="A51" s="7"/>
      <c r="B51" s="184" t="s">
        <v>90</v>
      </c>
      <c r="C51" s="75">
        <v>33.057000000000002</v>
      </c>
      <c r="D51" s="75">
        <v>61.817671799999999</v>
      </c>
      <c r="E51" s="75">
        <v>28.04</v>
      </c>
      <c r="F51" s="75">
        <v>1.2829999999999999</v>
      </c>
      <c r="G51" s="75">
        <v>3.73616773</v>
      </c>
      <c r="H51" s="75">
        <v>64.216923800000004</v>
      </c>
      <c r="I51" s="75">
        <v>31.805668995976649</v>
      </c>
      <c r="J51" s="75">
        <v>1051.4000000000001</v>
      </c>
      <c r="K51" s="76">
        <v>46.312119762116346</v>
      </c>
      <c r="L51" s="76">
        <v>54.984917559256196</v>
      </c>
      <c r="M51" s="75">
        <f t="shared" si="0"/>
        <v>275.16800000000001</v>
      </c>
      <c r="N51" s="75">
        <v>225.68700000000001</v>
      </c>
      <c r="O51" s="75">
        <v>49.481000000000002</v>
      </c>
      <c r="P51" s="75">
        <v>38.537999999999997</v>
      </c>
      <c r="Q51" s="75">
        <v>2.1589990530440861</v>
      </c>
      <c r="R51" s="75">
        <v>122.75120621031095</v>
      </c>
      <c r="S51" s="75">
        <v>124.2730923368411</v>
      </c>
      <c r="T51" s="75">
        <v>103.9098615490653</v>
      </c>
      <c r="U51" s="75">
        <v>102.63734971892771</v>
      </c>
      <c r="V51" s="75">
        <v>101.73017081670231</v>
      </c>
      <c r="W51" s="75">
        <v>103.6507713672523</v>
      </c>
      <c r="X51" s="75">
        <v>93.851126909105062</v>
      </c>
      <c r="Y51" s="77">
        <v>95.014705927281653</v>
      </c>
      <c r="Z51" s="3"/>
      <c r="AA51" s="47"/>
      <c r="AB51" s="47"/>
      <c r="AC51" s="47"/>
      <c r="AD51" s="47"/>
      <c r="AE51" s="47"/>
      <c r="AF51" s="47"/>
    </row>
    <row r="52" spans="1:32" ht="18.75" customHeight="1" x14ac:dyDescent="0.25">
      <c r="A52" s="7"/>
      <c r="B52" s="154" t="s">
        <v>91</v>
      </c>
      <c r="C52" s="75">
        <v>32.975999999999999</v>
      </c>
      <c r="D52" s="75">
        <v>61.620106499999999</v>
      </c>
      <c r="E52" s="75">
        <v>28.058</v>
      </c>
      <c r="F52" s="75">
        <v>1.411</v>
      </c>
      <c r="G52" s="75">
        <v>4.1032948500000002</v>
      </c>
      <c r="H52" s="75">
        <v>64.256750400000001</v>
      </c>
      <c r="I52" s="75">
        <v>31.201479864143625</v>
      </c>
      <c r="J52" s="75">
        <v>1028.9000000000001</v>
      </c>
      <c r="K52" s="76">
        <v>46.842401651873104</v>
      </c>
      <c r="L52" s="76">
        <v>55.665263289623056</v>
      </c>
      <c r="M52" s="75">
        <f t="shared" si="0"/>
        <v>273.416</v>
      </c>
      <c r="N52" s="75">
        <v>224.06399999999999</v>
      </c>
      <c r="O52" s="75">
        <v>49.351999999999997</v>
      </c>
      <c r="P52" s="75">
        <v>37.956000000000003</v>
      </c>
      <c r="Q52" s="75">
        <v>0.95847265343984578</v>
      </c>
      <c r="R52" s="75">
        <v>121.79027411397229</v>
      </c>
      <c r="S52" s="75">
        <v>125.68784697217569</v>
      </c>
      <c r="T52" s="75">
        <v>103.26756044754454</v>
      </c>
      <c r="U52" s="75">
        <v>100.06523948213022</v>
      </c>
      <c r="V52" s="75">
        <v>100.42127982370991</v>
      </c>
      <c r="W52" s="75">
        <v>103.48241955043099</v>
      </c>
      <c r="X52" s="75">
        <v>93.090684096350913</v>
      </c>
      <c r="Y52" s="77">
        <v>96.069803129665402</v>
      </c>
      <c r="Z52" s="3"/>
      <c r="AA52" s="47"/>
      <c r="AB52" s="47"/>
      <c r="AC52" s="47"/>
      <c r="AD52" s="47"/>
      <c r="AE52" s="47"/>
      <c r="AF52" s="47"/>
    </row>
    <row r="53" spans="1:32" ht="18.75" customHeight="1" x14ac:dyDescent="0.25">
      <c r="A53" s="7"/>
      <c r="B53" s="154" t="s">
        <v>92</v>
      </c>
      <c r="C53" s="75">
        <v>32.634</v>
      </c>
      <c r="D53" s="75">
        <v>60.935486900000001</v>
      </c>
      <c r="E53" s="75">
        <v>27.97</v>
      </c>
      <c r="F53" s="75">
        <v>1.39</v>
      </c>
      <c r="G53" s="75">
        <v>4.0853515199999988</v>
      </c>
      <c r="H53" s="75">
        <v>63.530949499999998</v>
      </c>
      <c r="I53" s="75">
        <v>25.920818777961635</v>
      </c>
      <c r="J53" s="75">
        <v>845.9</v>
      </c>
      <c r="K53" s="76">
        <v>53.132721148231496</v>
      </c>
      <c r="L53" s="76">
        <v>63.193253911355761</v>
      </c>
      <c r="M53" s="75">
        <f t="shared" si="0"/>
        <v>266.654</v>
      </c>
      <c r="N53" s="75">
        <v>218.24</v>
      </c>
      <c r="O53" s="75">
        <v>48.414000000000001</v>
      </c>
      <c r="P53" s="75">
        <v>37.448999999999998</v>
      </c>
      <c r="Q53" s="75">
        <v>-2.9263934827460258</v>
      </c>
      <c r="R53" s="75">
        <v>118.99785160536223</v>
      </c>
      <c r="S53" s="75">
        <v>147.82445163153832</v>
      </c>
      <c r="T53" s="75">
        <v>100.60444542809383</v>
      </c>
      <c r="U53" s="75">
        <v>80.986012363936467</v>
      </c>
      <c r="V53" s="75">
        <v>90.058687868795843</v>
      </c>
      <c r="W53" s="75">
        <v>100.72837239262225</v>
      </c>
      <c r="X53" s="75">
        <v>90.945112231676532</v>
      </c>
      <c r="Y53" s="77">
        <v>112.97608454983639</v>
      </c>
      <c r="Z53" s="3"/>
      <c r="AA53" s="47"/>
      <c r="AB53" s="47"/>
      <c r="AC53" s="47"/>
      <c r="AD53" s="47"/>
      <c r="AE53" s="47"/>
      <c r="AF53" s="47"/>
    </row>
    <row r="54" spans="1:32" ht="18.75" customHeight="1" x14ac:dyDescent="0.25">
      <c r="A54" s="7"/>
      <c r="B54" s="154" t="s">
        <v>93</v>
      </c>
      <c r="C54" s="75">
        <v>32.356999999999999</v>
      </c>
      <c r="D54" s="75">
        <v>60.347271399999997</v>
      </c>
      <c r="E54" s="75">
        <v>27.93</v>
      </c>
      <c r="F54" s="75">
        <v>1.6879999999999999</v>
      </c>
      <c r="G54" s="75">
        <v>4.9581436300000004</v>
      </c>
      <c r="H54" s="75">
        <v>63.495467900000001</v>
      </c>
      <c r="I54" s="75">
        <v>28.197916988595978</v>
      </c>
      <c r="J54" s="75">
        <v>912.4</v>
      </c>
      <c r="K54" s="76">
        <v>48.220403132223744</v>
      </c>
      <c r="L54" s="76">
        <v>57.680925527327375</v>
      </c>
      <c r="M54" s="75">
        <f t="shared" si="0"/>
        <v>273.58100000000002</v>
      </c>
      <c r="N54" s="75">
        <v>222.464</v>
      </c>
      <c r="O54" s="75">
        <v>51.116999999999997</v>
      </c>
      <c r="P54" s="75">
        <v>38.08</v>
      </c>
      <c r="Q54" s="75">
        <v>-0.95074945156717883</v>
      </c>
      <c r="R54" s="75">
        <v>121.47475732776944</v>
      </c>
      <c r="S54" s="75">
        <v>138.7154656684778</v>
      </c>
      <c r="T54" s="75">
        <v>109.09519911224824</v>
      </c>
      <c r="U54" s="75">
        <v>95.535943227894137</v>
      </c>
      <c r="V54" s="75">
        <v>97.157039834478127</v>
      </c>
      <c r="W54" s="75">
        <v>103.4233788937821</v>
      </c>
      <c r="X54" s="75">
        <v>92.488055691514688</v>
      </c>
      <c r="Y54" s="77">
        <v>105.61473014021578</v>
      </c>
      <c r="Z54" s="3"/>
      <c r="AA54" s="47"/>
      <c r="AB54" s="47"/>
      <c r="AC54" s="47"/>
      <c r="AD54" s="47"/>
      <c r="AE54" s="47"/>
      <c r="AF54" s="47"/>
    </row>
    <row r="55" spans="1:32" ht="18.75" customHeight="1" x14ac:dyDescent="0.25">
      <c r="A55" s="21"/>
      <c r="B55" s="154" t="s">
        <v>94</v>
      </c>
      <c r="C55" s="75">
        <v>32.268000000000001</v>
      </c>
      <c r="D55" s="75">
        <v>60.098338699999999</v>
      </c>
      <c r="E55" s="75">
        <v>27.97</v>
      </c>
      <c r="F55" s="75">
        <v>1.7909999999999999</v>
      </c>
      <c r="G55" s="75">
        <v>5.2585219800000003</v>
      </c>
      <c r="H55" s="75">
        <v>63.434031099999999</v>
      </c>
      <c r="I55" s="75">
        <v>30.178505020453699</v>
      </c>
      <c r="J55" s="75">
        <v>973.79999999999984</v>
      </c>
      <c r="K55" s="76">
        <v>49.153655051681753</v>
      </c>
      <c r="L55" s="76">
        <v>58.7139970099796</v>
      </c>
      <c r="M55" s="75">
        <f t="shared" si="0"/>
        <v>280.66800000000001</v>
      </c>
      <c r="N55" s="75">
        <v>228.678</v>
      </c>
      <c r="O55" s="75">
        <v>51.99</v>
      </c>
      <c r="P55" s="75">
        <v>38.624000000000002</v>
      </c>
      <c r="Q55" s="75">
        <v>1.578871706098961</v>
      </c>
      <c r="R55" s="75">
        <v>124.68929027406078</v>
      </c>
      <c r="S55" s="75">
        <v>133.04155206175923</v>
      </c>
      <c r="T55" s="75">
        <v>103.61483884203948</v>
      </c>
      <c r="U55" s="75">
        <v>97.109966950987371</v>
      </c>
      <c r="V55" s="75">
        <v>101.02370318080555</v>
      </c>
      <c r="W55" s="75">
        <v>105.93651115148735</v>
      </c>
      <c r="X55" s="75">
        <v>94.826983811041785</v>
      </c>
      <c r="Y55" s="77">
        <v>101.17893105195431</v>
      </c>
      <c r="Z55" s="3"/>
      <c r="AA55" s="47"/>
      <c r="AB55" s="47"/>
      <c r="AC55" s="47"/>
      <c r="AD55" s="47"/>
      <c r="AE55" s="47"/>
      <c r="AF55" s="47"/>
    </row>
    <row r="56" spans="1:32" ht="18.75" customHeight="1" x14ac:dyDescent="0.25">
      <c r="A56" s="48"/>
      <c r="B56" s="154" t="s">
        <v>95</v>
      </c>
      <c r="C56" s="75">
        <v>32.314</v>
      </c>
      <c r="D56" s="75">
        <v>60.100061400000001</v>
      </c>
      <c r="E56" s="75">
        <v>28.068999999999999</v>
      </c>
      <c r="F56" s="75">
        <v>1.667</v>
      </c>
      <c r="G56" s="75">
        <v>4.9056825899999996</v>
      </c>
      <c r="H56" s="75">
        <v>63.200476100000003</v>
      </c>
      <c r="I56" s="75">
        <v>29.479482577211112</v>
      </c>
      <c r="J56" s="75">
        <v>952.60000000000014</v>
      </c>
      <c r="K56" s="76">
        <v>49.395541499423977</v>
      </c>
      <c r="L56" s="76">
        <v>58.783451595623681</v>
      </c>
      <c r="M56" s="75">
        <f t="shared" si="0"/>
        <v>281.048</v>
      </c>
      <c r="N56" s="75">
        <v>229.87299999999999</v>
      </c>
      <c r="O56" s="75">
        <v>51.174999999999997</v>
      </c>
      <c r="P56" s="75">
        <v>39.39</v>
      </c>
      <c r="Q56" s="75">
        <v>2.5523576950357896</v>
      </c>
      <c r="R56" s="75">
        <v>124.89879754712543</v>
      </c>
      <c r="S56" s="75">
        <v>136.42509737014217</v>
      </c>
      <c r="T56" s="75">
        <v>104.78089459287304</v>
      </c>
      <c r="U56" s="75">
        <v>95.928154037409385</v>
      </c>
      <c r="V56" s="75">
        <v>99.201811047786379</v>
      </c>
      <c r="W56" s="75">
        <v>104.75940546592692</v>
      </c>
      <c r="X56" s="75">
        <v>94.888269651495179</v>
      </c>
      <c r="Y56" s="77">
        <v>103.64504447374856</v>
      </c>
      <c r="Z56" s="3"/>
      <c r="AA56" s="47"/>
      <c r="AB56" s="47"/>
      <c r="AC56" s="47"/>
      <c r="AD56" s="47"/>
      <c r="AE56" s="47"/>
      <c r="AF56" s="47"/>
    </row>
    <row r="57" spans="1:32" ht="18.75" customHeight="1" x14ac:dyDescent="0.25">
      <c r="A57" s="48"/>
      <c r="B57" s="154" t="s">
        <v>96</v>
      </c>
      <c r="C57" s="75">
        <v>32.450000000000003</v>
      </c>
      <c r="D57" s="75">
        <v>60.268934999999999</v>
      </c>
      <c r="E57" s="75">
        <v>28.184999999999999</v>
      </c>
      <c r="F57" s="75">
        <v>1.589</v>
      </c>
      <c r="G57" s="75">
        <v>4.6681747400000004</v>
      </c>
      <c r="H57" s="75">
        <v>63.220162700000003</v>
      </c>
      <c r="I57" s="75">
        <v>31.016949152542377</v>
      </c>
      <c r="J57" s="75">
        <v>1006.5</v>
      </c>
      <c r="K57" s="76">
        <v>48.211092320367719</v>
      </c>
      <c r="L57" s="76">
        <v>57.08963184597372</v>
      </c>
      <c r="M57" s="75">
        <f t="shared" si="0"/>
        <v>288.54899999999998</v>
      </c>
      <c r="N57" s="75">
        <v>237.36199999999999</v>
      </c>
      <c r="O57" s="75">
        <v>51.186999999999998</v>
      </c>
      <c r="P57" s="75">
        <v>40.587000000000003</v>
      </c>
      <c r="Q57" s="75">
        <v>7.9322590139406568</v>
      </c>
      <c r="R57" s="75">
        <v>128.4370694157243</v>
      </c>
      <c r="S57" s="75">
        <v>133.33592594316545</v>
      </c>
      <c r="T57" s="75">
        <v>106.09398418396933</v>
      </c>
      <c r="U57" s="75">
        <v>102.1960159922551</v>
      </c>
      <c r="V57" s="75">
        <v>102.83091651653784</v>
      </c>
      <c r="W57" s="75">
        <v>106.78244067046397</v>
      </c>
      <c r="X57" s="75">
        <v>96.185518651360084</v>
      </c>
      <c r="Y57" s="77">
        <v>99.854234062215113</v>
      </c>
      <c r="Z57" s="3"/>
      <c r="AA57" s="47"/>
      <c r="AB57" s="47"/>
      <c r="AC57" s="47"/>
      <c r="AD57" s="47"/>
      <c r="AE57" s="47"/>
      <c r="AF57" s="47"/>
    </row>
    <row r="58" spans="1:32" ht="18.75" customHeight="1" x14ac:dyDescent="0.25">
      <c r="A58" s="48"/>
      <c r="B58" s="154" t="s">
        <v>97</v>
      </c>
      <c r="C58" s="75">
        <v>32.723999999999997</v>
      </c>
      <c r="D58" s="75">
        <v>60.657287400000001</v>
      </c>
      <c r="E58" s="75">
        <v>28.478999999999999</v>
      </c>
      <c r="F58" s="75">
        <v>1.4970000000000001</v>
      </c>
      <c r="G58" s="75">
        <v>4.3745068800000002</v>
      </c>
      <c r="H58" s="75">
        <v>63.432130299999997</v>
      </c>
      <c r="I58" s="75">
        <v>31.591492482581593</v>
      </c>
      <c r="J58" s="75">
        <v>1033.8000000000002</v>
      </c>
      <c r="K58" s="76">
        <v>47.411452876379059</v>
      </c>
      <c r="L58" s="76">
        <v>56.207029780313036</v>
      </c>
      <c r="M58" s="75">
        <f t="shared" si="0"/>
        <v>292.09300000000002</v>
      </c>
      <c r="N58" s="75">
        <v>239.96100000000001</v>
      </c>
      <c r="O58" s="75">
        <v>52.131999999999998</v>
      </c>
      <c r="P58" s="75">
        <v>41.05</v>
      </c>
      <c r="Q58" s="75">
        <v>5.7857383095981207</v>
      </c>
      <c r="R58" s="75">
        <v>128.50296889897353</v>
      </c>
      <c r="S58" s="75">
        <v>130.97816131442272</v>
      </c>
      <c r="T58" s="75">
        <v>105.03449013364676</v>
      </c>
      <c r="U58" s="75">
        <v>103.04957467969494</v>
      </c>
      <c r="V58" s="75">
        <v>102.19608406487939</v>
      </c>
      <c r="W58" s="75">
        <v>105.29530723368399</v>
      </c>
      <c r="X58" s="75">
        <v>95.200579760701714</v>
      </c>
      <c r="Y58" s="77">
        <v>97.034309790358108</v>
      </c>
      <c r="Z58" s="3"/>
      <c r="AA58" s="47"/>
      <c r="AB58" s="47"/>
      <c r="AC58" s="47"/>
      <c r="AD58" s="47"/>
      <c r="AE58" s="47"/>
      <c r="AF58" s="47"/>
    </row>
    <row r="59" spans="1:32" ht="18.75" customHeight="1" x14ac:dyDescent="0.25">
      <c r="A59" s="21"/>
      <c r="B59" s="154" t="s">
        <v>98</v>
      </c>
      <c r="C59" s="75">
        <v>32.731999999999999</v>
      </c>
      <c r="D59" s="75">
        <v>60.532983199999997</v>
      </c>
      <c r="E59" s="75">
        <v>28.562000000000001</v>
      </c>
      <c r="F59" s="75">
        <v>1.4259999999999999</v>
      </c>
      <c r="G59" s="75">
        <v>4.1747174899999999</v>
      </c>
      <c r="H59" s="75">
        <v>63.170158899999997</v>
      </c>
      <c r="I59" s="75">
        <v>31.675424660882321</v>
      </c>
      <c r="J59" s="75">
        <v>1036.8</v>
      </c>
      <c r="K59" s="76">
        <v>46.668277703253636</v>
      </c>
      <c r="L59" s="76">
        <v>55.202990609958178</v>
      </c>
      <c r="M59" s="75">
        <f t="shared" si="0"/>
        <v>294.46000000000004</v>
      </c>
      <c r="N59" s="75">
        <v>242.54300000000001</v>
      </c>
      <c r="O59" s="75">
        <v>51.917000000000002</v>
      </c>
      <c r="P59" s="75">
        <v>41.341999999999999</v>
      </c>
      <c r="Q59" s="75">
        <v>3.8647574670613416</v>
      </c>
      <c r="R59" s="75">
        <v>129.50822893055332</v>
      </c>
      <c r="S59" s="75">
        <v>131.65300911383753</v>
      </c>
      <c r="T59" s="75">
        <v>106.17339002689086</v>
      </c>
      <c r="U59" s="75">
        <v>104.44370240984794</v>
      </c>
      <c r="V59" s="75">
        <v>101.45092714494022</v>
      </c>
      <c r="W59" s="75">
        <v>103.46160640184276</v>
      </c>
      <c r="X59" s="75">
        <v>93.884484088669566</v>
      </c>
      <c r="Y59" s="77">
        <v>95.43930097292494</v>
      </c>
      <c r="Z59" s="3"/>
      <c r="AA59" s="47"/>
      <c r="AB59" s="47"/>
      <c r="AC59" s="47"/>
      <c r="AD59" s="47"/>
      <c r="AE59" s="47"/>
      <c r="AF59" s="47"/>
    </row>
    <row r="60" spans="1:32" ht="18.75" customHeight="1" x14ac:dyDescent="0.25">
      <c r="A60" s="21"/>
      <c r="B60" s="154" t="s">
        <v>99</v>
      </c>
      <c r="C60" s="75">
        <v>32.79</v>
      </c>
      <c r="D60" s="75">
        <v>60.500387500000002</v>
      </c>
      <c r="E60" s="75">
        <v>28.577000000000002</v>
      </c>
      <c r="F60" s="75">
        <v>1.292</v>
      </c>
      <c r="G60" s="75">
        <v>3.7908573400000001</v>
      </c>
      <c r="H60" s="75">
        <v>62.884239299999997</v>
      </c>
      <c r="I60" s="75">
        <v>31.787130222628846</v>
      </c>
      <c r="J60" s="75">
        <v>1042.3</v>
      </c>
      <c r="K60" s="76">
        <v>46.687233352701547</v>
      </c>
      <c r="L60" s="76">
        <v>55.35236768355125</v>
      </c>
      <c r="M60" s="75">
        <f t="shared" si="0"/>
        <v>303.05599999999998</v>
      </c>
      <c r="N60" s="75">
        <v>249.071</v>
      </c>
      <c r="O60" s="75">
        <v>53.984999999999999</v>
      </c>
      <c r="P60" s="75">
        <v>41.796999999999997</v>
      </c>
      <c r="Q60" s="75">
        <v>6.4254527524780558</v>
      </c>
      <c r="R60" s="75">
        <v>132.92411077192918</v>
      </c>
      <c r="S60" s="75">
        <v>134.65060660962496</v>
      </c>
      <c r="T60" s="75">
        <v>106.68336538051119</v>
      </c>
      <c r="U60" s="75">
        <v>105.3154667063349</v>
      </c>
      <c r="V60" s="75">
        <v>102.85033055050674</v>
      </c>
      <c r="W60" s="75">
        <v>104.64567286427699</v>
      </c>
      <c r="X60" s="75">
        <v>95.072235297856565</v>
      </c>
      <c r="Y60" s="77">
        <v>96.307088911463282</v>
      </c>
      <c r="Z60" s="3"/>
      <c r="AA60" s="47"/>
      <c r="AB60" s="47"/>
      <c r="AC60" s="47"/>
      <c r="AD60" s="47"/>
      <c r="AE60" s="47"/>
      <c r="AF60" s="47"/>
    </row>
    <row r="61" spans="1:32" x14ac:dyDescent="0.25">
      <c r="A61" s="7"/>
      <c r="B61" s="154" t="s">
        <v>100</v>
      </c>
      <c r="C61" s="75">
        <v>33.002000000000002</v>
      </c>
      <c r="D61" s="75">
        <v>60.752549600000002</v>
      </c>
      <c r="E61" s="75">
        <v>28.774000000000001</v>
      </c>
      <c r="F61" s="75">
        <v>1.298</v>
      </c>
      <c r="G61" s="75">
        <v>3.7842565600000002</v>
      </c>
      <c r="H61" s="75">
        <v>63.142005099999999</v>
      </c>
      <c r="I61" s="75">
        <v>31.719289740015757</v>
      </c>
      <c r="J61" s="75">
        <v>1046.8</v>
      </c>
      <c r="K61" s="76">
        <v>46.04696125250863</v>
      </c>
      <c r="L61" s="76">
        <v>54.86607862122689</v>
      </c>
      <c r="M61" s="75">
        <f t="shared" si="0"/>
        <v>309.08</v>
      </c>
      <c r="N61" s="75">
        <v>252.7</v>
      </c>
      <c r="O61" s="75">
        <v>56.38</v>
      </c>
      <c r="P61" s="75">
        <v>41.674999999999997</v>
      </c>
      <c r="Q61" s="75">
        <v>4.2825996565770463</v>
      </c>
      <c r="R61" s="75">
        <v>133.93751490943967</v>
      </c>
      <c r="S61" s="75">
        <v>135.96735662851614</v>
      </c>
      <c r="T61" s="75">
        <v>106.81740942668857</v>
      </c>
      <c r="U61" s="75">
        <v>105.22274412311603</v>
      </c>
      <c r="V61" s="75">
        <v>101.69080681598608</v>
      </c>
      <c r="W61" s="75">
        <v>102.7178685022682</v>
      </c>
      <c r="X61" s="75">
        <v>91.88008558340772</v>
      </c>
      <c r="Y61" s="77">
        <v>93.272541095185829</v>
      </c>
      <c r="Z61" s="3"/>
      <c r="AA61" s="3"/>
      <c r="AB61" s="3"/>
      <c r="AC61" s="47"/>
      <c r="AD61" s="47"/>
      <c r="AE61" s="47"/>
      <c r="AF61" s="47"/>
    </row>
    <row r="62" spans="1:32" x14ac:dyDescent="0.25">
      <c r="A62" s="7"/>
      <c r="B62" s="154" t="s">
        <v>101</v>
      </c>
      <c r="C62" s="75">
        <v>32.920999999999999</v>
      </c>
      <c r="D62" s="75">
        <v>60.436554600000001</v>
      </c>
      <c r="E62" s="75">
        <v>28.657</v>
      </c>
      <c r="F62" s="75">
        <v>1.2749999999999999</v>
      </c>
      <c r="G62" s="75">
        <v>3.7285062600000001</v>
      </c>
      <c r="H62" s="75">
        <v>62.7772066</v>
      </c>
      <c r="I62" s="75">
        <v>31.782145135323965</v>
      </c>
      <c r="J62" s="75">
        <v>1046.3</v>
      </c>
      <c r="K62" s="76">
        <v>45.890626898357972</v>
      </c>
      <c r="L62" s="76">
        <v>54.707620191531348</v>
      </c>
      <c r="M62" s="75">
        <f t="shared" si="0"/>
        <v>313.32600000000002</v>
      </c>
      <c r="N62" s="75">
        <v>255.995</v>
      </c>
      <c r="O62" s="75">
        <v>57.331000000000003</v>
      </c>
      <c r="P62" s="75">
        <v>42.401000000000003</v>
      </c>
      <c r="Q62" s="75">
        <v>6.0192754069160026</v>
      </c>
      <c r="R62" s="75">
        <v>136.23791650306634</v>
      </c>
      <c r="S62" s="75">
        <v>138.02910070167033</v>
      </c>
      <c r="T62" s="75">
        <v>106.97651664615015</v>
      </c>
      <c r="U62" s="75">
        <v>105.58829756593451</v>
      </c>
      <c r="V62" s="75">
        <v>102.06951402514694</v>
      </c>
      <c r="W62" s="75">
        <v>102.74657638517772</v>
      </c>
      <c r="X62" s="75">
        <v>91.736969725937527</v>
      </c>
      <c r="Y62" s="77">
        <v>92.943078970842251</v>
      </c>
      <c r="Z62" s="3"/>
      <c r="AA62" s="3"/>
      <c r="AB62" s="3"/>
      <c r="AC62" s="3"/>
      <c r="AD62" s="3"/>
      <c r="AE62" s="3"/>
      <c r="AF62" s="47"/>
    </row>
    <row r="63" spans="1:32" x14ac:dyDescent="0.25">
      <c r="A63" s="7"/>
      <c r="B63" s="154" t="s">
        <v>102</v>
      </c>
      <c r="C63" s="75">
        <v>33.116</v>
      </c>
      <c r="D63" s="75">
        <v>60.612050699999998</v>
      </c>
      <c r="E63" s="75">
        <v>28.849</v>
      </c>
      <c r="F63" s="75">
        <v>1.35</v>
      </c>
      <c r="G63" s="75">
        <v>3.9169036199999998</v>
      </c>
      <c r="H63" s="75">
        <v>63.082948999999999</v>
      </c>
      <c r="I63" s="75">
        <v>31.727865684261388</v>
      </c>
      <c r="J63" s="75">
        <v>1050.7</v>
      </c>
      <c r="K63" s="76">
        <v>45.926371428272212</v>
      </c>
      <c r="L63" s="76">
        <v>54.46784827852408</v>
      </c>
      <c r="M63" s="75">
        <f t="shared" si="0"/>
        <v>321.25399999999996</v>
      </c>
      <c r="N63" s="75">
        <v>264.16199999999998</v>
      </c>
      <c r="O63" s="75">
        <v>57.091999999999999</v>
      </c>
      <c r="P63" s="75">
        <v>42.814</v>
      </c>
      <c r="Q63" s="75">
        <v>7.8299614920575467</v>
      </c>
      <c r="R63" s="75">
        <v>139.64867338486138</v>
      </c>
      <c r="S63" s="75">
        <v>141.72674984636978</v>
      </c>
      <c r="T63" s="75">
        <v>106.80577446037141</v>
      </c>
      <c r="U63" s="75">
        <v>105.23972877158975</v>
      </c>
      <c r="V63" s="75">
        <v>99.486731766438709</v>
      </c>
      <c r="W63" s="75">
        <v>101.82846871884699</v>
      </c>
      <c r="X63" s="75">
        <v>91.409497585815132</v>
      </c>
      <c r="Y63" s="77">
        <v>92.769739116845528</v>
      </c>
      <c r="Z63" s="3"/>
      <c r="AA63" s="3"/>
      <c r="AB63" s="3"/>
      <c r="AC63" s="3"/>
      <c r="AD63" s="3"/>
      <c r="AE63" s="3"/>
      <c r="AF63" s="47"/>
    </row>
    <row r="64" spans="1:32" x14ac:dyDescent="0.25">
      <c r="A64" s="7"/>
      <c r="B64" s="46" t="s">
        <v>103</v>
      </c>
      <c r="C64" s="75">
        <v>33.325000000000003</v>
      </c>
      <c r="D64" s="75">
        <v>60.813153499999999</v>
      </c>
      <c r="E64" s="75">
        <v>28.948</v>
      </c>
      <c r="F64" s="75">
        <v>1.389</v>
      </c>
      <c r="G64" s="75">
        <v>4.0012675</v>
      </c>
      <c r="H64" s="75">
        <v>63.347871300000001</v>
      </c>
      <c r="I64" s="75">
        <v>31.732933233308323</v>
      </c>
      <c r="J64" s="75">
        <v>1057.5</v>
      </c>
      <c r="K64" s="76">
        <v>45.857442792486388</v>
      </c>
      <c r="L64" s="76">
        <v>54.357517881488938</v>
      </c>
      <c r="M64" s="75">
        <f t="shared" si="0"/>
        <v>326.87900000000002</v>
      </c>
      <c r="N64" s="75">
        <v>269.14699999999999</v>
      </c>
      <c r="O64" s="75">
        <v>57.731999999999999</v>
      </c>
      <c r="P64" s="75">
        <v>42.314</v>
      </c>
      <c r="Q64" s="75">
        <v>6.6754417159085033</v>
      </c>
      <c r="R64" s="75">
        <v>141.79738231289895</v>
      </c>
      <c r="S64" s="75">
        <v>143.88445205824198</v>
      </c>
      <c r="T64" s="75">
        <v>106.17891474604038</v>
      </c>
      <c r="U64" s="75">
        <v>104.63877063199564</v>
      </c>
      <c r="V64" s="75">
        <v>98.071844791563024</v>
      </c>
      <c r="W64" s="75">
        <v>101.27557477940951</v>
      </c>
      <c r="X64" s="75">
        <v>92.052535796724086</v>
      </c>
      <c r="Y64" s="77">
        <v>93.407427257410575</v>
      </c>
      <c r="Z64" s="3"/>
      <c r="AA64" s="3"/>
      <c r="AB64" s="3"/>
      <c r="AC64" s="3"/>
      <c r="AD64" s="3"/>
      <c r="AE64" s="3"/>
      <c r="AF64" s="47"/>
    </row>
    <row r="65" spans="1:32" x14ac:dyDescent="0.25">
      <c r="A65" s="7"/>
      <c r="B65" s="46" t="s">
        <v>104</v>
      </c>
      <c r="C65" s="75">
        <v>33.35</v>
      </c>
      <c r="D65" s="75">
        <v>60.677182799999997</v>
      </c>
      <c r="E65" s="75">
        <v>28.992999999999999</v>
      </c>
      <c r="F65" s="75">
        <v>1.472</v>
      </c>
      <c r="G65" s="75">
        <v>4.2272126800000001</v>
      </c>
      <c r="H65" s="75">
        <v>63.3553481</v>
      </c>
      <c r="I65" s="75">
        <v>31.634182908545732</v>
      </c>
      <c r="J65" s="75">
        <v>1054.9999999999998</v>
      </c>
      <c r="K65" s="76">
        <v>45.699358195406731</v>
      </c>
      <c r="L65" s="76">
        <v>54.38213619714103</v>
      </c>
      <c r="M65" s="75">
        <f t="shared" si="0"/>
        <v>332.67199999999997</v>
      </c>
      <c r="N65" s="75">
        <v>272.79399999999998</v>
      </c>
      <c r="O65" s="75">
        <v>59.878</v>
      </c>
      <c r="P65" s="75">
        <v>42.356999999999999</v>
      </c>
      <c r="Q65" s="75">
        <v>7.1363029633491948</v>
      </c>
      <c r="R65" s="75">
        <v>143.49570175495828</v>
      </c>
      <c r="S65" s="75">
        <v>146.06230260056583</v>
      </c>
      <c r="T65" s="75">
        <v>106.47453471119488</v>
      </c>
      <c r="U65" s="75">
        <v>104.60356849136838</v>
      </c>
      <c r="V65" s="75">
        <v>100.35395654162997</v>
      </c>
      <c r="W65" s="75">
        <v>101.83983763296119</v>
      </c>
      <c r="X65" s="75">
        <v>90.78572826908335</v>
      </c>
      <c r="Y65" s="77">
        <v>92.409545039166275</v>
      </c>
      <c r="Z65" s="3"/>
      <c r="AA65" s="3"/>
      <c r="AB65" s="3"/>
      <c r="AC65" s="3"/>
      <c r="AD65" s="3"/>
      <c r="AE65" s="3"/>
      <c r="AF65" s="47"/>
    </row>
    <row r="66" spans="1:32" x14ac:dyDescent="0.25">
      <c r="A66" s="7"/>
      <c r="B66" s="46" t="s">
        <v>105</v>
      </c>
      <c r="C66" s="75">
        <v>33.35</v>
      </c>
      <c r="D66" s="75">
        <v>60.497768700000002</v>
      </c>
      <c r="E66" s="75">
        <v>28.989000000000001</v>
      </c>
      <c r="F66" s="75">
        <v>1.4279999999999999</v>
      </c>
      <c r="G66" s="75">
        <v>4.1060440500000004</v>
      </c>
      <c r="H66" s="75">
        <v>63.088197899999997</v>
      </c>
      <c r="I66" s="75">
        <v>31.46626686656672</v>
      </c>
      <c r="J66" s="75">
        <v>1049.4000000000001</v>
      </c>
      <c r="K66" s="76">
        <v>46.208848137469658</v>
      </c>
      <c r="L66" s="76">
        <v>54.496653592734013</v>
      </c>
      <c r="M66" s="75">
        <f t="shared" si="0"/>
        <v>334.73199999999997</v>
      </c>
      <c r="N66" s="75">
        <v>277.29899999999998</v>
      </c>
      <c r="O66" s="75">
        <v>57.433</v>
      </c>
      <c r="P66" s="75">
        <v>42.92</v>
      </c>
      <c r="Q66" s="75">
        <v>7.0814664106359393</v>
      </c>
      <c r="R66" s="75">
        <v>145.8855587987812</v>
      </c>
      <c r="S66" s="75">
        <v>149.28733088169153</v>
      </c>
      <c r="T66" s="75">
        <v>106.78625229805691</v>
      </c>
      <c r="U66" s="75">
        <v>104.35294144163495</v>
      </c>
      <c r="V66" s="75">
        <v>100.88821954900003</v>
      </c>
      <c r="W66" s="75">
        <v>101.94884723042499</v>
      </c>
      <c r="X66" s="75">
        <v>92.054717129951783</v>
      </c>
      <c r="Y66" s="77">
        <v>94.201256989080619</v>
      </c>
      <c r="Z66" s="3"/>
      <c r="AA66" s="3"/>
      <c r="AB66" s="3"/>
      <c r="AC66" s="3"/>
      <c r="AD66" s="3"/>
      <c r="AE66" s="3"/>
      <c r="AF66" s="47"/>
    </row>
    <row r="67" spans="1:32" x14ac:dyDescent="0.25">
      <c r="A67" s="7"/>
      <c r="B67" s="46" t="s">
        <v>106</v>
      </c>
      <c r="C67" s="75">
        <v>33.378999999999998</v>
      </c>
      <c r="D67" s="75">
        <v>60.370772299999999</v>
      </c>
      <c r="E67" s="75">
        <v>28.959</v>
      </c>
      <c r="F67" s="75">
        <v>1.339</v>
      </c>
      <c r="G67" s="75">
        <v>3.8567889900000001</v>
      </c>
      <c r="H67" s="75">
        <v>62.792548400000001</v>
      </c>
      <c r="I67" s="75">
        <v>31.651637256957969</v>
      </c>
      <c r="J67" s="75">
        <v>1056.5</v>
      </c>
      <c r="K67" s="76">
        <v>46.10006228544114</v>
      </c>
      <c r="L67" s="76">
        <v>54.722684937062738</v>
      </c>
      <c r="M67" s="75">
        <f t="shared" si="0"/>
        <v>335.495</v>
      </c>
      <c r="N67" s="75">
        <v>275.96699999999998</v>
      </c>
      <c r="O67" s="75">
        <v>59.527999999999999</v>
      </c>
      <c r="P67" s="75">
        <v>42.293999999999997</v>
      </c>
      <c r="Q67" s="75">
        <v>4.0720264865016009</v>
      </c>
      <c r="R67" s="75">
        <v>145.33520435314102</v>
      </c>
      <c r="S67" s="75">
        <v>147.85312817087782</v>
      </c>
      <c r="T67" s="75">
        <v>105.72766782005637</v>
      </c>
      <c r="U67" s="75">
        <v>103.92713635832692</v>
      </c>
      <c r="V67" s="75">
        <v>101.32436670660937</v>
      </c>
      <c r="W67" s="75">
        <v>102.0054798201508</v>
      </c>
      <c r="X67" s="75">
        <v>91.317154146140808</v>
      </c>
      <c r="Y67" s="77">
        <v>92.899218439619318</v>
      </c>
      <c r="Z67" s="3"/>
      <c r="AA67" s="3"/>
      <c r="AB67" s="3"/>
      <c r="AC67" s="3"/>
      <c r="AD67" s="3"/>
      <c r="AE67" s="3"/>
      <c r="AF67" s="47"/>
    </row>
    <row r="68" spans="1:32" x14ac:dyDescent="0.25">
      <c r="A68" s="7"/>
      <c r="B68" s="46" t="s">
        <v>107</v>
      </c>
      <c r="C68" s="75">
        <v>33.335000000000001</v>
      </c>
      <c r="D68" s="75">
        <v>60.112886400000001</v>
      </c>
      <c r="E68" s="75">
        <v>29.047000000000001</v>
      </c>
      <c r="F68" s="75">
        <v>1.5129999999999999</v>
      </c>
      <c r="G68" s="75">
        <v>4.3417125800000003</v>
      </c>
      <c r="H68" s="75">
        <v>62.841273800000003</v>
      </c>
      <c r="I68" s="75">
        <v>31.990400479976</v>
      </c>
      <c r="J68" s="75">
        <v>1066.4000000000001</v>
      </c>
      <c r="K68" s="76">
        <v>46.086348174101211</v>
      </c>
      <c r="L68" s="76">
        <v>54.730512463922466</v>
      </c>
      <c r="M68" s="75">
        <f t="shared" si="0"/>
        <v>342.863</v>
      </c>
      <c r="N68" s="75">
        <v>281.82499999999999</v>
      </c>
      <c r="O68" s="75">
        <v>61.037999999999997</v>
      </c>
      <c r="P68" s="75">
        <v>43.598999999999997</v>
      </c>
      <c r="Q68" s="75">
        <v>4.3535556735120551</v>
      </c>
      <c r="R68" s="75">
        <v>147.97061029547376</v>
      </c>
      <c r="S68" s="75">
        <v>148.94010640775278</v>
      </c>
      <c r="T68" s="75">
        <v>105.62596303698469</v>
      </c>
      <c r="U68" s="75">
        <v>104.93841178162165</v>
      </c>
      <c r="V68" s="75">
        <v>101.50682475915517</v>
      </c>
      <c r="W68" s="75">
        <v>102.73433116531029</v>
      </c>
      <c r="X68" s="75">
        <v>92.77784042744571</v>
      </c>
      <c r="Y68" s="77">
        <v>93.385716244274704</v>
      </c>
      <c r="Z68" s="3"/>
      <c r="AA68" s="3"/>
      <c r="AB68" s="3"/>
      <c r="AC68" s="3"/>
      <c r="AD68" s="3"/>
      <c r="AE68" s="3"/>
      <c r="AF68" s="47"/>
    </row>
    <row r="69" spans="1:32" x14ac:dyDescent="0.25">
      <c r="A69" s="7"/>
      <c r="B69" s="46" t="s">
        <v>108</v>
      </c>
      <c r="C69" s="75">
        <v>33.488999999999997</v>
      </c>
      <c r="D69" s="75">
        <v>60.213603800000001</v>
      </c>
      <c r="E69" s="75">
        <v>29.158999999999999</v>
      </c>
      <c r="F69" s="75">
        <v>1.4670000000000001</v>
      </c>
      <c r="G69" s="75">
        <v>4.1967044299999996</v>
      </c>
      <c r="H69" s="75">
        <v>62.851286500000001</v>
      </c>
      <c r="I69" s="75">
        <v>32.001552748663741</v>
      </c>
      <c r="J69" s="75">
        <v>1071.7</v>
      </c>
      <c r="K69" s="76">
        <v>46.209916208153054</v>
      </c>
      <c r="L69" s="76">
        <v>54.833143957415608</v>
      </c>
      <c r="M69" s="75">
        <f t="shared" ref="M69:M91" si="1">N69+O69</f>
        <v>348.74400000000003</v>
      </c>
      <c r="N69" s="75">
        <v>287.12</v>
      </c>
      <c r="O69" s="75">
        <v>61.624000000000002</v>
      </c>
      <c r="P69" s="75">
        <v>43.109000000000002</v>
      </c>
      <c r="Q69" s="75">
        <v>4.6523924187256593</v>
      </c>
      <c r="R69" s="75">
        <v>150.17168490460318</v>
      </c>
      <c r="S69" s="75">
        <v>151.10292590818523</v>
      </c>
      <c r="T69" s="75">
        <v>105.77339227972378</v>
      </c>
      <c r="U69" s="75">
        <v>105.12151538547919</v>
      </c>
      <c r="V69" s="75">
        <v>102.4476224559919</v>
      </c>
      <c r="W69" s="75">
        <v>103.47445918187312</v>
      </c>
      <c r="X69" s="75">
        <v>93.056298011953459</v>
      </c>
      <c r="Y69" s="77">
        <v>93.633356466117618</v>
      </c>
      <c r="Z69" s="3"/>
      <c r="AA69" s="3"/>
      <c r="AB69" s="3"/>
      <c r="AC69" s="3"/>
      <c r="AD69" s="3"/>
      <c r="AE69" s="3"/>
      <c r="AF69" s="47"/>
    </row>
    <row r="70" spans="1:32" x14ac:dyDescent="0.25">
      <c r="A70" s="7"/>
      <c r="B70" s="46" t="s">
        <v>109</v>
      </c>
      <c r="C70" s="75">
        <v>33.774999999999999</v>
      </c>
      <c r="D70" s="75">
        <v>60.560147700000002</v>
      </c>
      <c r="E70" s="75">
        <v>29.428999999999998</v>
      </c>
      <c r="F70" s="75">
        <v>1.5069999999999999</v>
      </c>
      <c r="G70" s="75">
        <v>4.2712998100000004</v>
      </c>
      <c r="H70" s="75">
        <v>63.262268900000002</v>
      </c>
      <c r="I70" s="75">
        <v>32.106587712805329</v>
      </c>
      <c r="J70" s="75">
        <v>1084.4000000000001</v>
      </c>
      <c r="K70" s="76">
        <v>46.407153102185013</v>
      </c>
      <c r="L70" s="76">
        <v>54.962657165134956</v>
      </c>
      <c r="M70" s="75">
        <f t="shared" si="1"/>
        <v>354.916</v>
      </c>
      <c r="N70" s="75">
        <v>292.702</v>
      </c>
      <c r="O70" s="75">
        <v>62.213999999999999</v>
      </c>
      <c r="P70" s="75">
        <v>44.762</v>
      </c>
      <c r="Q70" s="75">
        <v>3.9764811870420802</v>
      </c>
      <c r="R70" s="75">
        <v>151.68667059902603</v>
      </c>
      <c r="S70" s="75">
        <v>152.12799432250421</v>
      </c>
      <c r="T70" s="75">
        <v>104.73894625129262</v>
      </c>
      <c r="U70" s="75">
        <v>104.43509832647169</v>
      </c>
      <c r="V70" s="75">
        <v>101.60902120458188</v>
      </c>
      <c r="W70" s="75">
        <v>103.69984981112769</v>
      </c>
      <c r="X70" s="75">
        <v>93.799056691071669</v>
      </c>
      <c r="Y70" s="77">
        <v>94.07195970090217</v>
      </c>
      <c r="Z70" s="3"/>
      <c r="AA70" s="3"/>
      <c r="AB70" s="3"/>
      <c r="AC70" s="3"/>
      <c r="AD70" s="3"/>
      <c r="AE70" s="3"/>
      <c r="AF70" s="47"/>
    </row>
    <row r="71" spans="1:32" x14ac:dyDescent="0.25">
      <c r="A71" s="7"/>
      <c r="B71" s="46" t="s">
        <v>110</v>
      </c>
      <c r="C71" s="75">
        <v>33.863</v>
      </c>
      <c r="D71" s="75">
        <v>60.558317500000001</v>
      </c>
      <c r="E71" s="75">
        <v>29.472999999999999</v>
      </c>
      <c r="F71" s="75">
        <v>1.552</v>
      </c>
      <c r="G71" s="75">
        <v>4.3823238699999996</v>
      </c>
      <c r="H71" s="75">
        <v>63.333810200000002</v>
      </c>
      <c r="I71" s="75">
        <v>31.810530667690401</v>
      </c>
      <c r="J71" s="75">
        <v>1077.2</v>
      </c>
      <c r="K71" s="76">
        <v>46.805030438308933</v>
      </c>
      <c r="L71" s="76">
        <v>55.800668134806187</v>
      </c>
      <c r="M71" s="75">
        <f t="shared" si="1"/>
        <v>365.87</v>
      </c>
      <c r="N71" s="75">
        <v>299.65499999999997</v>
      </c>
      <c r="O71" s="75">
        <v>66.215000000000003</v>
      </c>
      <c r="P71" s="75">
        <v>44.866999999999997</v>
      </c>
      <c r="Q71" s="75">
        <v>6.6899700050988331</v>
      </c>
      <c r="R71" s="75">
        <v>155.05808593121532</v>
      </c>
      <c r="S71" s="75">
        <v>156.95652547086652</v>
      </c>
      <c r="T71" s="75">
        <v>105.69295679376532</v>
      </c>
      <c r="U71" s="75">
        <v>104.41456653325274</v>
      </c>
      <c r="V71" s="75">
        <v>103.39109196102838</v>
      </c>
      <c r="W71" s="75">
        <v>105.78165781367248</v>
      </c>
      <c r="X71" s="75">
        <v>95.079121660129701</v>
      </c>
      <c r="Y71" s="77">
        <v>96.243214218546598</v>
      </c>
      <c r="Z71" s="3"/>
      <c r="AA71" s="3"/>
      <c r="AB71" s="3"/>
      <c r="AC71" s="3"/>
      <c r="AD71" s="3"/>
      <c r="AE71" s="3"/>
      <c r="AF71" s="47"/>
    </row>
    <row r="72" spans="1:32" x14ac:dyDescent="0.25">
      <c r="A72" s="7"/>
      <c r="B72" s="46" t="s">
        <v>111</v>
      </c>
      <c r="C72" s="75">
        <v>33.975000000000001</v>
      </c>
      <c r="D72" s="75">
        <v>60.599304400000001</v>
      </c>
      <c r="E72" s="75">
        <v>29.579000000000001</v>
      </c>
      <c r="F72" s="75">
        <v>1.6140000000000001</v>
      </c>
      <c r="G72" s="75">
        <v>4.5351091600000002</v>
      </c>
      <c r="H72" s="75">
        <v>63.478105800000002</v>
      </c>
      <c r="I72" s="75">
        <v>31.849889624724064</v>
      </c>
      <c r="J72" s="75">
        <v>1082.0999999999999</v>
      </c>
      <c r="K72" s="76">
        <v>46.860175692520684</v>
      </c>
      <c r="L72" s="76">
        <v>55.759814586951194</v>
      </c>
      <c r="M72" s="75">
        <f t="shared" si="1"/>
        <v>371.66800000000001</v>
      </c>
      <c r="N72" s="75">
        <v>305.19900000000001</v>
      </c>
      <c r="O72" s="75">
        <v>66.468999999999994</v>
      </c>
      <c r="P72" s="75">
        <v>44.786999999999999</v>
      </c>
      <c r="Q72" s="75">
        <v>6.3460559698607533</v>
      </c>
      <c r="R72" s="75">
        <v>157.36090804376911</v>
      </c>
      <c r="S72" s="75">
        <v>159.09070011583313</v>
      </c>
      <c r="T72" s="75">
        <v>105.91083317041375</v>
      </c>
      <c r="U72" s="75">
        <v>104.75926546720358</v>
      </c>
      <c r="V72" s="75">
        <v>103.95877919296325</v>
      </c>
      <c r="W72" s="75">
        <v>105.66506746188395</v>
      </c>
      <c r="X72" s="75">
        <v>95.97476078543869</v>
      </c>
      <c r="Y72" s="77">
        <v>97.029764740288215</v>
      </c>
      <c r="Z72" s="3"/>
      <c r="AA72" s="3"/>
      <c r="AB72" s="3"/>
      <c r="AC72" s="3"/>
      <c r="AD72" s="3"/>
      <c r="AE72" s="3"/>
      <c r="AF72" s="47"/>
    </row>
    <row r="73" spans="1:32" x14ac:dyDescent="0.25">
      <c r="A73" s="7"/>
      <c r="B73" s="46" t="s">
        <v>112</v>
      </c>
      <c r="C73" s="75">
        <v>34.213999999999999</v>
      </c>
      <c r="D73" s="75">
        <v>60.864924500000001</v>
      </c>
      <c r="E73" s="75">
        <v>29.806999999999999</v>
      </c>
      <c r="F73" s="75">
        <v>1.6719999999999999</v>
      </c>
      <c r="G73" s="75">
        <v>4.65919857</v>
      </c>
      <c r="H73" s="75">
        <v>63.8393254</v>
      </c>
      <c r="I73" s="75">
        <v>31.934295902262232</v>
      </c>
      <c r="J73" s="75">
        <v>1092.5999999999999</v>
      </c>
      <c r="K73" s="76">
        <v>46.867630703727613</v>
      </c>
      <c r="L73" s="76">
        <v>56.033759413147187</v>
      </c>
      <c r="M73" s="75">
        <f t="shared" si="1"/>
        <v>378.74099999999999</v>
      </c>
      <c r="N73" s="75">
        <v>309.59199999999998</v>
      </c>
      <c r="O73" s="75">
        <v>69.149000000000001</v>
      </c>
      <c r="P73" s="75">
        <v>43.975999999999999</v>
      </c>
      <c r="Q73" s="75">
        <v>5.4825554944948562</v>
      </c>
      <c r="R73" s="75">
        <v>158.40493086651603</v>
      </c>
      <c r="S73" s="75">
        <v>159.72291324389218</v>
      </c>
      <c r="T73" s="75">
        <v>105.1830391131885</v>
      </c>
      <c r="U73" s="75">
        <v>104.31510232082438</v>
      </c>
      <c r="V73" s="75">
        <v>104.33565253442478</v>
      </c>
      <c r="W73" s="75">
        <v>105.8529605422225</v>
      </c>
      <c r="X73" s="75">
        <v>94.850491780148417</v>
      </c>
      <c r="Y73" s="77">
        <v>95.63967981847432</v>
      </c>
      <c r="Z73" s="3"/>
      <c r="AA73" s="3"/>
      <c r="AB73" s="3"/>
      <c r="AC73" s="3"/>
      <c r="AD73" s="3"/>
      <c r="AE73" s="3"/>
      <c r="AF73" s="47"/>
    </row>
    <row r="74" spans="1:32" x14ac:dyDescent="0.25">
      <c r="A74" s="7"/>
      <c r="B74" s="46" t="s">
        <v>113</v>
      </c>
      <c r="C74" s="75">
        <v>34.217183200000001</v>
      </c>
      <c r="D74" s="75">
        <v>60.764634600000001</v>
      </c>
      <c r="E74" s="75">
        <v>29.801770659999999</v>
      </c>
      <c r="F74" s="75">
        <v>1.7592474600000001</v>
      </c>
      <c r="G74" s="75">
        <v>4.8899999999999988</v>
      </c>
      <c r="H74" s="75">
        <v>63.8887967</v>
      </c>
      <c r="I74" s="75">
        <v>31.832382581776351</v>
      </c>
      <c r="J74" s="75">
        <v>1089.2144660352824</v>
      </c>
      <c r="K74" s="76">
        <v>46.894139330921355</v>
      </c>
      <c r="L74" s="76">
        <v>56.180034462042997</v>
      </c>
      <c r="M74" s="75">
        <f t="shared" si="1"/>
        <v>381.95626179999999</v>
      </c>
      <c r="N74" s="75">
        <v>311.494777</v>
      </c>
      <c r="O74" s="75">
        <v>70.461484800000008</v>
      </c>
      <c r="P74" s="75">
        <v>44.33852060000001</v>
      </c>
      <c r="Q74" s="75">
        <v>5.089304012369289</v>
      </c>
      <c r="R74" s="75">
        <v>159.40646641205163</v>
      </c>
      <c r="S74" s="75">
        <v>161.24737773812049</v>
      </c>
      <c r="T74" s="75">
        <v>105.72486644157223</v>
      </c>
      <c r="U74" s="75">
        <v>104.51783838539372</v>
      </c>
      <c r="V74" s="75">
        <v>104.55466486844635</v>
      </c>
      <c r="W74" s="75">
        <v>105.93780343638863</v>
      </c>
      <c r="X74" s="75">
        <v>94.886576977694759</v>
      </c>
      <c r="Y74" s="77">
        <v>95.98237803383644</v>
      </c>
      <c r="Z74" s="3"/>
      <c r="AA74" s="3"/>
      <c r="AB74" s="3"/>
      <c r="AC74" s="3"/>
      <c r="AD74" s="3"/>
      <c r="AE74" s="3"/>
      <c r="AF74" s="47"/>
    </row>
    <row r="75" spans="1:32" x14ac:dyDescent="0.25">
      <c r="A75" s="7"/>
      <c r="B75" s="46" t="s">
        <v>114</v>
      </c>
      <c r="C75" s="75">
        <v>34.242901700000004</v>
      </c>
      <c r="D75" s="75">
        <v>60.704643099999998</v>
      </c>
      <c r="E75" s="75">
        <v>29.812839640000004</v>
      </c>
      <c r="F75" s="75">
        <v>1.77950699</v>
      </c>
      <c r="G75" s="75">
        <v>4.9400000000000004</v>
      </c>
      <c r="H75" s="75">
        <v>63.859292099999998</v>
      </c>
      <c r="I75" s="75">
        <v>31.894424573323658</v>
      </c>
      <c r="J75" s="75">
        <v>1092.1576464316129</v>
      </c>
      <c r="K75" s="76">
        <v>47.001904099584692</v>
      </c>
      <c r="L75" s="76">
        <v>56.279722520979689</v>
      </c>
      <c r="M75" s="75">
        <f t="shared" si="1"/>
        <v>385.77418110000002</v>
      </c>
      <c r="N75" s="75">
        <v>314.770667</v>
      </c>
      <c r="O75" s="75">
        <v>71.003514100000004</v>
      </c>
      <c r="P75" s="75">
        <v>44.936778100000012</v>
      </c>
      <c r="Q75" s="75">
        <v>3.8469451995031045</v>
      </c>
      <c r="R75" s="75">
        <v>161.0230855243876</v>
      </c>
      <c r="S75" s="75">
        <v>162.56582218517076</v>
      </c>
      <c r="T75" s="75">
        <v>105.72464356947182</v>
      </c>
      <c r="U75" s="75">
        <v>104.72132535324835</v>
      </c>
      <c r="V75" s="75">
        <v>105.01234884262566</v>
      </c>
      <c r="W75" s="75">
        <v>106.26184941881236</v>
      </c>
      <c r="X75" s="75">
        <v>95.282766144927294</v>
      </c>
      <c r="Y75" s="77">
        <v>96.195655225358806</v>
      </c>
      <c r="Z75" s="3"/>
      <c r="AA75" s="3"/>
      <c r="AB75" s="3"/>
      <c r="AC75" s="3"/>
      <c r="AD75" s="3"/>
      <c r="AE75" s="3"/>
      <c r="AF75" s="47"/>
    </row>
    <row r="76" spans="1:32" x14ac:dyDescent="0.25">
      <c r="A76" s="7"/>
      <c r="B76" s="46" t="s">
        <v>115</v>
      </c>
      <c r="C76" s="75">
        <v>34.277162300000008</v>
      </c>
      <c r="D76" s="75">
        <v>60.659976499999999</v>
      </c>
      <c r="E76" s="75">
        <v>29.831325780000011</v>
      </c>
      <c r="F76" s="75">
        <v>1.78883378</v>
      </c>
      <c r="G76" s="75">
        <v>4.9598901299999998</v>
      </c>
      <c r="H76" s="75">
        <v>63.825659000000002</v>
      </c>
      <c r="I76" s="75">
        <v>31.916794374810831</v>
      </c>
      <c r="J76" s="75">
        <v>1094.0171411700635</v>
      </c>
      <c r="K76" s="76">
        <v>47.041940938131262</v>
      </c>
      <c r="L76" s="76">
        <v>56.300990596505862</v>
      </c>
      <c r="M76" s="75">
        <f t="shared" si="1"/>
        <v>389.47191630000003</v>
      </c>
      <c r="N76" s="75">
        <v>317.93447600000002</v>
      </c>
      <c r="O76" s="75">
        <v>71.5374403</v>
      </c>
      <c r="P76" s="75">
        <v>45.521836</v>
      </c>
      <c r="Q76" s="75">
        <v>3.2917059895475775</v>
      </c>
      <c r="R76" s="75">
        <v>162.54076647905231</v>
      </c>
      <c r="S76" s="75">
        <v>163.98303097619586</v>
      </c>
      <c r="T76" s="75">
        <v>105.95917442224238</v>
      </c>
      <c r="U76" s="75">
        <v>105.02724177367082</v>
      </c>
      <c r="V76" s="75">
        <v>105.41508486849051</v>
      </c>
      <c r="W76" s="75">
        <v>106.60867225522676</v>
      </c>
      <c r="X76" s="75">
        <v>96.082320434129088</v>
      </c>
      <c r="Y76" s="77">
        <v>96.934882671696556</v>
      </c>
      <c r="Z76" s="3"/>
      <c r="AA76" s="3"/>
      <c r="AB76" s="3"/>
      <c r="AC76" s="3"/>
      <c r="AD76" s="3"/>
      <c r="AE76" s="3"/>
      <c r="AF76" s="47"/>
    </row>
    <row r="77" spans="1:32" x14ac:dyDescent="0.25">
      <c r="A77" s="7"/>
      <c r="B77" s="46" t="s">
        <v>116</v>
      </c>
      <c r="C77" s="75">
        <v>34.317219799999997</v>
      </c>
      <c r="D77" s="75">
        <v>60.625705600000003</v>
      </c>
      <c r="E77" s="75">
        <v>29.854832349999995</v>
      </c>
      <c r="F77" s="75">
        <v>1.78996285</v>
      </c>
      <c r="G77" s="75">
        <v>4.9573594999999999</v>
      </c>
      <c r="H77" s="75">
        <v>63.7879012</v>
      </c>
      <c r="I77" s="75">
        <v>31.925060841491309</v>
      </c>
      <c r="J77" s="75">
        <v>1095.5793316057752</v>
      </c>
      <c r="K77" s="76">
        <v>47.007530690592546</v>
      </c>
      <c r="L77" s="76">
        <v>56.222287445921701</v>
      </c>
      <c r="M77" s="75">
        <f t="shared" si="1"/>
        <v>392.60255859999995</v>
      </c>
      <c r="N77" s="75">
        <v>320.70742099999995</v>
      </c>
      <c r="O77" s="75">
        <v>71.895137599999998</v>
      </c>
      <c r="P77" s="75">
        <v>46.0535231</v>
      </c>
      <c r="Q77" s="75">
        <v>3.4243762702273139</v>
      </c>
      <c r="R77" s="75">
        <v>163.82931172997897</v>
      </c>
      <c r="S77" s="75">
        <v>165.2402125056966</v>
      </c>
      <c r="T77" s="75">
        <v>106.22816850271869</v>
      </c>
      <c r="U77" s="75">
        <v>105.32114134268843</v>
      </c>
      <c r="V77" s="75">
        <v>105.53464675793357</v>
      </c>
      <c r="W77" s="75">
        <v>106.80812050899951</v>
      </c>
      <c r="X77" s="75">
        <v>95.810853415872884</v>
      </c>
      <c r="Y77" s="77">
        <v>96.635978089712808</v>
      </c>
      <c r="Z77" s="3"/>
      <c r="AA77" s="3"/>
      <c r="AB77" s="3"/>
      <c r="AC77" s="3"/>
      <c r="AD77" s="3"/>
      <c r="AE77" s="3"/>
      <c r="AF77" s="47"/>
    </row>
    <row r="78" spans="1:32" x14ac:dyDescent="0.25">
      <c r="A78" s="7"/>
      <c r="B78" s="46" t="s">
        <v>117</v>
      </c>
      <c r="C78" s="75">
        <v>34.358651700000003</v>
      </c>
      <c r="D78" s="75">
        <v>60.592702199999998</v>
      </c>
      <c r="E78" s="75">
        <v>29.879507650000004</v>
      </c>
      <c r="F78" s="75">
        <v>1.7878460999999999</v>
      </c>
      <c r="G78" s="75">
        <v>4.9461115500000004</v>
      </c>
      <c r="H78" s="75">
        <v>63.745632299999997</v>
      </c>
      <c r="I78" s="75">
        <v>31.928206497817477</v>
      </c>
      <c r="J78" s="75">
        <v>1097.0101249513698</v>
      </c>
      <c r="K78" s="76">
        <v>46.926580781624253</v>
      </c>
      <c r="L78" s="76">
        <v>56.139266725325598</v>
      </c>
      <c r="M78" s="75">
        <f t="shared" si="1"/>
        <v>395.76159499999994</v>
      </c>
      <c r="N78" s="75">
        <v>323.177415</v>
      </c>
      <c r="O78" s="75">
        <v>72.584179999999975</v>
      </c>
      <c r="P78" s="75">
        <v>46.5440112</v>
      </c>
      <c r="Q78" s="75">
        <v>3.4805825968566184</v>
      </c>
      <c r="R78" s="75">
        <v>164.95474014025359</v>
      </c>
      <c r="S78" s="75">
        <v>166.35894136049399</v>
      </c>
      <c r="T78" s="75">
        <v>106.51666649867084</v>
      </c>
      <c r="U78" s="75">
        <v>105.61758134329385</v>
      </c>
      <c r="V78" s="75">
        <v>105.70317928678816</v>
      </c>
      <c r="W78" s="75">
        <v>107.0419575549423</v>
      </c>
      <c r="X78" s="75">
        <v>95.987396075763925</v>
      </c>
      <c r="Y78" s="77">
        <v>96.804502747464781</v>
      </c>
      <c r="Z78" s="3"/>
      <c r="AA78" s="3"/>
      <c r="AB78" s="3"/>
      <c r="AC78" s="3"/>
      <c r="AD78" s="3"/>
      <c r="AE78" s="3"/>
      <c r="AF78" s="47"/>
    </row>
    <row r="79" spans="1:32" x14ac:dyDescent="0.25">
      <c r="A79" s="7"/>
      <c r="B79" s="46" t="s">
        <v>118</v>
      </c>
      <c r="C79" s="75">
        <v>34.410747100000002</v>
      </c>
      <c r="D79" s="75">
        <v>60.578586999999999</v>
      </c>
      <c r="E79" s="75">
        <v>29.913425350000001</v>
      </c>
      <c r="F79" s="75">
        <v>1.77242107</v>
      </c>
      <c r="G79" s="75">
        <v>4.8984684200000004</v>
      </c>
      <c r="H79" s="75">
        <v>63.698855299999998</v>
      </c>
      <c r="I79" s="75">
        <v>31.92303796419408</v>
      </c>
      <c r="J79" s="75">
        <v>1098.4955858649007</v>
      </c>
      <c r="K79" s="76">
        <v>46.879048472723298</v>
      </c>
      <c r="L79" s="76">
        <v>56.091341329126166</v>
      </c>
      <c r="M79" s="75">
        <f t="shared" si="1"/>
        <v>398.93608499999999</v>
      </c>
      <c r="N79" s="75">
        <v>325.68970000000002</v>
      </c>
      <c r="O79" s="75">
        <v>73.246384999999989</v>
      </c>
      <c r="P79" s="75">
        <v>47.042787600000011</v>
      </c>
      <c r="Q79" s="75">
        <v>3.120964761904732</v>
      </c>
      <c r="R79" s="75">
        <v>166.04855928213544</v>
      </c>
      <c r="S79" s="75">
        <v>167.48918492287174</v>
      </c>
      <c r="T79" s="75">
        <v>106.79386758357509</v>
      </c>
      <c r="U79" s="75">
        <v>105.87530098996199</v>
      </c>
      <c r="V79" s="75">
        <v>105.91419714472298</v>
      </c>
      <c r="W79" s="75">
        <v>107.23873963959137</v>
      </c>
      <c r="X79" s="75">
        <v>96.253068867763304</v>
      </c>
      <c r="Y79" s="77">
        <v>97.088153734563278</v>
      </c>
      <c r="Z79" s="3"/>
      <c r="AA79" s="3"/>
      <c r="AB79" s="3"/>
      <c r="AC79" s="3"/>
      <c r="AD79" s="3"/>
      <c r="AE79" s="3"/>
      <c r="AF79" s="47"/>
    </row>
    <row r="80" spans="1:32" x14ac:dyDescent="0.25">
      <c r="A80" s="7"/>
      <c r="B80" s="46" t="s">
        <v>119</v>
      </c>
      <c r="C80" s="75">
        <v>34.4949826</v>
      </c>
      <c r="D80" s="75">
        <v>60.621003600000002</v>
      </c>
      <c r="E80" s="75">
        <v>29.975237480000004</v>
      </c>
      <c r="F80" s="75">
        <v>1.7258079800000001</v>
      </c>
      <c r="G80" s="75">
        <v>4.7646888900000004</v>
      </c>
      <c r="H80" s="75">
        <v>63.6539146</v>
      </c>
      <c r="I80" s="75">
        <v>31.915944787824667</v>
      </c>
      <c r="J80" s="75">
        <v>1100.9399605194253</v>
      </c>
      <c r="K80" s="76">
        <v>46.827680672387125</v>
      </c>
      <c r="L80" s="76">
        <v>56.037944614601209</v>
      </c>
      <c r="M80" s="75">
        <f t="shared" si="1"/>
        <v>401.83507660000004</v>
      </c>
      <c r="N80" s="75">
        <v>327.98148100000003</v>
      </c>
      <c r="O80" s="75">
        <v>73.853595600000006</v>
      </c>
      <c r="P80" s="75">
        <v>47.511839600000002</v>
      </c>
      <c r="Q80" s="75">
        <v>2.6648130825374094</v>
      </c>
      <c r="R80" s="75">
        <v>166.87217408864268</v>
      </c>
      <c r="S80" s="75">
        <v>168.35735371067869</v>
      </c>
      <c r="T80" s="75">
        <v>106.96304200749556</v>
      </c>
      <c r="U80" s="75">
        <v>106.0194580056436</v>
      </c>
      <c r="V80" s="75">
        <v>106.0169792756453</v>
      </c>
      <c r="W80" s="75">
        <v>107.24912670100434</v>
      </c>
      <c r="X80" s="75">
        <v>96.737353041918368</v>
      </c>
      <c r="Y80" s="77">
        <v>97.598325497105748</v>
      </c>
      <c r="Z80" s="3"/>
      <c r="AA80" s="3"/>
      <c r="AB80" s="3"/>
      <c r="AC80" s="3"/>
      <c r="AD80" s="3"/>
      <c r="AE80" s="3"/>
      <c r="AF80" s="47"/>
    </row>
    <row r="81" spans="1:32" x14ac:dyDescent="0.25">
      <c r="A81" s="7"/>
      <c r="B81" s="46" t="s">
        <v>120</v>
      </c>
      <c r="C81" s="75">
        <v>34.578747199999995</v>
      </c>
      <c r="D81" s="75">
        <v>60.662446299999999</v>
      </c>
      <c r="E81" s="75">
        <v>30.036584819999998</v>
      </c>
      <c r="F81" s="75">
        <v>1.68062175</v>
      </c>
      <c r="G81" s="75">
        <v>4.6349999999999998</v>
      </c>
      <c r="H81" s="75">
        <v>63.610807299999998</v>
      </c>
      <c r="I81" s="75">
        <v>31.903735060740132</v>
      </c>
      <c r="J81" s="75">
        <v>1103.1911902338657</v>
      </c>
      <c r="K81" s="76">
        <v>46.736543811162683</v>
      </c>
      <c r="L81" s="76">
        <v>55.935288874057633</v>
      </c>
      <c r="M81" s="75">
        <f t="shared" si="1"/>
        <v>404.47284690000004</v>
      </c>
      <c r="N81" s="75">
        <v>330.06984399999999</v>
      </c>
      <c r="O81" s="75">
        <v>74.403002900000018</v>
      </c>
      <c r="P81" s="75">
        <v>47.95337339999999</v>
      </c>
      <c r="Q81" s="75">
        <v>2.2965350522049732</v>
      </c>
      <c r="R81" s="75">
        <v>167.59170929964409</v>
      </c>
      <c r="S81" s="75">
        <v>169.14800192436599</v>
      </c>
      <c r="T81" s="75">
        <v>107.14406156221382</v>
      </c>
      <c r="U81" s="75">
        <v>106.15825340018897</v>
      </c>
      <c r="V81" s="75">
        <v>106.022112534065</v>
      </c>
      <c r="W81" s="75">
        <v>107.19983272848721</v>
      </c>
      <c r="X81" s="75">
        <v>96.001619841394671</v>
      </c>
      <c r="Y81" s="77">
        <v>96.89311151210363</v>
      </c>
      <c r="Z81" s="3"/>
      <c r="AA81" s="3"/>
      <c r="AB81" s="3"/>
      <c r="AC81" s="3"/>
      <c r="AD81" s="3"/>
      <c r="AE81" s="3"/>
      <c r="AF81" s="47"/>
    </row>
    <row r="82" spans="1:32" x14ac:dyDescent="0.25">
      <c r="A82" s="7"/>
      <c r="B82" s="46" t="s">
        <v>121</v>
      </c>
      <c r="C82" s="75">
        <v>34.656418500000001</v>
      </c>
      <c r="D82" s="75">
        <v>60.687149499999997</v>
      </c>
      <c r="E82" s="75">
        <v>30.092585839999998</v>
      </c>
      <c r="F82" s="75">
        <v>1.63682529</v>
      </c>
      <c r="G82" s="75">
        <v>4.51</v>
      </c>
      <c r="H82" s="75">
        <v>63.553408300000001</v>
      </c>
      <c r="I82" s="75">
        <v>31.892418558903881</v>
      </c>
      <c r="J82" s="75">
        <v>1105.2770038611686</v>
      </c>
      <c r="K82" s="76">
        <v>46.66209124060186</v>
      </c>
      <c r="L82" s="76">
        <v>55.844348034251411</v>
      </c>
      <c r="M82" s="75">
        <f t="shared" si="1"/>
        <v>407.23640599999999</v>
      </c>
      <c r="N82" s="75">
        <v>332.31476299999997</v>
      </c>
      <c r="O82" s="75">
        <v>74.921643000000003</v>
      </c>
      <c r="P82" s="75">
        <v>48.419583700000004</v>
      </c>
      <c r="Q82" s="75">
        <v>2.099252200553825</v>
      </c>
      <c r="R82" s="75">
        <v>168.41755615256571</v>
      </c>
      <c r="S82" s="75">
        <v>170.04183292328509</v>
      </c>
      <c r="T82" s="75">
        <v>107.33784315137098</v>
      </c>
      <c r="U82" s="75">
        <v>106.31252865670363</v>
      </c>
      <c r="V82" s="75">
        <v>106.05262055111746</v>
      </c>
      <c r="W82" s="75">
        <v>107.21494368103549</v>
      </c>
      <c r="X82" s="75">
        <v>96.064459589554957</v>
      </c>
      <c r="Y82" s="77">
        <v>96.990938240401022</v>
      </c>
      <c r="Z82" s="3"/>
      <c r="AA82" s="3"/>
      <c r="AB82" s="3"/>
      <c r="AC82" s="3"/>
      <c r="AD82" s="3"/>
      <c r="AE82" s="3"/>
      <c r="AF82" s="47"/>
    </row>
    <row r="83" spans="1:32" x14ac:dyDescent="0.25">
      <c r="A83" s="7"/>
      <c r="B83" s="46" t="s">
        <v>122</v>
      </c>
      <c r="C83" s="75">
        <v>34.722855300000006</v>
      </c>
      <c r="D83" s="75">
        <v>60.692125500000003</v>
      </c>
      <c r="E83" s="75">
        <v>30.138784130000005</v>
      </c>
      <c r="F83" s="75">
        <v>1.6076236899999998</v>
      </c>
      <c r="G83" s="75">
        <v>4.4249999999999998</v>
      </c>
      <c r="H83" s="75">
        <v>63.502093199999997</v>
      </c>
      <c r="I83" s="75">
        <v>31.880398900893169</v>
      </c>
      <c r="J83" s="75">
        <v>1106.9784773233059</v>
      </c>
      <c r="K83" s="76">
        <v>46.59284000013065</v>
      </c>
      <c r="L83" s="76">
        <v>55.756392745406345</v>
      </c>
      <c r="M83" s="75">
        <f t="shared" si="1"/>
        <v>409.95907469999997</v>
      </c>
      <c r="N83" s="75">
        <v>334.54795899999999</v>
      </c>
      <c r="O83" s="75">
        <v>75.411115699999996</v>
      </c>
      <c r="P83" s="75">
        <v>48.886080800000009</v>
      </c>
      <c r="Q83" s="75">
        <v>1.9517721306653524</v>
      </c>
      <c r="R83" s="75">
        <v>169.28944878557556</v>
      </c>
      <c r="S83" s="75">
        <v>170.98657604133072</v>
      </c>
      <c r="T83" s="75">
        <v>107.55632574664919</v>
      </c>
      <c r="U83" s="75">
        <v>106.48877536190032</v>
      </c>
      <c r="V83" s="75">
        <v>106.09827608842426</v>
      </c>
      <c r="W83" s="75">
        <v>107.23829261722337</v>
      </c>
      <c r="X83" s="75">
        <v>96.225938948617696</v>
      </c>
      <c r="Y83" s="77">
        <v>97.190604288790055</v>
      </c>
      <c r="Z83" s="3"/>
      <c r="AA83" s="3"/>
      <c r="AB83" s="3"/>
      <c r="AC83" s="3"/>
      <c r="AD83" s="3"/>
      <c r="AE83" s="3"/>
      <c r="AF83" s="47"/>
    </row>
    <row r="84" spans="1:32" x14ac:dyDescent="0.25">
      <c r="A84" s="7"/>
      <c r="B84" s="46" t="s">
        <v>123</v>
      </c>
      <c r="C84" s="75">
        <v>34.783798799999992</v>
      </c>
      <c r="D84" s="75">
        <v>60.687499199999998</v>
      </c>
      <c r="E84" s="75">
        <v>30.180172179999989</v>
      </c>
      <c r="F84" s="75">
        <v>1.58571061</v>
      </c>
      <c r="G84" s="75">
        <v>4.3600000000000012</v>
      </c>
      <c r="H84" s="75">
        <v>63.4540978</v>
      </c>
      <c r="I84" s="75">
        <v>31.867675981407221</v>
      </c>
      <c r="J84" s="75">
        <v>1108.478828849195</v>
      </c>
      <c r="K84" s="76">
        <v>46.536450386683228</v>
      </c>
      <c r="L84" s="76">
        <v>55.682824857563894</v>
      </c>
      <c r="M84" s="75">
        <f t="shared" si="1"/>
        <v>412.72846179999999</v>
      </c>
      <c r="N84" s="75">
        <v>336.82633199999998</v>
      </c>
      <c r="O84" s="75">
        <v>75.902129799999997</v>
      </c>
      <c r="P84" s="75">
        <v>49.3611906</v>
      </c>
      <c r="Q84" s="75">
        <v>1.9994036635988977</v>
      </c>
      <c r="R84" s="75">
        <v>170.20862245089819</v>
      </c>
      <c r="S84" s="75">
        <v>171.9836001256121</v>
      </c>
      <c r="T84" s="75">
        <v>107.80019881787953</v>
      </c>
      <c r="U84" s="75">
        <v>106.68763364831172</v>
      </c>
      <c r="V84" s="75">
        <v>106.18193571884342</v>
      </c>
      <c r="W84" s="75">
        <v>107.26217283594785</v>
      </c>
      <c r="X84" s="75">
        <v>96.846784196702927</v>
      </c>
      <c r="Y84" s="77">
        <v>97.856726450753982</v>
      </c>
      <c r="Z84" s="3"/>
      <c r="AA84" s="3"/>
      <c r="AB84" s="3"/>
      <c r="AC84" s="3"/>
      <c r="AD84" s="3"/>
      <c r="AE84" s="3"/>
      <c r="AF84" s="47"/>
    </row>
    <row r="85" spans="1:32" x14ac:dyDescent="0.25">
      <c r="A85" s="198"/>
      <c r="B85" s="46" t="s">
        <v>124</v>
      </c>
      <c r="C85" s="75">
        <v>34.843053999999988</v>
      </c>
      <c r="D85" s="75">
        <v>60.679949499999999</v>
      </c>
      <c r="E85" s="75">
        <v>30.220055609999989</v>
      </c>
      <c r="F85" s="75">
        <v>1.56937572</v>
      </c>
      <c r="G85" s="75">
        <v>4.3099999999999996</v>
      </c>
      <c r="H85" s="75">
        <v>63.413052</v>
      </c>
      <c r="I85" s="75">
        <v>31.854249695145079</v>
      </c>
      <c r="J85" s="75">
        <v>1109.8993424117507</v>
      </c>
      <c r="K85" s="76">
        <v>46.474446272696078</v>
      </c>
      <c r="L85" s="76">
        <v>55.607768153637736</v>
      </c>
      <c r="M85" s="75">
        <f t="shared" si="1"/>
        <v>415.49778640000005</v>
      </c>
      <c r="N85" s="75">
        <v>339.06930900000003</v>
      </c>
      <c r="O85" s="75">
        <v>76.428477400000006</v>
      </c>
      <c r="P85" s="75">
        <v>49.833131200000011</v>
      </c>
      <c r="Q85" s="75">
        <v>2.1028643275817549</v>
      </c>
      <c r="R85" s="75">
        <v>171.11593557049088</v>
      </c>
      <c r="S85" s="75">
        <v>172.97325091947059</v>
      </c>
      <c r="T85" s="75">
        <v>108.05125299761957</v>
      </c>
      <c r="U85" s="75">
        <v>106.89104327482492</v>
      </c>
      <c r="V85" s="75">
        <v>106.25914320740945</v>
      </c>
      <c r="W85" s="75">
        <v>107.2857133531506</v>
      </c>
      <c r="X85" s="75">
        <v>96.027007530051733</v>
      </c>
      <c r="Y85" s="77">
        <v>97.069297568133464</v>
      </c>
      <c r="Z85" s="3"/>
      <c r="AA85" s="3"/>
      <c r="AB85" s="3"/>
      <c r="AC85" s="3"/>
      <c r="AD85" s="3"/>
      <c r="AE85" s="3"/>
      <c r="AF85" s="47"/>
    </row>
    <row r="86" spans="1:32" x14ac:dyDescent="0.25">
      <c r="A86" s="198"/>
      <c r="B86" s="46" t="s">
        <v>125</v>
      </c>
      <c r="C86" s="75">
        <v>34.90716230000001</v>
      </c>
      <c r="D86" s="75">
        <v>60.679480499999997</v>
      </c>
      <c r="E86" s="75">
        <v>30.264107400000011</v>
      </c>
      <c r="F86" s="75">
        <v>1.55892524</v>
      </c>
      <c r="G86" s="75">
        <v>4.2750000000000012</v>
      </c>
      <c r="H86" s="75">
        <v>63.389376300000002</v>
      </c>
      <c r="I86" s="75">
        <v>31.841488384503187</v>
      </c>
      <c r="J86" s="75">
        <v>1111.4960027726879</v>
      </c>
      <c r="K86" s="76">
        <v>46.427444776789301</v>
      </c>
      <c r="L86" s="76">
        <v>55.560434402697254</v>
      </c>
      <c r="M86" s="75">
        <f t="shared" si="1"/>
        <v>418.4148318</v>
      </c>
      <c r="N86" s="75">
        <v>341.36533100000003</v>
      </c>
      <c r="O86" s="75">
        <v>77.04950079999999</v>
      </c>
      <c r="P86" s="75">
        <v>50.314895299999989</v>
      </c>
      <c r="Q86" s="75">
        <v>2.1413081239645138</v>
      </c>
      <c r="R86" s="75">
        <v>172.02389496464318</v>
      </c>
      <c r="S86" s="75">
        <v>173.96075682684918</v>
      </c>
      <c r="T86" s="75">
        <v>108.29800467056184</v>
      </c>
      <c r="U86" s="75">
        <v>107.09222537189277</v>
      </c>
      <c r="V86" s="75">
        <v>106.39477435165726</v>
      </c>
      <c r="W86" s="75">
        <v>107.32492537475996</v>
      </c>
      <c r="X86" s="75">
        <v>96.115381318903587</v>
      </c>
      <c r="Y86" s="77">
        <v>97.197569444490668</v>
      </c>
      <c r="Z86" s="3"/>
      <c r="AA86" s="3"/>
      <c r="AB86" s="3"/>
      <c r="AC86" s="3"/>
      <c r="AD86" s="3"/>
      <c r="AE86" s="3"/>
      <c r="AF86" s="47"/>
    </row>
    <row r="87" spans="1:32" x14ac:dyDescent="0.25">
      <c r="A87" s="198"/>
      <c r="B87" s="46" t="s">
        <v>126</v>
      </c>
      <c r="C87" s="75">
        <v>34.975692000000002</v>
      </c>
      <c r="D87" s="75">
        <v>60.686684900000003</v>
      </c>
      <c r="E87" s="75">
        <v>30.311948610000002</v>
      </c>
      <c r="F87" s="75">
        <v>1.54672433</v>
      </c>
      <c r="G87" s="75">
        <v>4.2350000000000012</v>
      </c>
      <c r="H87" s="75">
        <v>63.370422300000001</v>
      </c>
      <c r="I87" s="75">
        <v>31.827800679850533</v>
      </c>
      <c r="J87" s="75">
        <v>1113.1993546611066</v>
      </c>
      <c r="K87" s="76">
        <v>46.381094550518185</v>
      </c>
      <c r="L87" s="76">
        <v>55.526206554559309</v>
      </c>
      <c r="M87" s="75">
        <f t="shared" si="1"/>
        <v>421.45463340000003</v>
      </c>
      <c r="N87" s="75">
        <v>343.674645</v>
      </c>
      <c r="O87" s="75">
        <v>77.779988400000008</v>
      </c>
      <c r="P87" s="75">
        <v>50.800676299999999</v>
      </c>
      <c r="Q87" s="75">
        <v>2.1412056666298973</v>
      </c>
      <c r="R87" s="75">
        <v>172.9142840559789</v>
      </c>
      <c r="S87" s="75">
        <v>174.93637096098152</v>
      </c>
      <c r="T87" s="75">
        <v>108.53265217276505</v>
      </c>
      <c r="U87" s="75">
        <v>107.27812502920177</v>
      </c>
      <c r="V87" s="75">
        <v>106.5507142059291</v>
      </c>
      <c r="W87" s="75">
        <v>107.38612220477535</v>
      </c>
      <c r="X87" s="75">
        <v>96.273716867882328</v>
      </c>
      <c r="Y87" s="77">
        <v>97.399556894559694</v>
      </c>
      <c r="Z87" s="3"/>
      <c r="AA87" s="3"/>
      <c r="AB87" s="3"/>
      <c r="AC87" s="3"/>
      <c r="AD87" s="3"/>
      <c r="AE87" s="3"/>
      <c r="AF87" s="47"/>
    </row>
    <row r="88" spans="1:32" x14ac:dyDescent="0.25">
      <c r="A88" s="198"/>
      <c r="B88" s="46" t="s">
        <v>127</v>
      </c>
      <c r="C88" s="75">
        <v>35.039772599999992</v>
      </c>
      <c r="D88" s="75">
        <v>60.686157399999999</v>
      </c>
      <c r="E88" s="75">
        <v>30.355890089999988</v>
      </c>
      <c r="F88" s="75">
        <v>1.5400088000000001</v>
      </c>
      <c r="G88" s="75">
        <v>4.21</v>
      </c>
      <c r="H88" s="75">
        <v>63.353332700000003</v>
      </c>
      <c r="I88" s="75">
        <v>31.816370271472611</v>
      </c>
      <c r="J88" s="75">
        <v>1114.8383804690088</v>
      </c>
      <c r="K88" s="76">
        <v>46.339142578805678</v>
      </c>
      <c r="L88" s="76">
        <v>55.505868980611318</v>
      </c>
      <c r="M88" s="75">
        <f t="shared" si="1"/>
        <v>424.68080559999999</v>
      </c>
      <c r="N88" s="75">
        <v>346.07287600000001</v>
      </c>
      <c r="O88" s="75">
        <v>78.607929600000006</v>
      </c>
      <c r="P88" s="75">
        <v>51.301704400000006</v>
      </c>
      <c r="Q88" s="75">
        <v>2.1504461169509437</v>
      </c>
      <c r="R88" s="75">
        <v>173.86886716310929</v>
      </c>
      <c r="S88" s="75">
        <v>175.96531203535622</v>
      </c>
      <c r="T88" s="75">
        <v>108.7832311201097</v>
      </c>
      <c r="U88" s="75">
        <v>107.48719143084325</v>
      </c>
      <c r="V88" s="75">
        <v>106.76508382586556</v>
      </c>
      <c r="W88" s="75">
        <v>107.51477151711127</v>
      </c>
      <c r="X88" s="75">
        <v>96.866902122242919</v>
      </c>
      <c r="Y88" s="77">
        <v>98.034886497813261</v>
      </c>
      <c r="Z88" s="3"/>
      <c r="AA88" s="3"/>
      <c r="AB88" s="3"/>
      <c r="AC88" s="3"/>
      <c r="AD88" s="3"/>
      <c r="AE88" s="3"/>
      <c r="AF88" s="47"/>
    </row>
    <row r="89" spans="1:32" x14ac:dyDescent="0.25">
      <c r="A89" s="198"/>
      <c r="B89" s="46" t="s">
        <v>128</v>
      </c>
      <c r="C89" s="75">
        <v>35.113734999999998</v>
      </c>
      <c r="D89" s="75">
        <v>60.702714800000003</v>
      </c>
      <c r="E89" s="75">
        <v>30.408346760000001</v>
      </c>
      <c r="F89" s="75">
        <v>1.5317826399999999</v>
      </c>
      <c r="G89" s="75">
        <v>4.18</v>
      </c>
      <c r="H89" s="75">
        <v>63.350777299999997</v>
      </c>
      <c r="I89" s="75">
        <v>31.804014904574142</v>
      </c>
      <c r="J89" s="75">
        <v>1116.757751684934</v>
      </c>
      <c r="K89" s="76">
        <v>46.29947866104726</v>
      </c>
      <c r="L89" s="76">
        <v>55.489979820429745</v>
      </c>
      <c r="M89" s="75">
        <f t="shared" si="1"/>
        <v>428.07527559999994</v>
      </c>
      <c r="N89" s="75">
        <v>348.59237099999996</v>
      </c>
      <c r="O89" s="75">
        <v>79.482904599999998</v>
      </c>
      <c r="P89" s="75">
        <v>51.822903599999997</v>
      </c>
      <c r="Q89" s="75">
        <v>2.1719888150192324</v>
      </c>
      <c r="R89" s="75">
        <v>174.83255455179747</v>
      </c>
      <c r="S89" s="75">
        <v>177.00935788953495</v>
      </c>
      <c r="T89" s="75">
        <v>109.02507097217854</v>
      </c>
      <c r="U89" s="75">
        <v>107.68431636283589</v>
      </c>
      <c r="V89" s="75">
        <v>106.97923610498472</v>
      </c>
      <c r="W89" s="75">
        <v>107.64954432633003</v>
      </c>
      <c r="X89" s="75">
        <v>96.183900178051587</v>
      </c>
      <c r="Y89" s="77">
        <v>97.381465674254216</v>
      </c>
      <c r="Z89" s="3"/>
      <c r="AA89" s="3"/>
      <c r="AB89" s="3"/>
      <c r="AC89" s="3"/>
      <c r="AD89" s="3"/>
      <c r="AE89" s="3"/>
      <c r="AF89" s="47"/>
    </row>
    <row r="90" spans="1:32" x14ac:dyDescent="0.25">
      <c r="A90" s="198"/>
      <c r="B90" s="46" t="s">
        <v>129</v>
      </c>
      <c r="C90" s="75">
        <v>35.1822479</v>
      </c>
      <c r="D90" s="75">
        <v>60.713423400000003</v>
      </c>
      <c r="E90" s="75">
        <v>30.456037050000003</v>
      </c>
      <c r="F90" s="75">
        <v>1.52710926</v>
      </c>
      <c r="G90" s="75">
        <v>4.16</v>
      </c>
      <c r="H90" s="75">
        <v>63.348730600000003</v>
      </c>
      <c r="I90" s="75">
        <v>31.790249055133611</v>
      </c>
      <c r="J90" s="75">
        <v>1118.4524222495495</v>
      </c>
      <c r="K90" s="76">
        <v>46.260424769899984</v>
      </c>
      <c r="L90" s="76">
        <v>55.467974867798077</v>
      </c>
      <c r="M90" s="75">
        <f t="shared" si="1"/>
        <v>431.45003550000001</v>
      </c>
      <c r="N90" s="75">
        <v>351.14029800000003</v>
      </c>
      <c r="O90" s="75">
        <v>80.309737499999997</v>
      </c>
      <c r="P90" s="75">
        <v>52.350590499999996</v>
      </c>
      <c r="Q90" s="75">
        <v>2.2152602153033829</v>
      </c>
      <c r="R90" s="75">
        <v>175.83467187061021</v>
      </c>
      <c r="S90" s="75">
        <v>178.1010404924568</v>
      </c>
      <c r="T90" s="75">
        <v>109.27646271843321</v>
      </c>
      <c r="U90" s="75">
        <v>107.88589951643718</v>
      </c>
      <c r="V90" s="75">
        <v>107.18005989301919</v>
      </c>
      <c r="W90" s="75">
        <v>107.79103754920486</v>
      </c>
      <c r="X90" s="75">
        <v>96.310552851449856</v>
      </c>
      <c r="Y90" s="77">
        <v>97.551919031470646</v>
      </c>
      <c r="Z90" s="3"/>
      <c r="AA90" s="3"/>
      <c r="AB90" s="3"/>
      <c r="AC90" s="3"/>
      <c r="AD90" s="3"/>
      <c r="AE90" s="3"/>
      <c r="AF90" s="47"/>
    </row>
    <row r="91" spans="1:32" x14ac:dyDescent="0.25">
      <c r="A91" s="198"/>
      <c r="B91" s="46" t="s">
        <v>130</v>
      </c>
      <c r="C91" s="75">
        <v>35.249950599999991</v>
      </c>
      <c r="D91" s="75">
        <v>60.7226985</v>
      </c>
      <c r="E91" s="75">
        <v>30.502980899999987</v>
      </c>
      <c r="F91" s="75">
        <v>1.5233125199999999</v>
      </c>
      <c r="G91" s="75">
        <v>4.1424458900000003</v>
      </c>
      <c r="H91" s="75">
        <v>63.346805600000003</v>
      </c>
      <c r="I91" s="75">
        <v>31.774878427563813</v>
      </c>
      <c r="J91" s="75">
        <v>1120.062894177599</v>
      </c>
      <c r="K91" s="76">
        <v>46.219640448736982</v>
      </c>
      <c r="L91" s="76">
        <v>55.430679194596863</v>
      </c>
      <c r="M91" s="75">
        <f t="shared" si="1"/>
        <v>434.76774890000002</v>
      </c>
      <c r="N91" s="75">
        <v>353.73303700000002</v>
      </c>
      <c r="O91" s="75">
        <v>81.034711899999991</v>
      </c>
      <c r="P91" s="75">
        <v>52.887253199999996</v>
      </c>
      <c r="Q91" s="75">
        <v>2.2821157969943551</v>
      </c>
      <c r="R91" s="75">
        <v>176.86038824768011</v>
      </c>
      <c r="S91" s="75">
        <v>179.22663385031615</v>
      </c>
      <c r="T91" s="75">
        <v>109.53029106931766</v>
      </c>
      <c r="U91" s="75">
        <v>108.08421367891977</v>
      </c>
      <c r="V91" s="75">
        <v>107.33633317778182</v>
      </c>
      <c r="W91" s="75">
        <v>107.9156973642958</v>
      </c>
      <c r="X91" s="75">
        <v>96.529131502298455</v>
      </c>
      <c r="Y91" s="77">
        <v>97.820611382031174</v>
      </c>
      <c r="Z91" s="3"/>
      <c r="AA91" s="3"/>
      <c r="AB91" s="3"/>
      <c r="AC91" s="3"/>
      <c r="AD91" s="3"/>
      <c r="AE91" s="3"/>
      <c r="AF91" s="47"/>
    </row>
    <row r="92" spans="1:32" x14ac:dyDescent="0.25">
      <c r="A92" s="198"/>
      <c r="B92" s="46" t="s">
        <v>131</v>
      </c>
      <c r="C92" s="75">
        <v>35.313756999999995</v>
      </c>
      <c r="D92" s="75">
        <v>60.725240800000002</v>
      </c>
      <c r="E92" s="75">
        <v>30.546509629999996</v>
      </c>
      <c r="F92" s="75">
        <v>1.5257543599999999</v>
      </c>
      <c r="G92" s="75">
        <v>4.1416248600000003</v>
      </c>
      <c r="H92" s="75">
        <v>63.3489152</v>
      </c>
      <c r="I92" s="75">
        <v>31.762175997475865</v>
      </c>
      <c r="J92" s="75">
        <v>1121.6417641698056</v>
      </c>
      <c r="K92" s="76">
        <v>46.178716034333242</v>
      </c>
      <c r="L92" s="76">
        <v>55.378871518729241</v>
      </c>
      <c r="M92" s="75">
        <f t="shared" ref="M92:M96" si="2">N92+O92</f>
        <v>437.94616100000002</v>
      </c>
      <c r="N92" s="75">
        <v>356.31419</v>
      </c>
      <c r="O92" s="75">
        <v>81.631971000000007</v>
      </c>
      <c r="P92" s="75">
        <v>53.424494799999998</v>
      </c>
      <c r="Q92" s="75">
        <v>2.3167966336005374</v>
      </c>
      <c r="R92" s="75">
        <v>177.89705522442364</v>
      </c>
      <c r="S92" s="75">
        <v>180.34926759053459</v>
      </c>
      <c r="T92" s="75">
        <v>109.79895328541636</v>
      </c>
      <c r="U92" s="75">
        <v>108.30601486020456</v>
      </c>
      <c r="V92" s="75">
        <v>107.47732714123227</v>
      </c>
      <c r="W92" s="75">
        <v>108.01204753664244</v>
      </c>
      <c r="X92" s="75">
        <v>97.155401658930202</v>
      </c>
      <c r="Y92" s="77">
        <v>98.49463505479477</v>
      </c>
      <c r="Z92" s="3"/>
      <c r="AA92" s="3"/>
      <c r="AB92" s="3"/>
      <c r="AC92" s="3"/>
      <c r="AD92" s="3"/>
      <c r="AE92" s="3"/>
      <c r="AF92" s="47"/>
    </row>
    <row r="93" spans="1:32" x14ac:dyDescent="0.25">
      <c r="A93" s="198"/>
      <c r="B93" s="46" t="s">
        <v>132</v>
      </c>
      <c r="C93" s="75">
        <v>35.374317499999997</v>
      </c>
      <c r="D93" s="75">
        <v>60.722202299999999</v>
      </c>
      <c r="E93" s="75">
        <v>30.587160739999998</v>
      </c>
      <c r="F93" s="75">
        <v>1.5280064799999999</v>
      </c>
      <c r="G93" s="75">
        <v>4.14067819</v>
      </c>
      <c r="H93" s="75">
        <v>63.3451199</v>
      </c>
      <c r="I93" s="75">
        <v>31.750194298623047</v>
      </c>
      <c r="J93" s="75">
        <v>1123.1414524159657</v>
      </c>
      <c r="K93" s="76">
        <v>46.112625948104636</v>
      </c>
      <c r="L93" s="76">
        <v>55.285431211490042</v>
      </c>
      <c r="M93" s="75">
        <f t="shared" si="2"/>
        <v>440.91794239999996</v>
      </c>
      <c r="N93" s="75">
        <v>358.81054999999998</v>
      </c>
      <c r="O93" s="75">
        <v>82.107392399999995</v>
      </c>
      <c r="P93" s="75">
        <v>53.951671000000005</v>
      </c>
      <c r="Q93" s="75">
        <v>2.3295276453966007</v>
      </c>
      <c r="R93" s="75">
        <v>178.90532724323469</v>
      </c>
      <c r="S93" s="75">
        <v>181.43988295158184</v>
      </c>
      <c r="T93" s="75">
        <v>110.07716788445552</v>
      </c>
      <c r="U93" s="75">
        <v>108.5394864939208</v>
      </c>
      <c r="V93" s="75">
        <v>107.53635219379406</v>
      </c>
      <c r="W93" s="75">
        <v>108.06298679981971</v>
      </c>
      <c r="X93" s="75">
        <v>96.494637963843104</v>
      </c>
      <c r="Y93" s="77">
        <v>97.861679623500549</v>
      </c>
      <c r="Z93" s="3"/>
      <c r="AA93" s="3"/>
      <c r="AB93" s="3"/>
      <c r="AC93" s="3"/>
      <c r="AD93" s="3"/>
      <c r="AE93" s="3"/>
      <c r="AF93" s="47"/>
    </row>
    <row r="94" spans="1:32" x14ac:dyDescent="0.25">
      <c r="A94" s="198"/>
      <c r="B94" s="46" t="s">
        <v>133</v>
      </c>
      <c r="C94" s="75">
        <v>35.432109799999999</v>
      </c>
      <c r="D94" s="75">
        <v>60.717091600000003</v>
      </c>
      <c r="E94" s="75">
        <v>30.62535012</v>
      </c>
      <c r="F94" s="75">
        <v>1.5304819299999999</v>
      </c>
      <c r="G94" s="75">
        <v>4.14062397</v>
      </c>
      <c r="H94" s="75">
        <v>63.339752599999997</v>
      </c>
      <c r="I94" s="75">
        <v>31.738851721335909</v>
      </c>
      <c r="J94" s="75">
        <v>1124.5744798740609</v>
      </c>
      <c r="K94" s="76">
        <v>46.047732207475818</v>
      </c>
      <c r="L94" s="76">
        <v>55.185560913021746</v>
      </c>
      <c r="M94" s="75">
        <f t="shared" si="2"/>
        <v>443.82662349999998</v>
      </c>
      <c r="N94" s="75">
        <v>361.31473599999998</v>
      </c>
      <c r="O94" s="75">
        <v>82.5118875</v>
      </c>
      <c r="P94" s="75">
        <v>54.482651100000005</v>
      </c>
      <c r="Q94" s="75">
        <v>2.3286702871640808</v>
      </c>
      <c r="R94" s="75">
        <v>179.92928162899355</v>
      </c>
      <c r="S94" s="75">
        <v>182.54355637443714</v>
      </c>
      <c r="T94" s="75">
        <v>110.36155007786945</v>
      </c>
      <c r="U94" s="75">
        <v>108.78102110933804</v>
      </c>
      <c r="V94" s="75">
        <v>107.58744387009727</v>
      </c>
      <c r="W94" s="75">
        <v>108.10413769225552</v>
      </c>
      <c r="X94" s="75">
        <v>96.621357859961876</v>
      </c>
      <c r="Y94" s="77">
        <v>98.025213716201051</v>
      </c>
      <c r="Z94" s="3"/>
      <c r="AA94" s="3"/>
      <c r="AB94" s="3"/>
      <c r="AC94" s="3"/>
      <c r="AD94" s="3"/>
      <c r="AE94" s="3"/>
      <c r="AF94" s="47"/>
    </row>
    <row r="95" spans="1:32" x14ac:dyDescent="0.25">
      <c r="A95" s="198"/>
      <c r="B95" s="46" t="s">
        <v>134</v>
      </c>
      <c r="C95" s="75">
        <v>35.489046399999999</v>
      </c>
      <c r="D95" s="75">
        <v>60.710534500000001</v>
      </c>
      <c r="E95" s="75">
        <v>30.662732739999999</v>
      </c>
      <c r="F95" s="75">
        <v>1.5329572599999999</v>
      </c>
      <c r="G95" s="75">
        <v>4.1406652900000003</v>
      </c>
      <c r="H95" s="75">
        <v>63.332939500000002</v>
      </c>
      <c r="I95" s="75">
        <v>31.728210779151865</v>
      </c>
      <c r="J95" s="75">
        <v>1126.0039456605973</v>
      </c>
      <c r="K95" s="76">
        <v>45.980206310594653</v>
      </c>
      <c r="L95" s="76">
        <v>55.078507974247202</v>
      </c>
      <c r="M95" s="75">
        <f t="shared" si="2"/>
        <v>446.70436549999999</v>
      </c>
      <c r="N95" s="75">
        <v>363.82602200000002</v>
      </c>
      <c r="O95" s="75">
        <v>82.8783435</v>
      </c>
      <c r="P95" s="75">
        <v>55.017348299999995</v>
      </c>
      <c r="Q95" s="75">
        <v>2.3174152269031856</v>
      </c>
      <c r="R95" s="75">
        <v>180.95897781529192</v>
      </c>
      <c r="S95" s="75">
        <v>183.64978492519171</v>
      </c>
      <c r="T95" s="75">
        <v>110.65181915759602</v>
      </c>
      <c r="U95" s="75">
        <v>109.03056658556437</v>
      </c>
      <c r="V95" s="75">
        <v>107.63064319431221</v>
      </c>
      <c r="W95" s="75">
        <v>108.13572638598129</v>
      </c>
      <c r="X95" s="75">
        <v>96.829453867652703</v>
      </c>
      <c r="Y95" s="77">
        <v>98.269279545606892</v>
      </c>
      <c r="Z95" s="3"/>
      <c r="AA95" s="3"/>
      <c r="AB95" s="3"/>
      <c r="AC95" s="3"/>
      <c r="AD95" s="3"/>
      <c r="AE95" s="3"/>
      <c r="AF95" s="47"/>
    </row>
    <row r="96" spans="1:32" x14ac:dyDescent="0.25">
      <c r="A96" s="198"/>
      <c r="B96" s="46" t="s">
        <v>135</v>
      </c>
      <c r="C96" s="75">
        <v>35.545183999999999</v>
      </c>
      <c r="D96" s="75">
        <v>60.702635200000003</v>
      </c>
      <c r="E96" s="75">
        <v>30.699358220000001</v>
      </c>
      <c r="F96" s="75">
        <v>1.5353837000000001</v>
      </c>
      <c r="G96" s="75">
        <v>4.1406693499999996</v>
      </c>
      <c r="H96" s="75">
        <v>63.324701699999999</v>
      </c>
      <c r="I96" s="75">
        <v>31.718281283804235</v>
      </c>
      <c r="J96" s="75">
        <v>1127.4321446450483</v>
      </c>
      <c r="K96" s="76">
        <v>45.910261558127047</v>
      </c>
      <c r="L96" s="76">
        <v>54.967017981334145</v>
      </c>
      <c r="M96" s="75">
        <f t="shared" si="2"/>
        <v>449.57369329999995</v>
      </c>
      <c r="N96" s="75">
        <v>366.34495799999996</v>
      </c>
      <c r="O96" s="75">
        <v>83.228735299999997</v>
      </c>
      <c r="P96" s="75">
        <v>55.555866999999999</v>
      </c>
      <c r="Q96" s="75">
        <v>2.3032420894209205</v>
      </c>
      <c r="R96" s="75">
        <v>181.99445507619288</v>
      </c>
      <c r="S96" s="75">
        <v>184.75848048064657</v>
      </c>
      <c r="T96" s="75">
        <v>110.9426147889516</v>
      </c>
      <c r="U96" s="75">
        <v>109.28289012945818</v>
      </c>
      <c r="V96" s="75">
        <v>107.66715819732701</v>
      </c>
      <c r="W96" s="75">
        <v>108.16205813213688</v>
      </c>
      <c r="X96" s="75">
        <v>97.444271376302282</v>
      </c>
      <c r="Y96" s="77">
        <v>98.924198011923252</v>
      </c>
      <c r="Z96" s="3"/>
      <c r="AA96" s="3"/>
      <c r="AB96" s="3"/>
      <c r="AC96" s="3"/>
      <c r="AD96" s="3"/>
      <c r="AE96" s="3"/>
      <c r="AF96" s="47"/>
    </row>
    <row r="97" spans="1:32" x14ac:dyDescent="0.25">
      <c r="A97" s="7"/>
      <c r="B97" s="389">
        <v>2008</v>
      </c>
      <c r="C97" s="390">
        <v>29.628499999999999</v>
      </c>
      <c r="D97" s="390">
        <v>60.023568500000003</v>
      </c>
      <c r="E97" s="390">
        <v>25.78275</v>
      </c>
      <c r="F97" s="390">
        <v>1.7862499999999999</v>
      </c>
      <c r="G97" s="390">
        <v>5.6849285600000004</v>
      </c>
      <c r="H97" s="390">
        <v>63.641558525000001</v>
      </c>
      <c r="I97" s="390">
        <v>31.975000000000001</v>
      </c>
      <c r="J97" s="390">
        <v>947.3719000000001</v>
      </c>
      <c r="K97" s="391">
        <v>47.492630523830414</v>
      </c>
      <c r="L97" s="391">
        <v>55.630729170892579</v>
      </c>
      <c r="M97" s="390">
        <f>N97+O97</f>
        <v>799.67499999999995</v>
      </c>
      <c r="N97" s="390">
        <v>669.28499999999997</v>
      </c>
      <c r="O97" s="390">
        <v>130.38999999999999</v>
      </c>
      <c r="P97" s="390">
        <v>91.65</v>
      </c>
      <c r="Q97" s="390">
        <v>1.2583379123622729</v>
      </c>
      <c r="R97" s="390">
        <v>100</v>
      </c>
      <c r="S97" s="390">
        <v>100</v>
      </c>
      <c r="T97" s="390">
        <v>100</v>
      </c>
      <c r="U97" s="390">
        <v>100</v>
      </c>
      <c r="V97" s="390">
        <v>100</v>
      </c>
      <c r="W97" s="390">
        <v>100</v>
      </c>
      <c r="X97" s="390">
        <v>100</v>
      </c>
      <c r="Y97" s="392">
        <v>100</v>
      </c>
      <c r="Z97"/>
      <c r="AA97"/>
      <c r="AB97" s="3"/>
      <c r="AC97" s="3"/>
      <c r="AD97" s="3"/>
      <c r="AE97" s="3"/>
      <c r="AF97" s="47"/>
    </row>
    <row r="98" spans="1:32" x14ac:dyDescent="0.25">
      <c r="A98" s="7"/>
      <c r="B98" s="46">
        <v>2009</v>
      </c>
      <c r="C98" s="75">
        <v>29.155999999999999</v>
      </c>
      <c r="D98" s="75">
        <v>58.582521825000001</v>
      </c>
      <c r="E98" s="75">
        <v>25.286000000000001</v>
      </c>
      <c r="F98" s="75">
        <v>2.4027500000000002</v>
      </c>
      <c r="G98" s="75">
        <v>7.6138189350000003</v>
      </c>
      <c r="H98" s="75">
        <v>63.40992585</v>
      </c>
      <c r="I98" s="75">
        <v>31.55</v>
      </c>
      <c r="J98" s="75">
        <v>919.86834999999996</v>
      </c>
      <c r="K98" s="76">
        <v>48.193381449976116</v>
      </c>
      <c r="L98" s="76">
        <v>56.744784068282449</v>
      </c>
      <c r="M98" s="75">
        <f t="shared" ref="M98:M117" si="3">N98+O98</f>
        <v>790.58</v>
      </c>
      <c r="N98" s="75">
        <v>657.22900000000004</v>
      </c>
      <c r="O98" s="75">
        <v>133.351</v>
      </c>
      <c r="P98" s="75">
        <v>94.301000000000002</v>
      </c>
      <c r="Q98" s="75">
        <v>0.12781302905986447</v>
      </c>
      <c r="R98" s="75">
        <v>100.12781302905984</v>
      </c>
      <c r="S98" s="75">
        <v>101.47660290346082</v>
      </c>
      <c r="T98" s="75">
        <v>98.271146275442248</v>
      </c>
      <c r="U98" s="75">
        <v>96.958841276412045</v>
      </c>
      <c r="V98" s="75">
        <v>98.282234213833064</v>
      </c>
      <c r="W98" s="75">
        <v>99.912490211274232</v>
      </c>
      <c r="X98" s="75">
        <v>98.005676081624586</v>
      </c>
      <c r="Y98" s="77">
        <v>99.325879325196382</v>
      </c>
      <c r="Z98"/>
      <c r="AA98"/>
      <c r="AB98" s="3"/>
      <c r="AC98" s="3"/>
      <c r="AD98" s="3"/>
      <c r="AE98" s="3"/>
      <c r="AF98" s="47"/>
    </row>
    <row r="99" spans="1:32" x14ac:dyDescent="0.25">
      <c r="A99" s="7"/>
      <c r="B99" s="46">
        <v>2010</v>
      </c>
      <c r="C99" s="75">
        <v>29.2285</v>
      </c>
      <c r="D99" s="75">
        <v>58.209638249999998</v>
      </c>
      <c r="E99" s="75">
        <v>25.239000000000001</v>
      </c>
      <c r="F99" s="75">
        <v>2.49675</v>
      </c>
      <c r="G99" s="75">
        <v>7.87023589</v>
      </c>
      <c r="H99" s="75">
        <v>63.182110600000001</v>
      </c>
      <c r="I99" s="75">
        <v>31.650000000000002</v>
      </c>
      <c r="J99" s="75">
        <v>925.08680000000004</v>
      </c>
      <c r="K99" s="79">
        <v>47.140525757826119</v>
      </c>
      <c r="L99" s="79">
        <v>56.25678053320906</v>
      </c>
      <c r="M99" s="67">
        <f t="shared" si="3"/>
        <v>809.91899999999998</v>
      </c>
      <c r="N99" s="75">
        <v>662.61500000000001</v>
      </c>
      <c r="O99" s="75">
        <v>147.304</v>
      </c>
      <c r="P99" s="75">
        <v>99.1</v>
      </c>
      <c r="Q99" s="75">
        <v>1.0072470821451907</v>
      </c>
      <c r="R99" s="75">
        <v>101.13634750421083</v>
      </c>
      <c r="S99" s="75">
        <v>102.17487239959375</v>
      </c>
      <c r="T99" s="75">
        <v>99.923656534065969</v>
      </c>
      <c r="U99" s="75">
        <v>98.904700374372055</v>
      </c>
      <c r="V99" s="75">
        <v>100.79072415165233</v>
      </c>
      <c r="W99" s="75">
        <v>101.63292385666878</v>
      </c>
      <c r="X99" s="75">
        <v>95.83212740767614</v>
      </c>
      <c r="Y99" s="77">
        <v>96.816185588007741</v>
      </c>
      <c r="Z99"/>
      <c r="AA99"/>
      <c r="AB99" s="3"/>
      <c r="AC99" s="3"/>
      <c r="AD99" s="3"/>
      <c r="AE99" s="3"/>
      <c r="AF99" s="47"/>
    </row>
    <row r="100" spans="1:32" x14ac:dyDescent="0.25">
      <c r="A100" s="49"/>
      <c r="B100" s="46">
        <v>2011</v>
      </c>
      <c r="C100" s="75">
        <v>29.381</v>
      </c>
      <c r="D100" s="75">
        <v>58.008367200000002</v>
      </c>
      <c r="E100" s="75">
        <v>25.323499999999999</v>
      </c>
      <c r="F100" s="75">
        <v>2.593</v>
      </c>
      <c r="G100" s="75">
        <v>8.1095071274999988</v>
      </c>
      <c r="H100" s="75">
        <v>63.127489975000003</v>
      </c>
      <c r="I100" s="75">
        <v>31.575000000000003</v>
      </c>
      <c r="J100" s="75">
        <v>927.69920000000002</v>
      </c>
      <c r="K100" s="79">
        <v>46.581294593534516</v>
      </c>
      <c r="L100" s="79">
        <v>55.488893346786874</v>
      </c>
      <c r="M100" s="67">
        <f t="shared" si="3"/>
        <v>826.36599999999999</v>
      </c>
      <c r="N100" s="75">
        <v>677.61400000000003</v>
      </c>
      <c r="O100" s="75">
        <v>148.75200000000001</v>
      </c>
      <c r="P100" s="75">
        <v>100.268</v>
      </c>
      <c r="Q100" s="75">
        <v>1.9223716662271073</v>
      </c>
      <c r="R100" s="75">
        <v>103.08056399288877</v>
      </c>
      <c r="S100" s="75">
        <v>104.38641436809563</v>
      </c>
      <c r="T100" s="75">
        <v>100.49275284318</v>
      </c>
      <c r="U100" s="75">
        <v>99.229083551177965</v>
      </c>
      <c r="V100" s="75">
        <v>100.9135193195354</v>
      </c>
      <c r="W100" s="75">
        <v>99.46942346584899</v>
      </c>
      <c r="X100" s="75">
        <v>93.500788639692018</v>
      </c>
      <c r="Y100" s="77">
        <v>94.685280023884516</v>
      </c>
      <c r="Z100"/>
      <c r="AA100"/>
      <c r="AB100" s="3"/>
      <c r="AC100" s="3"/>
      <c r="AD100" s="3"/>
      <c r="AE100" s="3"/>
      <c r="AF100" s="47"/>
    </row>
    <row r="101" spans="1:32" x14ac:dyDescent="0.25">
      <c r="A101" s="49"/>
      <c r="B101" s="46">
        <v>2012</v>
      </c>
      <c r="C101" s="75">
        <v>29.722999999999999</v>
      </c>
      <c r="D101" s="75">
        <v>58.277110300000004</v>
      </c>
      <c r="E101" s="75">
        <v>25.4985</v>
      </c>
      <c r="F101" s="75">
        <v>2.56975</v>
      </c>
      <c r="G101" s="75">
        <v>7.9582840200000007</v>
      </c>
      <c r="H101" s="75">
        <v>63.315747325000004</v>
      </c>
      <c r="I101" s="75">
        <v>31.825000000000003</v>
      </c>
      <c r="J101" s="75">
        <v>945.95044999999993</v>
      </c>
      <c r="K101" s="79">
        <v>45.874968345387259</v>
      </c>
      <c r="L101" s="79">
        <v>54.87823719236944</v>
      </c>
      <c r="M101" s="67">
        <f t="shared" si="3"/>
        <v>841.69200000000001</v>
      </c>
      <c r="N101" s="75">
        <v>686.68200000000002</v>
      </c>
      <c r="O101" s="75">
        <v>155.01</v>
      </c>
      <c r="P101" s="75">
        <v>103.151</v>
      </c>
      <c r="Q101" s="75">
        <v>0.64272568852099532</v>
      </c>
      <c r="R101" s="75">
        <v>103.74308925754339</v>
      </c>
      <c r="S101" s="75">
        <v>104.2320590419466</v>
      </c>
      <c r="T101" s="75">
        <v>100.06253602204244</v>
      </c>
      <c r="U101" s="75">
        <v>99.586359570235331</v>
      </c>
      <c r="V101" s="75">
        <v>100.63053619066281</v>
      </c>
      <c r="W101" s="75">
        <v>98.971603253930212</v>
      </c>
      <c r="X101" s="75">
        <v>91.513518374227274</v>
      </c>
      <c r="Y101" s="77">
        <v>91.944846819039029</v>
      </c>
      <c r="Z101"/>
      <c r="AA101"/>
      <c r="AB101" s="3"/>
      <c r="AC101" s="3"/>
      <c r="AD101" s="3"/>
      <c r="AE101" s="3"/>
      <c r="AF101" s="47"/>
    </row>
    <row r="102" spans="1:32" x14ac:dyDescent="0.25">
      <c r="A102" s="49"/>
      <c r="B102" s="46">
        <v>2013</v>
      </c>
      <c r="C102" s="75">
        <v>30.09675</v>
      </c>
      <c r="D102" s="75">
        <v>58.592287424999995</v>
      </c>
      <c r="E102" s="75">
        <v>25.834499999999998</v>
      </c>
      <c r="F102" s="75">
        <v>2.4740000000000002</v>
      </c>
      <c r="G102" s="75">
        <v>7.5965130800000003</v>
      </c>
      <c r="H102" s="75">
        <v>63.408986624999997</v>
      </c>
      <c r="I102" s="75">
        <v>32.049999999999997</v>
      </c>
      <c r="J102" s="75">
        <v>964.60415000000012</v>
      </c>
      <c r="K102" s="79">
        <v>46.208648953200324</v>
      </c>
      <c r="L102" s="79">
        <v>54.914726741014341</v>
      </c>
      <c r="M102" s="67">
        <f t="shared" si="3"/>
        <v>873.95600000000002</v>
      </c>
      <c r="N102" s="75">
        <v>718.19799999999998</v>
      </c>
      <c r="O102" s="75">
        <v>155.75800000000001</v>
      </c>
      <c r="P102" s="75">
        <v>108.508</v>
      </c>
      <c r="Q102" s="75">
        <v>3.229328030507661</v>
      </c>
      <c r="R102" s="75">
        <v>107.09329391865182</v>
      </c>
      <c r="S102" s="75">
        <v>106.84268558654894</v>
      </c>
      <c r="T102" s="75">
        <v>99.80908726807823</v>
      </c>
      <c r="U102" s="75">
        <v>100.03977700137254</v>
      </c>
      <c r="V102" s="75">
        <v>101.06830818009372</v>
      </c>
      <c r="W102" s="75">
        <v>99.221517083427045</v>
      </c>
      <c r="X102" s="75">
        <v>92.106445057402652</v>
      </c>
      <c r="Y102" s="77">
        <v>91.890907354460253</v>
      </c>
      <c r="Z102"/>
      <c r="AA102"/>
      <c r="AB102" s="47"/>
      <c r="AC102" s="3"/>
      <c r="AD102" s="3"/>
      <c r="AE102" s="3"/>
      <c r="AF102" s="47"/>
    </row>
    <row r="103" spans="1:32" x14ac:dyDescent="0.25">
      <c r="A103" s="49"/>
      <c r="B103" s="46">
        <v>2014</v>
      </c>
      <c r="C103" s="75">
        <v>30.818249999999999</v>
      </c>
      <c r="D103" s="75">
        <v>59.543185774999998</v>
      </c>
      <c r="E103" s="75">
        <v>26.2605</v>
      </c>
      <c r="F103" s="75">
        <v>2.0262500000000001</v>
      </c>
      <c r="G103" s="75">
        <v>6.1695432824999994</v>
      </c>
      <c r="H103" s="75">
        <v>63.458607800000003</v>
      </c>
      <c r="I103" s="75">
        <v>32.175000000000004</v>
      </c>
      <c r="J103" s="75">
        <v>991.58277500000008</v>
      </c>
      <c r="K103" s="79">
        <v>45.925316762183307</v>
      </c>
      <c r="L103" s="79">
        <v>53.983966431048295</v>
      </c>
      <c r="M103" s="67">
        <f t="shared" si="3"/>
        <v>896.60300000000007</v>
      </c>
      <c r="N103" s="75">
        <v>745.49800000000005</v>
      </c>
      <c r="O103" s="75">
        <v>151.10499999999999</v>
      </c>
      <c r="P103" s="75">
        <v>115.63200000000001</v>
      </c>
      <c r="Q103" s="75">
        <v>2.1173088576124099</v>
      </c>
      <c r="R103" s="75">
        <v>109.36078971670032</v>
      </c>
      <c r="S103" s="75">
        <v>108.68100236803399</v>
      </c>
      <c r="T103" s="75">
        <v>100.16047000403428</v>
      </c>
      <c r="U103" s="75">
        <v>100.78511733524019</v>
      </c>
      <c r="V103" s="75">
        <v>100.52331453619475</v>
      </c>
      <c r="W103" s="75">
        <v>98.972477424321767</v>
      </c>
      <c r="X103" s="75">
        <v>92.702214506411423</v>
      </c>
      <c r="Y103" s="77">
        <v>92.125976964802035</v>
      </c>
      <c r="Z103"/>
      <c r="AA103"/>
      <c r="AB103" s="47"/>
      <c r="AC103" s="47"/>
      <c r="AD103" s="47"/>
      <c r="AE103" s="47"/>
      <c r="AF103" s="47"/>
    </row>
    <row r="104" spans="1:32" x14ac:dyDescent="0.25">
      <c r="A104" s="7"/>
      <c r="B104" s="46">
        <v>2015</v>
      </c>
      <c r="C104" s="75">
        <v>31.345749999999999</v>
      </c>
      <c r="D104" s="75">
        <v>60.109137349999997</v>
      </c>
      <c r="E104" s="75">
        <v>26.771000000000001</v>
      </c>
      <c r="F104" s="75">
        <v>1.7805</v>
      </c>
      <c r="G104" s="75">
        <v>5.3755561125</v>
      </c>
      <c r="H104" s="75">
        <v>63.523721524999999</v>
      </c>
      <c r="I104" s="75">
        <v>32.099999999999994</v>
      </c>
      <c r="J104" s="75">
        <v>1006.209025</v>
      </c>
      <c r="K104" s="79">
        <v>46.290539082663216</v>
      </c>
      <c r="L104" s="79">
        <v>54.402556825254564</v>
      </c>
      <c r="M104" s="67">
        <f t="shared" si="3"/>
        <v>926.30799999999999</v>
      </c>
      <c r="N104" s="75">
        <v>769.90700000000004</v>
      </c>
      <c r="O104" s="75">
        <v>156.40100000000001</v>
      </c>
      <c r="P104" s="75">
        <v>122.58199999999999</v>
      </c>
      <c r="Q104" s="75">
        <v>1.3048370490689187</v>
      </c>
      <c r="R104" s="75">
        <v>110.78776981807819</v>
      </c>
      <c r="S104" s="75">
        <v>110.35635326894241</v>
      </c>
      <c r="T104" s="75">
        <v>100.82231835929072</v>
      </c>
      <c r="U104" s="75">
        <v>101.20996909778435</v>
      </c>
      <c r="V104" s="75">
        <v>100.93796671130748</v>
      </c>
      <c r="W104" s="75">
        <v>100.62942911669059</v>
      </c>
      <c r="X104" s="75">
        <v>93.874184387172804</v>
      </c>
      <c r="Y104" s="77">
        <v>93.508630709652692</v>
      </c>
      <c r="Z104"/>
      <c r="AA104"/>
      <c r="AB104" s="47"/>
      <c r="AC104" s="47"/>
      <c r="AD104" s="47"/>
      <c r="AE104" s="47"/>
      <c r="AF104" s="47"/>
    </row>
    <row r="105" spans="1:32" x14ac:dyDescent="0.25">
      <c r="A105" s="7"/>
      <c r="B105" s="46">
        <v>2016</v>
      </c>
      <c r="C105" s="75">
        <v>31.81025</v>
      </c>
      <c r="D105" s="75">
        <v>60.549274425000007</v>
      </c>
      <c r="E105" s="75">
        <v>27.038</v>
      </c>
      <c r="F105" s="75">
        <v>1.6347499999999999</v>
      </c>
      <c r="G105" s="75">
        <v>4.8881177149999999</v>
      </c>
      <c r="H105" s="75">
        <v>63.661086425000008</v>
      </c>
      <c r="I105" s="75">
        <v>32.049999999999997</v>
      </c>
      <c r="J105" s="75">
        <v>1019.51675</v>
      </c>
      <c r="K105" s="79">
        <v>46.073609992243441</v>
      </c>
      <c r="L105" s="79">
        <v>54.38240583013885</v>
      </c>
      <c r="M105" s="67">
        <f t="shared" si="3"/>
        <v>963.779</v>
      </c>
      <c r="N105" s="75">
        <v>797.20799999999997</v>
      </c>
      <c r="O105" s="75">
        <v>166.571</v>
      </c>
      <c r="P105" s="75">
        <v>126.455</v>
      </c>
      <c r="Q105" s="75">
        <v>2.5234967822322929</v>
      </c>
      <c r="R105" s="75">
        <v>113.58349562454434</v>
      </c>
      <c r="S105" s="75">
        <v>113.31769961294246</v>
      </c>
      <c r="T105" s="75">
        <v>101.69742427233804</v>
      </c>
      <c r="U105" s="75">
        <v>101.93268821873694</v>
      </c>
      <c r="V105" s="75">
        <v>102.4577810312903</v>
      </c>
      <c r="W105" s="75">
        <v>102.39133025151963</v>
      </c>
      <c r="X105" s="75">
        <v>95.612373974811476</v>
      </c>
      <c r="Y105" s="77">
        <v>95.38863207003422</v>
      </c>
      <c r="Z105"/>
      <c r="AA105"/>
      <c r="AB105" s="47"/>
      <c r="AC105" s="47"/>
      <c r="AD105" s="47"/>
      <c r="AE105" s="47"/>
      <c r="AF105" s="47"/>
    </row>
    <row r="106" spans="1:32" x14ac:dyDescent="0.25">
      <c r="A106" s="7"/>
      <c r="B106" s="46">
        <v>2017</v>
      </c>
      <c r="C106" s="75">
        <v>32.127749999999999</v>
      </c>
      <c r="D106" s="75">
        <v>60.816564550000002</v>
      </c>
      <c r="E106" s="75">
        <v>27.33</v>
      </c>
      <c r="F106" s="75">
        <v>1.47925</v>
      </c>
      <c r="G106" s="75">
        <v>4.4016678899999997</v>
      </c>
      <c r="H106" s="75">
        <v>63.616810799999996</v>
      </c>
      <c r="I106" s="75">
        <v>32.1</v>
      </c>
      <c r="J106" s="75">
        <v>1031.2936500000001</v>
      </c>
      <c r="K106" s="79">
        <v>46.11004462093188</v>
      </c>
      <c r="L106" s="79">
        <v>54.335115691138093</v>
      </c>
      <c r="M106" s="67">
        <f t="shared" si="3"/>
        <v>1001.4089999999999</v>
      </c>
      <c r="N106" s="75">
        <v>828.91099999999994</v>
      </c>
      <c r="O106" s="75">
        <v>172.49799999999999</v>
      </c>
      <c r="P106" s="75">
        <v>138.119</v>
      </c>
      <c r="Q106" s="75">
        <v>2.8658423404450684</v>
      </c>
      <c r="R106" s="75">
        <v>116.83861953391011</v>
      </c>
      <c r="S106" s="75">
        <v>116.38364048588085</v>
      </c>
      <c r="T106" s="75">
        <v>103.57985448846075</v>
      </c>
      <c r="U106" s="75">
        <v>103.97654377973058</v>
      </c>
      <c r="V106" s="75">
        <v>103.7014168737704</v>
      </c>
      <c r="W106" s="75">
        <v>103.4295967368122</v>
      </c>
      <c r="X106" s="75">
        <v>95.78250346940716</v>
      </c>
      <c r="Y106" s="77">
        <v>95.409518642812856</v>
      </c>
      <c r="Z106"/>
      <c r="AA106"/>
      <c r="AB106" s="47"/>
      <c r="AC106" s="47"/>
      <c r="AD106" s="47"/>
      <c r="AE106" s="47"/>
      <c r="AF106" s="47"/>
    </row>
    <row r="107" spans="1:32" x14ac:dyDescent="0.25">
      <c r="A107" s="7"/>
      <c r="B107" s="46">
        <v>2018</v>
      </c>
      <c r="C107" s="75">
        <v>32.506749999999997</v>
      </c>
      <c r="D107" s="75">
        <v>61.21094445</v>
      </c>
      <c r="E107" s="75">
        <v>27.72625</v>
      </c>
      <c r="F107" s="75">
        <v>1.385</v>
      </c>
      <c r="G107" s="75">
        <v>4.0866364750000006</v>
      </c>
      <c r="H107" s="75">
        <v>63.818988949999998</v>
      </c>
      <c r="I107" s="75">
        <v>32</v>
      </c>
      <c r="J107" s="75">
        <v>1040.2193249999998</v>
      </c>
      <c r="K107" s="79">
        <v>46.317921824827238</v>
      </c>
      <c r="L107" s="79">
        <v>54.592898466032921</v>
      </c>
      <c r="M107" s="67">
        <f t="shared" si="3"/>
        <v>1042.4110000000001</v>
      </c>
      <c r="N107" s="75">
        <v>862.71500000000003</v>
      </c>
      <c r="O107" s="75">
        <v>179.696</v>
      </c>
      <c r="P107" s="75">
        <v>143.10599999999999</v>
      </c>
      <c r="Q107" s="75">
        <v>2.5906881801790238</v>
      </c>
      <c r="R107" s="75">
        <v>119.86554384005946</v>
      </c>
      <c r="S107" s="75">
        <v>119.7718988839344</v>
      </c>
      <c r="T107" s="75">
        <v>104.2825949810501</v>
      </c>
      <c r="U107" s="75">
        <v>104.35848302010285</v>
      </c>
      <c r="V107" s="75">
        <v>104.21242895184514</v>
      </c>
      <c r="W107" s="75">
        <v>104.01652353410265</v>
      </c>
      <c r="X107" s="75">
        <v>95.88777648481333</v>
      </c>
      <c r="Y107" s="77">
        <v>95.812864159434582</v>
      </c>
      <c r="Z107"/>
      <c r="AA107"/>
      <c r="AB107" s="47"/>
      <c r="AC107" s="47"/>
      <c r="AD107" s="47"/>
      <c r="AE107" s="47"/>
      <c r="AF107" s="47"/>
    </row>
    <row r="108" spans="1:32" x14ac:dyDescent="0.25">
      <c r="A108" s="7"/>
      <c r="B108" s="46">
        <v>2019</v>
      </c>
      <c r="C108" s="75">
        <v>32.923000000000002</v>
      </c>
      <c r="D108" s="75">
        <v>61.655758299999995</v>
      </c>
      <c r="E108" s="75">
        <v>27.961500000000001</v>
      </c>
      <c r="F108" s="75">
        <v>1.3109999999999999</v>
      </c>
      <c r="G108" s="75">
        <v>3.8295746100000003</v>
      </c>
      <c r="H108" s="75">
        <v>64.110921625000003</v>
      </c>
      <c r="I108" s="75">
        <v>32.066248095227451</v>
      </c>
      <c r="J108" s="75">
        <v>1055.7000000000003</v>
      </c>
      <c r="K108" s="79">
        <v>46.454909783169796</v>
      </c>
      <c r="L108" s="79">
        <v>55.122436651144866</v>
      </c>
      <c r="M108" s="67">
        <f t="shared" si="3"/>
        <v>1091.1210000000001</v>
      </c>
      <c r="N108" s="75">
        <v>895.84500000000003</v>
      </c>
      <c r="O108" s="75">
        <v>195.27600000000001</v>
      </c>
      <c r="P108" s="75">
        <v>150.76599999999999</v>
      </c>
      <c r="Q108" s="75">
        <v>2.9665577644598651</v>
      </c>
      <c r="R108" s="75">
        <v>123.42142443775879</v>
      </c>
      <c r="S108" s="75">
        <v>123.07021497113332</v>
      </c>
      <c r="T108" s="75">
        <v>104.04459614361573</v>
      </c>
      <c r="U108" s="75">
        <v>104.33354316875867</v>
      </c>
      <c r="V108" s="75">
        <v>105.50453004763223</v>
      </c>
      <c r="W108" s="75">
        <v>106.44827824119803</v>
      </c>
      <c r="X108" s="75">
        <v>96.995139840641528</v>
      </c>
      <c r="Y108" s="77">
        <v>96.719129322339086</v>
      </c>
      <c r="Z108"/>
      <c r="AA108"/>
      <c r="AB108" s="47"/>
      <c r="AC108" s="47"/>
      <c r="AD108" s="47"/>
      <c r="AE108" s="47"/>
      <c r="AF108" s="47"/>
    </row>
    <row r="109" spans="1:32" x14ac:dyDescent="0.25">
      <c r="A109" s="7"/>
      <c r="B109" s="46">
        <v>2020</v>
      </c>
      <c r="C109" s="75">
        <v>32.558750000000003</v>
      </c>
      <c r="D109" s="75">
        <v>60.750300874999994</v>
      </c>
      <c r="E109" s="75">
        <v>27.981999999999999</v>
      </c>
      <c r="F109" s="75">
        <v>1.57</v>
      </c>
      <c r="G109" s="75">
        <v>4.6013279950000001</v>
      </c>
      <c r="H109" s="75">
        <v>63.679299725</v>
      </c>
      <c r="I109" s="75">
        <v>28.874680162788735</v>
      </c>
      <c r="J109" s="75">
        <v>940.25</v>
      </c>
      <c r="K109" s="79">
        <v>49.209072254226442</v>
      </c>
      <c r="L109" s="79">
        <v>58.663165028803796</v>
      </c>
      <c r="M109" s="67">
        <f t="shared" si="3"/>
        <v>1094.319</v>
      </c>
      <c r="N109" s="75">
        <v>893.44600000000003</v>
      </c>
      <c r="O109" s="75">
        <v>200.87299999999999</v>
      </c>
      <c r="P109" s="75">
        <v>152.10900000000001</v>
      </c>
      <c r="Q109" s="75">
        <v>-0.34085705561316404</v>
      </c>
      <c r="R109" s="75">
        <v>123.00073380442443</v>
      </c>
      <c r="S109" s="75">
        <v>136.20751610834895</v>
      </c>
      <c r="T109" s="75">
        <v>105.05289320232308</v>
      </c>
      <c r="U109" s="75">
        <v>94.900162957202213</v>
      </c>
      <c r="V109" s="75">
        <v>100.34587798400807</v>
      </c>
      <c r="W109" s="75">
        <v>106.259683955226</v>
      </c>
      <c r="X109" s="75">
        <v>95.849180150940697</v>
      </c>
      <c r="Y109" s="77">
        <v>106.14065742192903</v>
      </c>
      <c r="Z109"/>
      <c r="AA109"/>
      <c r="AB109" s="47"/>
      <c r="AC109" s="47"/>
      <c r="AD109" s="47"/>
      <c r="AE109" s="47"/>
      <c r="AF109" s="47"/>
    </row>
    <row r="110" spans="1:32" x14ac:dyDescent="0.25">
      <c r="A110" s="7"/>
      <c r="B110" s="46">
        <v>2021</v>
      </c>
      <c r="C110" s="75">
        <v>32.555</v>
      </c>
      <c r="D110" s="75">
        <v>60.389816749999994</v>
      </c>
      <c r="E110" s="75">
        <v>28.32375</v>
      </c>
      <c r="F110" s="75">
        <v>1.5447500000000001</v>
      </c>
      <c r="G110" s="75">
        <v>4.530770425</v>
      </c>
      <c r="H110" s="75">
        <v>63.255731999999995</v>
      </c>
      <c r="I110" s="75">
        <v>30.940837218304353</v>
      </c>
      <c r="J110" s="75">
        <v>1007.4250000000002</v>
      </c>
      <c r="K110" s="79">
        <v>47.880956768383726</v>
      </c>
      <c r="L110" s="79">
        <v>56.767824021850885</v>
      </c>
      <c r="M110" s="67">
        <f t="shared" si="3"/>
        <v>1156.1500000000001</v>
      </c>
      <c r="N110" s="75">
        <v>949.73900000000003</v>
      </c>
      <c r="O110" s="75">
        <v>206.411</v>
      </c>
      <c r="P110" s="75">
        <v>162.369</v>
      </c>
      <c r="Q110" s="75">
        <v>5.0180532091483654</v>
      </c>
      <c r="R110" s="75">
        <v>129.17297607437339</v>
      </c>
      <c r="S110" s="75">
        <v>133.49043792307705</v>
      </c>
      <c r="T110" s="75">
        <v>106.4400534154879</v>
      </c>
      <c r="U110" s="75">
        <v>103.0194554297268</v>
      </c>
      <c r="V110" s="75">
        <v>104.73991439340681</v>
      </c>
      <c r="W110" s="75">
        <v>107.98834473812734</v>
      </c>
      <c r="X110" s="75">
        <v>98.119395285393097</v>
      </c>
      <c r="Y110" s="77">
        <v>101.39892602500113</v>
      </c>
      <c r="Z110"/>
      <c r="AA110"/>
      <c r="AB110" s="47"/>
      <c r="AC110" s="47"/>
      <c r="AD110" s="47"/>
      <c r="AE110" s="47"/>
      <c r="AF110" s="47"/>
    </row>
    <row r="111" spans="1:32" x14ac:dyDescent="0.25">
      <c r="A111" s="7"/>
      <c r="B111" s="46">
        <v>2022</v>
      </c>
      <c r="C111" s="75">
        <v>32.957250000000002</v>
      </c>
      <c r="D111" s="75">
        <v>60.575385599999997</v>
      </c>
      <c r="E111" s="75">
        <v>28.71425</v>
      </c>
      <c r="F111" s="75">
        <v>1.30375</v>
      </c>
      <c r="G111" s="75">
        <v>3.8051309449999997</v>
      </c>
      <c r="H111" s="75">
        <v>62.971599999999995</v>
      </c>
      <c r="I111" s="75">
        <v>31.754107695557487</v>
      </c>
      <c r="J111" s="75">
        <v>1046.5249999999999</v>
      </c>
      <c r="K111" s="79">
        <v>46.130899913171476</v>
      </c>
      <c r="L111" s="79">
        <v>54.840409477289164</v>
      </c>
      <c r="M111" s="67">
        <f t="shared" si="3"/>
        <v>1246.7159999999999</v>
      </c>
      <c r="N111" s="75">
        <v>1021.928</v>
      </c>
      <c r="O111" s="75">
        <v>224.78800000000001</v>
      </c>
      <c r="P111" s="75">
        <v>168.68700000000001</v>
      </c>
      <c r="Q111" s="75">
        <v>6.1376094207100218</v>
      </c>
      <c r="R111" s="75">
        <v>137.10110882292565</v>
      </c>
      <c r="S111" s="75">
        <v>138.05483046926739</v>
      </c>
      <c r="T111" s="75">
        <v>107.75145725897166</v>
      </c>
      <c r="U111" s="75">
        <v>107.00252773286078</v>
      </c>
      <c r="V111" s="75">
        <v>104.84774338470024</v>
      </c>
      <c r="W111" s="75">
        <v>105.840345831287</v>
      </c>
      <c r="X111" s="75">
        <v>95.484265166543793</v>
      </c>
      <c r="Y111" s="77">
        <v>96.148485983984358</v>
      </c>
      <c r="Z111"/>
      <c r="AA111"/>
      <c r="AB111" s="47"/>
      <c r="AC111" s="47"/>
      <c r="AD111" s="47"/>
      <c r="AE111" s="47"/>
      <c r="AF111" s="47"/>
    </row>
    <row r="112" spans="1:32" x14ac:dyDescent="0.25">
      <c r="A112" s="7"/>
      <c r="B112" s="46">
        <v>2023</v>
      </c>
      <c r="C112" s="75">
        <v>33.350999999999999</v>
      </c>
      <c r="D112" s="75">
        <v>60.589719324999997</v>
      </c>
      <c r="E112" s="75">
        <v>28.972249999999999</v>
      </c>
      <c r="F112" s="75">
        <v>1.407</v>
      </c>
      <c r="G112" s="75">
        <v>4.0478283049999995</v>
      </c>
      <c r="H112" s="75">
        <v>63.145991424999991</v>
      </c>
      <c r="I112" s="75">
        <v>31.621255066344688</v>
      </c>
      <c r="J112" s="75">
        <v>1054.5999999999999</v>
      </c>
      <c r="K112" s="79">
        <v>45.967173467860199</v>
      </c>
      <c r="L112" s="79">
        <v>54.490321070982681</v>
      </c>
      <c r="M112" s="67">
        <f t="shared" si="3"/>
        <v>1329.778</v>
      </c>
      <c r="N112" s="75">
        <v>1095.2070000000001</v>
      </c>
      <c r="O112" s="75">
        <v>234.571</v>
      </c>
      <c r="P112" s="75">
        <v>169.88499999999999</v>
      </c>
      <c r="Q112" s="75">
        <v>6.2162991679617363</v>
      </c>
      <c r="R112" s="75">
        <v>145.62372390995145</v>
      </c>
      <c r="S112" s="75">
        <v>147.25280708343985</v>
      </c>
      <c r="T112" s="75">
        <v>107.21792484974863</v>
      </c>
      <c r="U112" s="75">
        <v>106.0264705675997</v>
      </c>
      <c r="V112" s="75">
        <v>103.43831946245132</v>
      </c>
      <c r="W112" s="75">
        <v>104.58938156619671</v>
      </c>
      <c r="X112" s="75">
        <v>94.517010146407856</v>
      </c>
      <c r="Y112" s="77">
        <v>95.574365821044765</v>
      </c>
      <c r="Z112"/>
      <c r="AA112"/>
      <c r="AB112" s="47"/>
      <c r="AC112" s="47"/>
      <c r="AD112" s="47"/>
      <c r="AE112" s="47"/>
      <c r="AF112" s="47"/>
    </row>
    <row r="113" spans="1:32" x14ac:dyDescent="0.25">
      <c r="A113" s="7"/>
      <c r="B113" s="46">
        <v>2024</v>
      </c>
      <c r="C113" s="75">
        <v>33.615499999999997</v>
      </c>
      <c r="D113" s="75">
        <v>60.361238849999992</v>
      </c>
      <c r="E113" s="75">
        <v>29.277000000000001</v>
      </c>
      <c r="F113" s="75">
        <v>1.5097499999999999</v>
      </c>
      <c r="G113" s="75">
        <v>4.2980101724999997</v>
      </c>
      <c r="H113" s="75">
        <v>63.072159850000006</v>
      </c>
      <c r="I113" s="75">
        <v>31.977267902283867</v>
      </c>
      <c r="J113" s="75">
        <v>1074.9250000000002</v>
      </c>
      <c r="K113" s="79">
        <v>46.38128353408419</v>
      </c>
      <c r="L113" s="79">
        <v>55.087610774734863</v>
      </c>
      <c r="M113" s="67">
        <f t="shared" si="3"/>
        <v>1412.393</v>
      </c>
      <c r="N113" s="75">
        <v>1161.3019999999999</v>
      </c>
      <c r="O113" s="75">
        <v>251.09100000000001</v>
      </c>
      <c r="P113" s="75">
        <v>176.33699999999999</v>
      </c>
      <c r="Q113" s="75">
        <v>4.9311939302832286</v>
      </c>
      <c r="R113" s="75">
        <v>152.80471214445137</v>
      </c>
      <c r="S113" s="75">
        <v>152.79387487853126</v>
      </c>
      <c r="T113" s="75">
        <v>106.3766304631509</v>
      </c>
      <c r="U113" s="75">
        <v>106.37712147704782</v>
      </c>
      <c r="V113" s="75">
        <v>105.58542010134981</v>
      </c>
      <c r="W113" s="75">
        <v>106.80428185430192</v>
      </c>
      <c r="X113" s="75">
        <v>96.730362569675393</v>
      </c>
      <c r="Y113" s="77">
        <v>96.723502227170229</v>
      </c>
      <c r="Z113"/>
      <c r="AA113"/>
      <c r="AB113" s="47"/>
      <c r="AC113" s="47"/>
      <c r="AD113" s="47"/>
      <c r="AE113" s="47"/>
      <c r="AF113" s="47"/>
    </row>
    <row r="114" spans="1:32" x14ac:dyDescent="0.25">
      <c r="A114" s="7"/>
      <c r="B114" s="46">
        <v>2025</v>
      </c>
      <c r="C114" s="75">
        <v>34.162271225000005</v>
      </c>
      <c r="D114" s="75">
        <v>60.733376649999997</v>
      </c>
      <c r="E114" s="75">
        <v>29.750152575000005</v>
      </c>
      <c r="F114" s="75">
        <v>1.7061886125000001</v>
      </c>
      <c r="G114" s="75">
        <v>4.7560769325000001</v>
      </c>
      <c r="H114" s="75">
        <v>63.766379999999998</v>
      </c>
      <c r="I114" s="75">
        <v>31.877748170521574</v>
      </c>
      <c r="J114" s="75">
        <v>1089.0180281167238</v>
      </c>
      <c r="K114" s="79">
        <v>46.906405000847244</v>
      </c>
      <c r="L114" s="79">
        <v>56.065037595401435</v>
      </c>
      <c r="M114" s="67">
        <f t="shared" si="3"/>
        <v>1518.1394429000002</v>
      </c>
      <c r="N114" s="75">
        <v>1241.0564440000001</v>
      </c>
      <c r="O114" s="75">
        <v>277.08299890000001</v>
      </c>
      <c r="P114" s="75">
        <v>178.03829870000004</v>
      </c>
      <c r="Q114" s="75">
        <v>5.1680291454067051</v>
      </c>
      <c r="R114" s="75">
        <v>160.70170420363146</v>
      </c>
      <c r="S114" s="75">
        <v>161.19196890647385</v>
      </c>
      <c r="T114" s="75">
        <v>106.55621256606601</v>
      </c>
      <c r="U114" s="75">
        <v>106.22722526013757</v>
      </c>
      <c r="V114" s="75">
        <v>107.88503304547832</v>
      </c>
      <c r="W114" s="75">
        <v>108.86677614063218</v>
      </c>
      <c r="X114" s="75">
        <v>98.33416450712663</v>
      </c>
      <c r="Y114" s="77">
        <v>98.634159894109288</v>
      </c>
      <c r="Z114"/>
      <c r="AA114"/>
      <c r="AB114" s="47"/>
      <c r="AC114" s="47"/>
      <c r="AD114" s="47"/>
      <c r="AE114" s="47"/>
      <c r="AF114" s="47"/>
    </row>
    <row r="115" spans="1:32" x14ac:dyDescent="0.25">
      <c r="A115" s="7"/>
      <c r="B115" s="46">
        <v>2026</v>
      </c>
      <c r="C115" s="75">
        <v>34.340945225000006</v>
      </c>
      <c r="D115" s="75">
        <v>60.614242824999998</v>
      </c>
      <c r="E115" s="75">
        <v>29.869772782500004</v>
      </c>
      <c r="F115" s="75">
        <v>1.7847659499999999</v>
      </c>
      <c r="G115" s="75">
        <v>4.9404574000000006</v>
      </c>
      <c r="H115" s="75">
        <v>63.764511949999999</v>
      </c>
      <c r="I115" s="75">
        <v>31.923274919578422</v>
      </c>
      <c r="J115" s="75">
        <v>1096.2755458980273</v>
      </c>
      <c r="K115" s="79">
        <v>46.963093142128365</v>
      </c>
      <c r="L115" s="79">
        <v>56.187618073596902</v>
      </c>
      <c r="M115" s="67">
        <f t="shared" si="3"/>
        <v>1576.7721549</v>
      </c>
      <c r="N115" s="75">
        <v>1287.509012</v>
      </c>
      <c r="O115" s="75">
        <v>289.26314289999999</v>
      </c>
      <c r="P115" s="75">
        <v>185.16215790000001</v>
      </c>
      <c r="Q115" s="75">
        <v>3.3275238576496502</v>
      </c>
      <c r="R115" s="75">
        <v>166.04909175065688</v>
      </c>
      <c r="S115" s="75">
        <v>166.31814004367729</v>
      </c>
      <c r="T115" s="75">
        <v>107.30127160570186</v>
      </c>
      <c r="U115" s="75">
        <v>107.12382181959867</v>
      </c>
      <c r="V115" s="75">
        <v>109.09995864520735</v>
      </c>
      <c r="W115" s="75">
        <v>109.88931781374306</v>
      </c>
      <c r="X115" s="75">
        <v>99.147283170505645</v>
      </c>
      <c r="Y115" s="77">
        <v>99.307930886270881</v>
      </c>
      <c r="Z115"/>
      <c r="AA115"/>
      <c r="AB115" s="47"/>
      <c r="AC115" s="47"/>
      <c r="AD115" s="47"/>
      <c r="AE115" s="47"/>
      <c r="AF115" s="47"/>
    </row>
    <row r="116" spans="1:32" x14ac:dyDescent="0.25">
      <c r="A116" s="7"/>
      <c r="B116" s="46">
        <v>2027</v>
      </c>
      <c r="C116" s="75">
        <v>34.613250899999997</v>
      </c>
      <c r="D116" s="75">
        <v>60.665681225</v>
      </c>
      <c r="E116" s="75">
        <v>30.060798067499999</v>
      </c>
      <c r="F116" s="75">
        <v>1.6627196774999997</v>
      </c>
      <c r="G116" s="75">
        <v>4.5836722224999997</v>
      </c>
      <c r="H116" s="75">
        <v>63.580055849999994</v>
      </c>
      <c r="I116" s="75">
        <v>31.898124327090464</v>
      </c>
      <c r="J116" s="75">
        <v>1104.0966579844414</v>
      </c>
      <c r="K116" s="79">
        <v>46.703945776493612</v>
      </c>
      <c r="L116" s="79">
        <v>55.892480842624778</v>
      </c>
      <c r="M116" s="67">
        <f t="shared" si="3"/>
        <v>1623.5034042</v>
      </c>
      <c r="N116" s="75">
        <v>1324.914047</v>
      </c>
      <c r="O116" s="75">
        <v>298.58935719999999</v>
      </c>
      <c r="P116" s="75">
        <v>192.77087750000001</v>
      </c>
      <c r="Q116" s="75">
        <v>2.2513003483885408</v>
      </c>
      <c r="R116" s="75">
        <v>169.78735553173544</v>
      </c>
      <c r="S116" s="75">
        <v>170.19654941016509</v>
      </c>
      <c r="T116" s="75">
        <v>108.1847514258499</v>
      </c>
      <c r="U116" s="75">
        <v>107.92060098842856</v>
      </c>
      <c r="V116" s="75">
        <v>109.51895998298897</v>
      </c>
      <c r="W116" s="75">
        <v>110.1988456885347</v>
      </c>
      <c r="X116" s="75">
        <v>99.376708043376084</v>
      </c>
      <c r="Y116" s="77">
        <v>99.61620962735735</v>
      </c>
      <c r="Z116"/>
      <c r="AA116"/>
      <c r="AB116" s="47"/>
      <c r="AC116" s="47"/>
      <c r="AD116" s="47"/>
      <c r="AE116" s="47"/>
      <c r="AF116" s="47"/>
    </row>
    <row r="117" spans="1:32" x14ac:dyDescent="0.25">
      <c r="A117" s="198"/>
      <c r="B117" s="46">
        <v>2028</v>
      </c>
      <c r="C117" s="75">
        <v>34.877426774999996</v>
      </c>
      <c r="D117" s="75">
        <v>60.683403525000003</v>
      </c>
      <c r="E117" s="75">
        <v>30.244070950000001</v>
      </c>
      <c r="F117" s="75">
        <v>1.5651839750000001</v>
      </c>
      <c r="G117" s="75">
        <v>4.2950000000000017</v>
      </c>
      <c r="H117" s="75">
        <v>63.406737100000001</v>
      </c>
      <c r="I117" s="75">
        <v>31.847803685226502</v>
      </c>
      <c r="J117" s="75">
        <v>1110.768382173685</v>
      </c>
      <c r="K117" s="79">
        <v>46.454333896890418</v>
      </c>
      <c r="L117" s="79">
        <v>55.593779027663523</v>
      </c>
      <c r="M117" s="67">
        <f t="shared" si="3"/>
        <v>1668.0957134</v>
      </c>
      <c r="N117" s="75">
        <v>1360.9356170000001</v>
      </c>
      <c r="O117" s="75">
        <v>307.16009640000004</v>
      </c>
      <c r="P117" s="75">
        <v>200.30989339999999</v>
      </c>
      <c r="Q117" s="75">
        <v>2.0963305996869463</v>
      </c>
      <c r="R117" s="75">
        <v>173.34665982014647</v>
      </c>
      <c r="S117" s="75">
        <v>174.03898562463033</v>
      </c>
      <c r="T117" s="75">
        <v>109.11297792290065</v>
      </c>
      <c r="U117" s="75">
        <v>108.67483686011992</v>
      </c>
      <c r="V117" s="75">
        <v>109.82789723981703</v>
      </c>
      <c r="W117" s="75">
        <v>110.29050322890195</v>
      </c>
      <c r="X117" s="75">
        <v>99.436398188177179</v>
      </c>
      <c r="Y117" s="77">
        <v>99.833535256996598</v>
      </c>
      <c r="Z117"/>
      <c r="AA117"/>
      <c r="AB117" s="47"/>
      <c r="AC117" s="47"/>
      <c r="AD117" s="47"/>
      <c r="AE117" s="47"/>
      <c r="AF117" s="47"/>
    </row>
    <row r="118" spans="1:32" x14ac:dyDescent="0.25">
      <c r="A118" s="7"/>
      <c r="B118" s="46">
        <v>2029</v>
      </c>
      <c r="C118" s="75">
        <v>35.146426524999995</v>
      </c>
      <c r="D118" s="75">
        <v>60.706248525000007</v>
      </c>
      <c r="E118" s="75">
        <v>30.430813699999995</v>
      </c>
      <c r="F118" s="75">
        <v>1.530553305</v>
      </c>
      <c r="G118" s="75">
        <v>4.1731114725000005</v>
      </c>
      <c r="H118" s="75">
        <v>63.349911550000002</v>
      </c>
      <c r="I118" s="75">
        <v>31.796378164686047</v>
      </c>
      <c r="J118" s="75">
        <v>1117.5278621452726</v>
      </c>
      <c r="K118" s="79">
        <v>46.279247972656869</v>
      </c>
      <c r="L118" s="79">
        <v>55.473361535058253</v>
      </c>
      <c r="M118" s="67">
        <f t="shared" ref="M118:M119" si="4">N118+O118</f>
        <v>1718.9738656</v>
      </c>
      <c r="N118" s="75">
        <v>1399.5385819999999</v>
      </c>
      <c r="O118" s="75">
        <v>319.43528359999999</v>
      </c>
      <c r="P118" s="75">
        <v>208.36245170000001</v>
      </c>
      <c r="Q118" s="75">
        <v>2.2054320067955491</v>
      </c>
      <c r="R118" s="75">
        <v>177.16970253853097</v>
      </c>
      <c r="S118" s="75">
        <v>178.16498499697801</v>
      </c>
      <c r="T118" s="75">
        <v>110.10478131558158</v>
      </c>
      <c r="U118" s="75">
        <v>109.48561559884246</v>
      </c>
      <c r="V118" s="75">
        <v>110.56995489445738</v>
      </c>
      <c r="W118" s="75">
        <v>110.70470822247864</v>
      </c>
      <c r="X118" s="75">
        <v>99.599422543057386</v>
      </c>
      <c r="Y118" s="77">
        <v>100.15894009435544</v>
      </c>
      <c r="Z118"/>
      <c r="AA118"/>
      <c r="AB118" s="47"/>
      <c r="AC118" s="47"/>
      <c r="AD118" s="47"/>
      <c r="AE118" s="47"/>
      <c r="AF118" s="47"/>
    </row>
    <row r="119" spans="1:32" x14ac:dyDescent="0.25">
      <c r="A119" s="7"/>
      <c r="B119" s="46">
        <v>2030</v>
      </c>
      <c r="C119" s="75">
        <v>35.402307674999996</v>
      </c>
      <c r="D119" s="75">
        <v>60.718767299999996</v>
      </c>
      <c r="E119" s="75">
        <v>30.605438307499998</v>
      </c>
      <c r="F119" s="75">
        <v>1.5293000075000001</v>
      </c>
      <c r="G119" s="75">
        <v>4.1408980775000002</v>
      </c>
      <c r="H119" s="75">
        <v>63.341681800000003</v>
      </c>
      <c r="I119" s="75">
        <v>31.74485819914667</v>
      </c>
      <c r="J119" s="75">
        <v>1123.8404105301074</v>
      </c>
      <c r="K119" s="79">
        <v>46.079097038931486</v>
      </c>
      <c r="L119" s="79">
        <v>55.230996876785831</v>
      </c>
      <c r="M119" s="67">
        <f t="shared" si="4"/>
        <v>1769.3950924000001</v>
      </c>
      <c r="N119" s="75">
        <v>1440.2654980000002</v>
      </c>
      <c r="O119" s="75">
        <v>329.12959439999997</v>
      </c>
      <c r="P119" s="75">
        <v>216.8761652</v>
      </c>
      <c r="Q119" s="75">
        <v>2.3228536306866276</v>
      </c>
      <c r="R119" s="75">
        <v>181.28509540642398</v>
      </c>
      <c r="S119" s="75">
        <v>182.59936425786981</v>
      </c>
      <c r="T119" s="75">
        <v>111.18270034818828</v>
      </c>
      <c r="U119" s="75">
        <v>110.37834405905507</v>
      </c>
      <c r="V119" s="75">
        <v>111.07884884309929</v>
      </c>
      <c r="W119" s="75">
        <v>111.07567938284996</v>
      </c>
      <c r="X119" s="75">
        <v>99.911644960515758</v>
      </c>
      <c r="Y119" s="77">
        <v>100.63597788250217</v>
      </c>
      <c r="Z119"/>
      <c r="AA119"/>
      <c r="AB119" s="47"/>
      <c r="AC119" s="47"/>
      <c r="AD119" s="47"/>
      <c r="AE119" s="47"/>
      <c r="AF119" s="47"/>
    </row>
    <row r="120" spans="1:32" x14ac:dyDescent="0.25">
      <c r="A120" s="7"/>
      <c r="B120" s="389" t="s">
        <v>136</v>
      </c>
      <c r="C120" s="390">
        <v>29.548999999999999</v>
      </c>
      <c r="D120" s="390">
        <v>59.736251799999998</v>
      </c>
      <c r="E120" s="390">
        <v>25.711749999999999</v>
      </c>
      <c r="F120" s="390">
        <v>1.9395</v>
      </c>
      <c r="G120" s="390">
        <v>6.1577899475000004</v>
      </c>
      <c r="H120" s="390">
        <v>63.656176099999996</v>
      </c>
      <c r="I120" s="390">
        <v>31.799999999999997</v>
      </c>
      <c r="J120" s="390">
        <v>939.67295000000001</v>
      </c>
      <c r="K120" s="391">
        <v>47.428649304517556</v>
      </c>
      <c r="L120" s="391">
        <v>55.620822018293318</v>
      </c>
      <c r="M120" s="390">
        <f>N120+O120</f>
        <v>792.80899999999997</v>
      </c>
      <c r="N120" s="390">
        <v>662.36699999999996</v>
      </c>
      <c r="O120" s="390">
        <v>130.44200000000001</v>
      </c>
      <c r="P120" s="390">
        <v>92.828000000000003</v>
      </c>
      <c r="Q120" s="390">
        <v>-0.15306947380275826</v>
      </c>
      <c r="R120" s="390">
        <v>100</v>
      </c>
      <c r="S120" s="390">
        <v>100</v>
      </c>
      <c r="T120" s="390">
        <v>100</v>
      </c>
      <c r="U120" s="390">
        <v>100</v>
      </c>
      <c r="V120" s="390">
        <v>100</v>
      </c>
      <c r="W120" s="390">
        <v>100</v>
      </c>
      <c r="X120" s="390">
        <v>100</v>
      </c>
      <c r="Y120" s="392">
        <v>100</v>
      </c>
      <c r="Z120"/>
      <c r="AA120"/>
      <c r="AB120" s="47"/>
      <c r="AC120" s="47"/>
      <c r="AD120" s="47"/>
      <c r="AE120" s="47"/>
      <c r="AF120" s="47"/>
    </row>
    <row r="121" spans="1:32" x14ac:dyDescent="0.25">
      <c r="A121" s="7"/>
      <c r="B121" s="46" t="s">
        <v>137</v>
      </c>
      <c r="C121" s="67">
        <v>29.06775</v>
      </c>
      <c r="D121" s="75">
        <v>58.279620550000004</v>
      </c>
      <c r="E121" s="75">
        <v>25.170249999999999</v>
      </c>
      <c r="F121" s="75">
        <v>2.4754999999999998</v>
      </c>
      <c r="G121" s="75">
        <v>7.8479615749999994</v>
      </c>
      <c r="H121" s="75">
        <v>63.242767799999996</v>
      </c>
      <c r="I121" s="75">
        <v>31.575000000000003</v>
      </c>
      <c r="J121" s="75">
        <v>917.81380000000013</v>
      </c>
      <c r="K121" s="79">
        <v>48.110292673094541</v>
      </c>
      <c r="L121" s="79">
        <v>56.838309022577491</v>
      </c>
      <c r="M121" s="67">
        <f t="shared" ref="M121" si="5">N121+O121</f>
        <v>796.25500000000011</v>
      </c>
      <c r="N121" s="75">
        <v>659.42100000000005</v>
      </c>
      <c r="O121" s="75">
        <v>136.834</v>
      </c>
      <c r="P121" s="75">
        <v>94.831000000000003</v>
      </c>
      <c r="Q121" s="75">
        <v>1.6970122517195874</v>
      </c>
      <c r="R121" s="75">
        <v>101.69701225171958</v>
      </c>
      <c r="S121" s="75">
        <v>99.446783602040782</v>
      </c>
      <c r="T121" s="75">
        <v>99.505219143463322</v>
      </c>
      <c r="U121" s="75">
        <v>98.789440971349379</v>
      </c>
      <c r="V121" s="75">
        <v>101.42879079317646</v>
      </c>
      <c r="W121" s="75">
        <v>102.407648744046</v>
      </c>
      <c r="X121" s="75">
        <v>99.470127085583499</v>
      </c>
      <c r="Y121" s="77">
        <v>97.269172261058785</v>
      </c>
      <c r="Z121" s="47"/>
      <c r="AA121" s="47"/>
      <c r="AB121" s="47"/>
      <c r="AC121" s="47"/>
      <c r="AD121" s="47"/>
      <c r="AE121" s="47"/>
      <c r="AF121" s="47"/>
    </row>
    <row r="122" spans="1:32" x14ac:dyDescent="0.25">
      <c r="A122" s="7"/>
      <c r="B122" s="46" t="s">
        <v>138</v>
      </c>
      <c r="C122" s="67">
        <v>29.3355</v>
      </c>
      <c r="D122" s="75">
        <v>58.291221475</v>
      </c>
      <c r="E122" s="75">
        <v>25.338750000000001</v>
      </c>
      <c r="F122" s="75">
        <v>2.4860000000000002</v>
      </c>
      <c r="G122" s="75">
        <v>7.8124148499999997</v>
      </c>
      <c r="H122" s="75">
        <v>63.231060025000005</v>
      </c>
      <c r="I122" s="75">
        <v>31.675000000000001</v>
      </c>
      <c r="J122" s="75">
        <v>929.204025</v>
      </c>
      <c r="K122" s="79">
        <v>47.062966502961018</v>
      </c>
      <c r="L122" s="79">
        <v>56.108121603148632</v>
      </c>
      <c r="M122" s="67">
        <f t="shared" ref="M122:M140" si="6">N122+O122</f>
        <v>817.06599999999992</v>
      </c>
      <c r="N122" s="75">
        <v>669.24699999999996</v>
      </c>
      <c r="O122" s="75">
        <v>147.81899999999999</v>
      </c>
      <c r="P122" s="75">
        <v>99.872</v>
      </c>
      <c r="Q122" s="75">
        <v>0.81519673050192143</v>
      </c>
      <c r="R122" s="75">
        <v>102.52604297061374</v>
      </c>
      <c r="S122" s="75">
        <v>100.79424634760507</v>
      </c>
      <c r="T122" s="75">
        <v>100.73821065379032</v>
      </c>
      <c r="U122" s="75">
        <v>100.33109229487631</v>
      </c>
      <c r="V122" s="75">
        <v>102.65957008953967</v>
      </c>
      <c r="W122" s="75">
        <v>102.31620350188129</v>
      </c>
      <c r="X122" s="75">
        <v>96.879340136528754</v>
      </c>
      <c r="Y122" s="77">
        <v>95.242923581021614</v>
      </c>
      <c r="Z122" s="47"/>
      <c r="AA122" s="47"/>
      <c r="AB122" s="47"/>
      <c r="AC122" s="47"/>
      <c r="AD122" s="47"/>
      <c r="AE122" s="47"/>
      <c r="AF122" s="47"/>
    </row>
    <row r="123" spans="1:32" ht="15" customHeight="1" x14ac:dyDescent="0.25">
      <c r="A123" s="7"/>
      <c r="B123" s="46" t="s">
        <v>139</v>
      </c>
      <c r="C123" s="67">
        <v>29.388249999999999</v>
      </c>
      <c r="D123" s="75">
        <v>57.914890650000004</v>
      </c>
      <c r="E123" s="75">
        <v>25.28</v>
      </c>
      <c r="F123" s="75">
        <v>2.6305000000000001</v>
      </c>
      <c r="G123" s="75">
        <v>8.2154767050000004</v>
      </c>
      <c r="H123" s="75">
        <v>63.098640850000002</v>
      </c>
      <c r="I123" s="75">
        <v>31.574999999999999</v>
      </c>
      <c r="J123" s="75">
        <v>927.92902500000002</v>
      </c>
      <c r="K123" s="79">
        <v>46.299187477716799</v>
      </c>
      <c r="L123" s="79">
        <v>55.227052093445714</v>
      </c>
      <c r="M123" s="67">
        <f t="shared" si="6"/>
        <v>827.149</v>
      </c>
      <c r="N123" s="75">
        <v>677.154</v>
      </c>
      <c r="O123" s="75">
        <v>149.995</v>
      </c>
      <c r="P123" s="75">
        <v>100.708</v>
      </c>
      <c r="Q123" s="75">
        <v>1.4166199639248811</v>
      </c>
      <c r="R123" s="75">
        <v>103.97844736355766</v>
      </c>
      <c r="S123" s="75">
        <v>101.00827753323554</v>
      </c>
      <c r="T123" s="75">
        <v>101.53776778055148</v>
      </c>
      <c r="U123" s="75">
        <v>100.80790450894303</v>
      </c>
      <c r="V123" s="75">
        <v>102.8534747060592</v>
      </c>
      <c r="W123" s="75">
        <v>100.42782816148227</v>
      </c>
      <c r="X123" s="75">
        <v>94.200612870247298</v>
      </c>
      <c r="Y123" s="77">
        <v>91.509749278422575</v>
      </c>
      <c r="Z123" s="47"/>
      <c r="AA123" s="47"/>
      <c r="AB123" s="47"/>
      <c r="AC123" s="47"/>
      <c r="AD123" s="47"/>
      <c r="AE123" s="47"/>
      <c r="AF123" s="47"/>
    </row>
    <row r="124" spans="1:32" ht="15" customHeight="1" x14ac:dyDescent="0.25">
      <c r="A124" s="7"/>
      <c r="B124" s="154" t="s">
        <v>140</v>
      </c>
      <c r="C124" s="67">
        <v>29.826499999999999</v>
      </c>
      <c r="D124" s="75">
        <v>58.379643949999995</v>
      </c>
      <c r="E124" s="75">
        <v>25.602250000000002</v>
      </c>
      <c r="F124" s="75">
        <v>2.5465</v>
      </c>
      <c r="G124" s="75">
        <v>7.8662784524999996</v>
      </c>
      <c r="H124" s="75">
        <v>63.364001700000003</v>
      </c>
      <c r="I124" s="75">
        <v>31.9</v>
      </c>
      <c r="J124" s="75">
        <v>951.47269999999992</v>
      </c>
      <c r="K124" s="79">
        <v>45.72423495455287</v>
      </c>
      <c r="L124" s="79">
        <v>54.680008506748635</v>
      </c>
      <c r="M124" s="67">
        <f t="shared" si="6"/>
        <v>845.18200000000002</v>
      </c>
      <c r="N124" s="75">
        <v>689.79100000000005</v>
      </c>
      <c r="O124" s="75">
        <v>155.39099999999999</v>
      </c>
      <c r="P124" s="75">
        <v>103.56699999999999</v>
      </c>
      <c r="Q124" s="75">
        <v>0.58402511486603803</v>
      </c>
      <c r="R124" s="75">
        <v>104.5857076102086</v>
      </c>
      <c r="S124" s="75">
        <v>100.54702728163589</v>
      </c>
      <c r="T124" s="75">
        <v>100.52615103324656</v>
      </c>
      <c r="U124" s="75">
        <v>100.8311429139556</v>
      </c>
      <c r="V124" s="75">
        <v>101.99388315175166</v>
      </c>
      <c r="W124" s="75">
        <v>99.755970903411139</v>
      </c>
      <c r="X124" s="75">
        <v>92.301257469902851</v>
      </c>
      <c r="Y124" s="77">
        <v>88.736953308615739</v>
      </c>
      <c r="Z124" s="47"/>
      <c r="AA124" s="47"/>
      <c r="AB124" s="47"/>
      <c r="AC124" s="47"/>
      <c r="AD124" s="47"/>
      <c r="AE124" s="47"/>
      <c r="AF124" s="47"/>
    </row>
    <row r="125" spans="1:32" ht="15" customHeight="1" x14ac:dyDescent="0.25">
      <c r="A125" s="7"/>
      <c r="B125" s="154" t="s">
        <v>141</v>
      </c>
      <c r="C125" s="67">
        <v>30.2745</v>
      </c>
      <c r="D125" s="75">
        <v>58.827898750000003</v>
      </c>
      <c r="E125" s="75">
        <v>25.91375</v>
      </c>
      <c r="F125" s="75">
        <v>2.3919999999999999</v>
      </c>
      <c r="G125" s="75">
        <v>7.3237030975000001</v>
      </c>
      <c r="H125" s="75">
        <v>63.476466625</v>
      </c>
      <c r="I125" s="75">
        <v>32.075000000000003</v>
      </c>
      <c r="J125" s="75">
        <v>971.05702500000007</v>
      </c>
      <c r="K125" s="79">
        <v>46.550121676550354</v>
      </c>
      <c r="L125" s="79">
        <v>55.136330783393639</v>
      </c>
      <c r="M125" s="67">
        <f t="shared" si="6"/>
        <v>885.82600000000002</v>
      </c>
      <c r="N125" s="75">
        <v>730.44</v>
      </c>
      <c r="O125" s="75">
        <v>155.386</v>
      </c>
      <c r="P125" s="75">
        <v>111.985</v>
      </c>
      <c r="Q125" s="75">
        <v>4.6200428487082723</v>
      </c>
      <c r="R125" s="75">
        <v>109.41761211542496</v>
      </c>
      <c r="S125" s="75">
        <v>103.65118200660795</v>
      </c>
      <c r="T125" s="75">
        <v>100.63831646793128</v>
      </c>
      <c r="U125" s="75">
        <v>101.49790049944009</v>
      </c>
      <c r="V125" s="75">
        <v>103.6555456039479</v>
      </c>
      <c r="W125" s="75">
        <v>101.11801692070949</v>
      </c>
      <c r="X125" s="75">
        <v>94.390549749999394</v>
      </c>
      <c r="Y125" s="77">
        <v>89.416062576106327</v>
      </c>
      <c r="Z125" s="47"/>
      <c r="AA125" s="47"/>
      <c r="AB125" s="47"/>
      <c r="AC125" s="47"/>
      <c r="AD125" s="47"/>
      <c r="AE125" s="47"/>
      <c r="AF125" s="47"/>
    </row>
    <row r="126" spans="1:32" ht="15" customHeight="1" x14ac:dyDescent="0.25">
      <c r="A126" s="7"/>
      <c r="B126" s="154" t="s">
        <v>142</v>
      </c>
      <c r="C126" s="67">
        <v>30.974</v>
      </c>
      <c r="D126" s="75">
        <v>59.73155285</v>
      </c>
      <c r="E126" s="75">
        <v>26.429749999999999</v>
      </c>
      <c r="F126" s="75">
        <v>1.9297500000000001</v>
      </c>
      <c r="G126" s="75">
        <v>5.8654187524999992</v>
      </c>
      <c r="H126" s="75">
        <v>63.453361700000002</v>
      </c>
      <c r="I126" s="75">
        <v>32.175000000000004</v>
      </c>
      <c r="J126" s="75">
        <v>996.58235000000002</v>
      </c>
      <c r="K126" s="79">
        <v>45.713432678080743</v>
      </c>
      <c r="L126" s="79">
        <v>53.703445360388926</v>
      </c>
      <c r="M126" s="67">
        <f t="shared" si="6"/>
        <v>900.90199999999993</v>
      </c>
      <c r="N126" s="75">
        <v>749.69899999999996</v>
      </c>
      <c r="O126" s="75">
        <v>151.203</v>
      </c>
      <c r="P126" s="75">
        <v>115.38200000000001</v>
      </c>
      <c r="Q126" s="75">
        <v>0.63280848484368324</v>
      </c>
      <c r="R126" s="75">
        <v>110.11001604880474</v>
      </c>
      <c r="S126" s="75">
        <v>104.89952654668535</v>
      </c>
      <c r="T126" s="75">
        <v>101.11242366691602</v>
      </c>
      <c r="U126" s="75">
        <v>102.29445926286697</v>
      </c>
      <c r="V126" s="75">
        <v>101.88479246536605</v>
      </c>
      <c r="W126" s="75">
        <v>100.13907696682166</v>
      </c>
      <c r="X126" s="75">
        <v>94.000155872078821</v>
      </c>
      <c r="Y126" s="77">
        <v>89.551997176397919</v>
      </c>
      <c r="Z126" s="47"/>
      <c r="AA126" s="47"/>
      <c r="AB126" s="47"/>
      <c r="AC126" s="47"/>
      <c r="AD126" s="47"/>
      <c r="AE126" s="47"/>
      <c r="AF126" s="47"/>
    </row>
    <row r="127" spans="1:32" ht="15" customHeight="1" x14ac:dyDescent="0.25">
      <c r="A127" s="7"/>
      <c r="B127" s="154" t="s">
        <v>143</v>
      </c>
      <c r="C127" s="67">
        <v>31.45025</v>
      </c>
      <c r="D127" s="75">
        <v>60.193706900000002</v>
      </c>
      <c r="E127" s="75">
        <v>26.828250000000001</v>
      </c>
      <c r="F127" s="75">
        <v>1.746</v>
      </c>
      <c r="G127" s="75">
        <v>5.2604193475000001</v>
      </c>
      <c r="H127" s="75">
        <v>63.535734625000003</v>
      </c>
      <c r="I127" s="75">
        <v>32.1</v>
      </c>
      <c r="J127" s="75">
        <v>1009.5634749999999</v>
      </c>
      <c r="K127" s="79">
        <v>46.401965568575612</v>
      </c>
      <c r="L127" s="79">
        <v>54.51317894580788</v>
      </c>
      <c r="M127" s="67">
        <f t="shared" si="6"/>
        <v>934.25</v>
      </c>
      <c r="N127" s="75">
        <v>776.678</v>
      </c>
      <c r="O127" s="75">
        <v>157.572</v>
      </c>
      <c r="P127" s="75">
        <v>124.747</v>
      </c>
      <c r="Q127" s="75">
        <v>2.0598163511311052</v>
      </c>
      <c r="R127" s="75">
        <v>112.3780801636111</v>
      </c>
      <c r="S127" s="75">
        <v>107.42124441413524</v>
      </c>
      <c r="T127" s="75">
        <v>101.76015820570423</v>
      </c>
      <c r="U127" s="75">
        <v>102.70691237530528</v>
      </c>
      <c r="V127" s="75">
        <v>103.2421121557491</v>
      </c>
      <c r="W127" s="75">
        <v>102.33137896608076</v>
      </c>
      <c r="X127" s="75">
        <v>95.839254771566601</v>
      </c>
      <c r="Y127" s="77">
        <v>91.611922861614161</v>
      </c>
      <c r="Z127" s="47"/>
      <c r="AA127" s="47"/>
      <c r="AB127" s="47"/>
      <c r="AC127" s="47"/>
      <c r="AD127" s="47"/>
      <c r="AE127" s="47"/>
      <c r="AF127" s="47"/>
    </row>
    <row r="128" spans="1:32" ht="15" customHeight="1" x14ac:dyDescent="0.25">
      <c r="A128" s="7"/>
      <c r="B128" s="154" t="s">
        <v>144</v>
      </c>
      <c r="C128" s="67">
        <v>31.9055</v>
      </c>
      <c r="D128" s="75">
        <v>60.637467450000003</v>
      </c>
      <c r="E128" s="75">
        <v>27.11225</v>
      </c>
      <c r="F128" s="75">
        <v>1.5952500000000001</v>
      </c>
      <c r="G128" s="75">
        <v>4.7619545074999987</v>
      </c>
      <c r="H128" s="75">
        <v>63.669427374999998</v>
      </c>
      <c r="I128" s="75">
        <v>32.075000000000003</v>
      </c>
      <c r="J128" s="75">
        <v>1023.3747000000002</v>
      </c>
      <c r="K128" s="79">
        <v>45.917078648695657</v>
      </c>
      <c r="L128" s="79">
        <v>54.290222265803436</v>
      </c>
      <c r="M128" s="67">
        <f t="shared" si="6"/>
        <v>973.75600000000009</v>
      </c>
      <c r="N128" s="75">
        <v>803.83</v>
      </c>
      <c r="O128" s="75">
        <v>169.92599999999999</v>
      </c>
      <c r="P128" s="75">
        <v>128.01900000000001</v>
      </c>
      <c r="Q128" s="75">
        <v>2.4117980713347809</v>
      </c>
      <c r="R128" s="75">
        <v>115.08841253360013</v>
      </c>
      <c r="S128" s="75">
        <v>110.65791671933805</v>
      </c>
      <c r="T128" s="75">
        <v>102.80241212729915</v>
      </c>
      <c r="U128" s="75">
        <v>103.68243649779964</v>
      </c>
      <c r="V128" s="75">
        <v>104.62426067030097</v>
      </c>
      <c r="W128" s="75">
        <v>103.97556947299888</v>
      </c>
      <c r="X128" s="75">
        <v>97.075629757712136</v>
      </c>
      <c r="Y128" s="77">
        <v>93.338562212507838</v>
      </c>
      <c r="Z128" s="47"/>
      <c r="AA128" s="47"/>
      <c r="AB128" s="47"/>
      <c r="AC128" s="47"/>
      <c r="AD128" s="47"/>
      <c r="AE128" s="47"/>
      <c r="AF128" s="47"/>
    </row>
    <row r="129" spans="1:32" ht="15" customHeight="1" x14ac:dyDescent="0.25">
      <c r="A129" s="7"/>
      <c r="B129" s="154" t="s">
        <v>145</v>
      </c>
      <c r="C129" s="67">
        <v>32.225999999999999</v>
      </c>
      <c r="D129" s="75">
        <v>60.923749375</v>
      </c>
      <c r="E129" s="75">
        <v>27.44</v>
      </c>
      <c r="F129" s="75">
        <v>1.45225</v>
      </c>
      <c r="G129" s="75">
        <v>4.3122568450000003</v>
      </c>
      <c r="H129" s="75">
        <v>63.669312224999999</v>
      </c>
      <c r="I129" s="75">
        <v>32.024999999999991</v>
      </c>
      <c r="J129" s="75">
        <v>1032.02655</v>
      </c>
      <c r="K129" s="79">
        <v>46.321295800298714</v>
      </c>
      <c r="L129" s="79">
        <v>54.554888966322302</v>
      </c>
      <c r="M129" s="67">
        <f t="shared" si="6"/>
        <v>1013.306</v>
      </c>
      <c r="N129" s="75">
        <v>839.15899999999999</v>
      </c>
      <c r="O129" s="75">
        <v>174.14699999999999</v>
      </c>
      <c r="P129" s="75">
        <v>140.57300000000001</v>
      </c>
      <c r="Q129" s="75">
        <v>3.1481633980071866</v>
      </c>
      <c r="R129" s="75">
        <v>118.71158381233045</v>
      </c>
      <c r="S129" s="75">
        <v>114.1230273588893</v>
      </c>
      <c r="T129" s="75">
        <v>104.92225769254956</v>
      </c>
      <c r="U129" s="75">
        <v>105.6491747752964</v>
      </c>
      <c r="V129" s="75">
        <v>106.05574821769406</v>
      </c>
      <c r="W129" s="75">
        <v>104.9900072865254</v>
      </c>
      <c r="X129" s="75">
        <v>97.38080332467554</v>
      </c>
      <c r="Y129" s="77">
        <v>93.616745098958305</v>
      </c>
      <c r="Z129" s="47"/>
      <c r="AA129" s="47"/>
      <c r="AB129" s="47"/>
      <c r="AC129" s="47"/>
      <c r="AD129" s="47"/>
      <c r="AE129" s="47"/>
      <c r="AF129" s="47"/>
    </row>
    <row r="130" spans="1:32" ht="15" customHeight="1" x14ac:dyDescent="0.25">
      <c r="A130" s="7"/>
      <c r="B130" s="154" t="s">
        <v>146</v>
      </c>
      <c r="C130" s="67">
        <v>32.59825</v>
      </c>
      <c r="D130" s="75">
        <v>61.295413124999996</v>
      </c>
      <c r="E130" s="75">
        <v>27.77825</v>
      </c>
      <c r="F130" s="75">
        <v>1.3554999999999999</v>
      </c>
      <c r="G130" s="75">
        <v>3.9924289174999998</v>
      </c>
      <c r="H130" s="75">
        <v>63.844285749999997</v>
      </c>
      <c r="I130" s="75">
        <v>32.103319502074683</v>
      </c>
      <c r="J130" s="75">
        <v>1046.5245749999999</v>
      </c>
      <c r="K130" s="79">
        <v>46.29982012253582</v>
      </c>
      <c r="L130" s="79">
        <v>54.633123019749995</v>
      </c>
      <c r="M130" s="67">
        <f t="shared" si="6"/>
        <v>1051.8240000000001</v>
      </c>
      <c r="N130" s="75">
        <v>869.29300000000001</v>
      </c>
      <c r="O130" s="75">
        <v>182.53100000000001</v>
      </c>
      <c r="P130" s="75">
        <v>144.84899999999999</v>
      </c>
      <c r="Q130" s="75">
        <v>2.3295703302253168</v>
      </c>
      <c r="R130" s="75">
        <v>121.47705364736304</v>
      </c>
      <c r="S130" s="75">
        <v>116.50534521219524</v>
      </c>
      <c r="T130" s="75">
        <v>104.76612780448932</v>
      </c>
      <c r="U130" s="75">
        <v>105.75148206971915</v>
      </c>
      <c r="V130" s="75">
        <v>106.34942424687709</v>
      </c>
      <c r="W130" s="75">
        <v>105.71707085023792</v>
      </c>
      <c r="X130" s="75">
        <v>97.439826427566913</v>
      </c>
      <c r="Y130" s="77">
        <v>93.45189296667219</v>
      </c>
      <c r="Z130" s="47"/>
      <c r="AA130" s="47"/>
      <c r="AB130" s="47"/>
      <c r="AC130" s="47"/>
      <c r="AD130" s="47"/>
      <c r="AE130" s="47"/>
      <c r="AF130" s="47"/>
    </row>
    <row r="131" spans="1:32" ht="15" customHeight="1" x14ac:dyDescent="0.25">
      <c r="A131" s="7"/>
      <c r="B131" s="154" t="s">
        <v>147</v>
      </c>
      <c r="C131" s="67">
        <v>32.972999999999999</v>
      </c>
      <c r="D131" s="75">
        <v>61.687714999999997</v>
      </c>
      <c r="E131" s="75">
        <v>28.009250000000002</v>
      </c>
      <c r="F131" s="75">
        <v>1.33775</v>
      </c>
      <c r="G131" s="75">
        <v>3.8988255525</v>
      </c>
      <c r="H131" s="75">
        <v>64.190418500000007</v>
      </c>
      <c r="I131" s="75">
        <v>31.788298559188672</v>
      </c>
      <c r="J131" s="75">
        <v>1048.1500000000001</v>
      </c>
      <c r="K131" s="79">
        <v>46.546492958108203</v>
      </c>
      <c r="L131" s="79">
        <v>55.278651329160958</v>
      </c>
      <c r="M131" s="67">
        <f t="shared" si="6"/>
        <v>1096.6849999999999</v>
      </c>
      <c r="N131" s="75">
        <v>899.48299999999995</v>
      </c>
      <c r="O131" s="75">
        <v>197.202</v>
      </c>
      <c r="P131" s="75">
        <v>151.696</v>
      </c>
      <c r="Q131" s="75">
        <v>2.6195673878806502</v>
      </c>
      <c r="R131" s="75">
        <v>124.65922692846766</v>
      </c>
      <c r="S131" s="75">
        <v>124.95742733162254</v>
      </c>
      <c r="T131" s="75">
        <v>105.08127918075688</v>
      </c>
      <c r="U131" s="75">
        <v>105.03043363099711</v>
      </c>
      <c r="V131" s="75">
        <v>107.06809662036048</v>
      </c>
      <c r="W131" s="75">
        <v>107.9411554036958</v>
      </c>
      <c r="X131" s="75">
        <v>98.282899893267597</v>
      </c>
      <c r="Y131" s="77">
        <v>98.518004835705753</v>
      </c>
      <c r="Z131" s="47"/>
      <c r="AA131" s="47"/>
      <c r="AB131" s="47"/>
      <c r="AC131" s="47"/>
      <c r="AD131" s="47"/>
      <c r="AE131" s="47"/>
      <c r="AF131" s="47"/>
    </row>
    <row r="132" spans="1:32" ht="15" customHeight="1" x14ac:dyDescent="0.25">
      <c r="A132" s="7"/>
      <c r="B132" s="154" t="s">
        <v>148</v>
      </c>
      <c r="C132" s="67">
        <v>32.393250000000002</v>
      </c>
      <c r="D132" s="75">
        <v>60.370289600000007</v>
      </c>
      <c r="E132" s="75">
        <v>27.984749999999998</v>
      </c>
      <c r="F132" s="75">
        <v>1.6339999999999999</v>
      </c>
      <c r="G132" s="75">
        <v>4.8019249300000002</v>
      </c>
      <c r="H132" s="75">
        <v>63.415231149999997</v>
      </c>
      <c r="I132" s="75">
        <v>28.444180841055605</v>
      </c>
      <c r="J132" s="75">
        <v>921.17499999999995</v>
      </c>
      <c r="K132" s="79">
        <v>49.884504454218984</v>
      </c>
      <c r="L132" s="79">
        <v>59.488806053245938</v>
      </c>
      <c r="M132" s="67">
        <f t="shared" si="6"/>
        <v>1101.951</v>
      </c>
      <c r="N132" s="75">
        <v>899.255</v>
      </c>
      <c r="O132" s="75">
        <v>202.696</v>
      </c>
      <c r="P132" s="75">
        <v>153.54300000000001</v>
      </c>
      <c r="Q132" s="75">
        <v>6.2177596435453175E-2</v>
      </c>
      <c r="R132" s="75">
        <v>124.73673703950679</v>
      </c>
      <c r="S132" s="75">
        <v>135.48369976973993</v>
      </c>
      <c r="T132" s="75">
        <v>106.25264876256063</v>
      </c>
      <c r="U132" s="75">
        <v>95.059835816710645</v>
      </c>
      <c r="V132" s="75">
        <v>101.89229117748684</v>
      </c>
      <c r="W132" s="75">
        <v>107.91396881822104</v>
      </c>
      <c r="X132" s="75">
        <v>97.768086712420498</v>
      </c>
      <c r="Y132" s="77">
        <v>106.19150718213987</v>
      </c>
      <c r="Z132" s="47"/>
      <c r="AA132" s="47"/>
      <c r="AB132" s="47"/>
      <c r="AC132" s="47"/>
      <c r="AD132" s="47"/>
      <c r="AE132" s="47"/>
      <c r="AF132" s="47"/>
    </row>
    <row r="133" spans="1:32" ht="15" customHeight="1" x14ac:dyDescent="0.25">
      <c r="A133" s="7"/>
      <c r="B133" s="154" t="s">
        <v>149</v>
      </c>
      <c r="C133" s="67">
        <v>32.673999999999999</v>
      </c>
      <c r="D133" s="75">
        <v>60.489898275000002</v>
      </c>
      <c r="E133" s="75">
        <v>28.450749999999999</v>
      </c>
      <c r="F133" s="75">
        <v>1.4510000000000001</v>
      </c>
      <c r="G133" s="75">
        <v>4.2520641124999994</v>
      </c>
      <c r="H133" s="75">
        <v>63.176672799999999</v>
      </c>
      <c r="I133" s="75">
        <v>31.517749129658785</v>
      </c>
      <c r="J133" s="75">
        <v>1029.8500000000001</v>
      </c>
      <c r="K133" s="79">
        <v>47.227218762366959</v>
      </c>
      <c r="L133" s="79">
        <v>55.942763116785734</v>
      </c>
      <c r="M133" s="67">
        <f t="shared" si="6"/>
        <v>1178.1579999999999</v>
      </c>
      <c r="N133" s="75">
        <v>968.93700000000001</v>
      </c>
      <c r="O133" s="75">
        <v>209.221</v>
      </c>
      <c r="P133" s="75">
        <v>164.77600000000001</v>
      </c>
      <c r="Q133" s="75">
        <v>5.9840206558654518</v>
      </c>
      <c r="R133" s="75">
        <v>132.20100914940346</v>
      </c>
      <c r="S133" s="75">
        <v>128.99762077318164</v>
      </c>
      <c r="T133" s="75">
        <v>107.74946595356104</v>
      </c>
      <c r="U133" s="75">
        <v>106.7868067288197</v>
      </c>
      <c r="V133" s="75">
        <v>107.6483078351641</v>
      </c>
      <c r="W133" s="75">
        <v>109.30237151640077</v>
      </c>
      <c r="X133" s="75">
        <v>99.641924373373897</v>
      </c>
      <c r="Y133" s="77">
        <v>97.227481515669865</v>
      </c>
      <c r="Z133" s="47"/>
      <c r="AA133" s="47"/>
      <c r="AB133" s="47"/>
      <c r="AC133" s="47"/>
      <c r="AD133" s="47"/>
      <c r="AE133" s="47"/>
      <c r="AF133" s="47"/>
    </row>
    <row r="134" spans="1:32" ht="15" customHeight="1" x14ac:dyDescent="0.25">
      <c r="A134" s="7"/>
      <c r="B134" s="154" t="s">
        <v>150</v>
      </c>
      <c r="C134" s="67">
        <v>33.091000000000001</v>
      </c>
      <c r="D134" s="75">
        <v>60.6535771</v>
      </c>
      <c r="E134" s="75">
        <v>28.806999999999999</v>
      </c>
      <c r="F134" s="75">
        <v>1.3280000000000001</v>
      </c>
      <c r="G134" s="75">
        <v>3.8577334849999998</v>
      </c>
      <c r="H134" s="75">
        <v>63.087508</v>
      </c>
      <c r="I134" s="75">
        <v>31.740558448227361</v>
      </c>
      <c r="J134" s="75">
        <v>1050.325</v>
      </c>
      <c r="K134" s="79">
        <v>45.929038738719271</v>
      </c>
      <c r="L134" s="79">
        <v>54.595091859366761</v>
      </c>
      <c r="M134" s="67">
        <f t="shared" si="6"/>
        <v>1270.539</v>
      </c>
      <c r="N134" s="75">
        <v>1042.0039999999999</v>
      </c>
      <c r="O134" s="75">
        <v>228.535</v>
      </c>
      <c r="P134" s="75">
        <v>169.20400000000001</v>
      </c>
      <c r="Q134" s="75">
        <v>6.2110085254735381</v>
      </c>
      <c r="R134" s="75">
        <v>140.41202509843495</v>
      </c>
      <c r="S134" s="75">
        <v>136.79541793909033</v>
      </c>
      <c r="T134" s="75">
        <v>108.45936285696529</v>
      </c>
      <c r="U134" s="75">
        <v>108.24377183309896</v>
      </c>
      <c r="V134" s="75">
        <v>105.54194423115034</v>
      </c>
      <c r="W134" s="75">
        <v>106.28057122400071</v>
      </c>
      <c r="X134" s="75">
        <v>96.177885948688569</v>
      </c>
      <c r="Y134" s="77">
        <v>93.700622119975833</v>
      </c>
      <c r="Z134" s="47"/>
      <c r="AA134" s="47"/>
      <c r="AB134" s="47"/>
      <c r="AC134" s="47"/>
      <c r="AD134" s="47"/>
      <c r="AE134" s="47"/>
      <c r="AF134" s="47"/>
    </row>
    <row r="135" spans="1:32" ht="15" customHeight="1" x14ac:dyDescent="0.25">
      <c r="A135" s="7"/>
      <c r="B135" s="154" t="s">
        <v>151</v>
      </c>
      <c r="C135" s="67">
        <v>33.353499999999997</v>
      </c>
      <c r="D135" s="75">
        <v>60.41465255</v>
      </c>
      <c r="E135" s="75">
        <v>28.997</v>
      </c>
      <c r="F135" s="75">
        <v>1.4379999999999999</v>
      </c>
      <c r="G135" s="75">
        <v>4.132939575</v>
      </c>
      <c r="H135" s="75">
        <v>63.019342050000006</v>
      </c>
      <c r="I135" s="75">
        <v>31.685621878011606</v>
      </c>
      <c r="J135" s="75">
        <v>1056.8249999999998</v>
      </c>
      <c r="K135" s="79">
        <v>46.024271271726555</v>
      </c>
      <c r="L135" s="79">
        <v>54.583805910428175</v>
      </c>
      <c r="M135" s="67">
        <f t="shared" si="6"/>
        <v>1345.7619999999999</v>
      </c>
      <c r="N135" s="75">
        <v>1107.885</v>
      </c>
      <c r="O135" s="75">
        <v>237.87700000000001</v>
      </c>
      <c r="P135" s="75">
        <v>171.17</v>
      </c>
      <c r="Q135" s="75">
        <v>5.625860566808405</v>
      </c>
      <c r="R135" s="75">
        <v>148.31140984950488</v>
      </c>
      <c r="S135" s="75">
        <v>143.96563289486514</v>
      </c>
      <c r="T135" s="75">
        <v>107.90936465156672</v>
      </c>
      <c r="U135" s="75">
        <v>107.50732389789918</v>
      </c>
      <c r="V135" s="75">
        <v>106.26633607416576</v>
      </c>
      <c r="W135" s="75">
        <v>106.27016799961487</v>
      </c>
      <c r="X135" s="75">
        <v>96.137354869061241</v>
      </c>
      <c r="Y135" s="77">
        <v>93.320366602993673</v>
      </c>
      <c r="Z135" s="47"/>
      <c r="AA135" s="47"/>
      <c r="AB135" s="47"/>
      <c r="AC135" s="47"/>
      <c r="AD135" s="47"/>
      <c r="AE135" s="47"/>
      <c r="AF135" s="47"/>
    </row>
    <row r="136" spans="1:32" ht="15" customHeight="1" x14ac:dyDescent="0.25">
      <c r="A136" s="7"/>
      <c r="B136" s="154" t="s">
        <v>152</v>
      </c>
      <c r="C136" s="67">
        <v>33.775500000000001</v>
      </c>
      <c r="D136" s="75">
        <v>60.482843349999996</v>
      </c>
      <c r="E136" s="75">
        <v>29.41</v>
      </c>
      <c r="F136" s="75">
        <v>1.5349999999999999</v>
      </c>
      <c r="G136" s="75">
        <v>4.3463593175000002</v>
      </c>
      <c r="H136" s="75">
        <v>63.231367850000005</v>
      </c>
      <c r="I136" s="75">
        <v>31.942140188470887</v>
      </c>
      <c r="J136" s="75">
        <v>1078.8499999999999</v>
      </c>
      <c r="K136" s="79">
        <v>46.574779956379345</v>
      </c>
      <c r="L136" s="79">
        <v>55.345479510975423</v>
      </c>
      <c r="M136" s="67">
        <f t="shared" si="6"/>
        <v>1441.1979999999999</v>
      </c>
      <c r="N136" s="75">
        <v>1184.6759999999999</v>
      </c>
      <c r="O136" s="75">
        <v>256.52199999999999</v>
      </c>
      <c r="P136" s="75">
        <v>177.52500000000001</v>
      </c>
      <c r="Q136" s="75">
        <v>5.4296954498784578</v>
      </c>
      <c r="R136" s="75">
        <v>156.36426772175406</v>
      </c>
      <c r="S136" s="75">
        <v>150.39071882912606</v>
      </c>
      <c r="T136" s="75">
        <v>107.27446200246312</v>
      </c>
      <c r="U136" s="75">
        <v>107.74021104320859</v>
      </c>
      <c r="V136" s="75">
        <v>108.19486379607601</v>
      </c>
      <c r="W136" s="75">
        <v>108.89553138137015</v>
      </c>
      <c r="X136" s="75">
        <v>99.025746501712547</v>
      </c>
      <c r="Y136" s="77">
        <v>95.2426882175169</v>
      </c>
      <c r="Z136" s="47"/>
      <c r="AA136" s="47"/>
      <c r="AB136" s="47"/>
      <c r="AC136" s="47"/>
      <c r="AD136" s="47"/>
      <c r="AE136" s="47"/>
      <c r="AF136" s="47"/>
    </row>
    <row r="137" spans="1:32" ht="15" customHeight="1" x14ac:dyDescent="0.25">
      <c r="A137" s="7"/>
      <c r="B137" s="154" t="s">
        <v>153</v>
      </c>
      <c r="C137" s="67">
        <v>34.237811800000003</v>
      </c>
      <c r="D137" s="75">
        <v>60.748544674999998</v>
      </c>
      <c r="E137" s="75">
        <v>29.813234020000003</v>
      </c>
      <c r="F137" s="75">
        <v>1.7498970575000001</v>
      </c>
      <c r="G137" s="75">
        <v>4.8622721749999993</v>
      </c>
      <c r="H137" s="75">
        <v>63.853268300000003</v>
      </c>
      <c r="I137" s="75">
        <v>31.894474358043269</v>
      </c>
      <c r="J137" s="75">
        <v>1091.9973134092397</v>
      </c>
      <c r="K137" s="79">
        <v>46.952042426992222</v>
      </c>
      <c r="L137" s="79">
        <v>56.199501242696435</v>
      </c>
      <c r="M137" s="67">
        <f t="shared" si="6"/>
        <v>1535.9433592</v>
      </c>
      <c r="N137" s="75">
        <v>1253.7919199999999</v>
      </c>
      <c r="O137" s="75">
        <v>282.15143920000003</v>
      </c>
      <c r="P137" s="75">
        <v>178.77313470000004</v>
      </c>
      <c r="Q137" s="75">
        <v>4.4027196023757487</v>
      </c>
      <c r="R137" s="75">
        <v>163.24854798785105</v>
      </c>
      <c r="S137" s="75">
        <v>158.87868831297709</v>
      </c>
      <c r="T137" s="75">
        <v>107.3953273279339</v>
      </c>
      <c r="U137" s="75">
        <v>107.70310253883106</v>
      </c>
      <c r="V137" s="75">
        <v>110.27542184037516</v>
      </c>
      <c r="W137" s="75">
        <v>110.46677680456573</v>
      </c>
      <c r="X137" s="75">
        <v>99.848707826296391</v>
      </c>
      <c r="Y137" s="77">
        <v>97.175943827495743</v>
      </c>
      <c r="Z137" s="47"/>
      <c r="AA137" s="47"/>
      <c r="AB137" s="47"/>
      <c r="AC137" s="47"/>
      <c r="AD137" s="47"/>
      <c r="AE137" s="47"/>
      <c r="AF137" s="47"/>
    </row>
    <row r="138" spans="1:32" ht="15" customHeight="1" x14ac:dyDescent="0.25">
      <c r="A138" s="7"/>
      <c r="B138" s="154" t="s">
        <v>154</v>
      </c>
      <c r="C138" s="67">
        <v>34.395400300000006</v>
      </c>
      <c r="D138" s="75">
        <v>60.604499599999997</v>
      </c>
      <c r="E138" s="75">
        <v>29.905750707500012</v>
      </c>
      <c r="F138" s="75">
        <v>1.7690095000000001</v>
      </c>
      <c r="G138" s="75">
        <v>4.8916570900000007</v>
      </c>
      <c r="H138" s="75">
        <v>63.721575850000001</v>
      </c>
      <c r="I138" s="75">
        <v>31.923062522831884</v>
      </c>
      <c r="J138" s="75">
        <v>1098.0062507353678</v>
      </c>
      <c r="K138" s="79">
        <v>46.909538892963745</v>
      </c>
      <c r="L138" s="79">
        <v>56.122022953713454</v>
      </c>
      <c r="M138" s="67">
        <f t="shared" si="6"/>
        <v>1589.1353151999999</v>
      </c>
      <c r="N138" s="75">
        <v>1297.5560169999999</v>
      </c>
      <c r="O138" s="75">
        <v>291.57929819999998</v>
      </c>
      <c r="P138" s="75">
        <v>187.15216150000001</v>
      </c>
      <c r="Q138" s="75">
        <v>3.170379862570738</v>
      </c>
      <c r="R138" s="75">
        <v>168.42414707919698</v>
      </c>
      <c r="S138" s="75">
        <v>163.05316757907951</v>
      </c>
      <c r="T138" s="75">
        <v>108.38900033830107</v>
      </c>
      <c r="U138" s="75">
        <v>108.7974621992293</v>
      </c>
      <c r="V138" s="75">
        <v>111.28825367548797</v>
      </c>
      <c r="W138" s="75">
        <v>111.42318289914787</v>
      </c>
      <c r="X138" s="75">
        <v>100.81419603581456</v>
      </c>
      <c r="Y138" s="77">
        <v>97.599271159427502</v>
      </c>
      <c r="Z138" s="47"/>
      <c r="AA138" s="47"/>
      <c r="AB138" s="47"/>
      <c r="AC138" s="47"/>
      <c r="AD138" s="47"/>
      <c r="AE138" s="47"/>
      <c r="AF138" s="47"/>
    </row>
    <row r="139" spans="1:32" ht="15" customHeight="1" x14ac:dyDescent="0.25">
      <c r="A139" s="7"/>
      <c r="B139" s="154" t="s">
        <v>155</v>
      </c>
      <c r="C139" s="67">
        <v>34.68545495</v>
      </c>
      <c r="D139" s="75">
        <v>60.682305124999999</v>
      </c>
      <c r="E139" s="75">
        <v>30.112031742500001</v>
      </c>
      <c r="F139" s="75">
        <v>1.6276953349999999</v>
      </c>
      <c r="G139" s="75">
        <v>4.4824999999999999</v>
      </c>
      <c r="H139" s="75">
        <v>63.530101649999999</v>
      </c>
      <c r="I139" s="75">
        <v>31.886057125486101</v>
      </c>
      <c r="J139" s="75">
        <v>1105.9813750668836</v>
      </c>
      <c r="K139" s="79">
        <v>46.631265401893145</v>
      </c>
      <c r="L139" s="79">
        <v>55.803809740314492</v>
      </c>
      <c r="M139" s="67">
        <f t="shared" si="6"/>
        <v>1634.3967893999998</v>
      </c>
      <c r="N139" s="75">
        <v>1333.7588979999998</v>
      </c>
      <c r="O139" s="75">
        <v>300.63789139999994</v>
      </c>
      <c r="P139" s="75">
        <v>194.6202285</v>
      </c>
      <c r="Q139" s="75">
        <v>2.0859237696344124</v>
      </c>
      <c r="R139" s="75">
        <v>171.93734639692599</v>
      </c>
      <c r="S139" s="75">
        <v>166.84555917569955</v>
      </c>
      <c r="T139" s="75">
        <v>109.2369685403249</v>
      </c>
      <c r="U139" s="75">
        <v>109.5213846334446</v>
      </c>
      <c r="V139" s="75">
        <v>111.60014197763618</v>
      </c>
      <c r="W139" s="75">
        <v>111.57335479287724</v>
      </c>
      <c r="X139" s="75">
        <v>100.90547388617657</v>
      </c>
      <c r="Y139" s="77">
        <v>97.917238850262251</v>
      </c>
      <c r="Z139" s="47"/>
      <c r="AA139" s="47"/>
      <c r="AB139" s="47"/>
      <c r="AC139" s="47"/>
      <c r="AD139" s="47"/>
      <c r="AE139" s="47"/>
      <c r="AF139" s="47"/>
    </row>
    <row r="140" spans="1:32" ht="15" customHeight="1" x14ac:dyDescent="0.25">
      <c r="A140" s="7"/>
      <c r="B140" s="154" t="s">
        <v>156</v>
      </c>
      <c r="C140" s="67">
        <v>34.941420225000002</v>
      </c>
      <c r="D140" s="75">
        <v>60.683068075000008</v>
      </c>
      <c r="E140" s="75">
        <v>30.288000427500002</v>
      </c>
      <c r="F140" s="75">
        <v>1.5537585224999999</v>
      </c>
      <c r="G140" s="75">
        <v>4.2575000000000003</v>
      </c>
      <c r="H140" s="75">
        <v>63.381545825000003</v>
      </c>
      <c r="I140" s="75">
        <v>31.83497725774285</v>
      </c>
      <c r="J140" s="75">
        <v>1112.3582700786385</v>
      </c>
      <c r="K140" s="79">
        <v>46.405071331792307</v>
      </c>
      <c r="L140" s="79">
        <v>55.549723577777733</v>
      </c>
      <c r="M140" s="67">
        <f t="shared" si="6"/>
        <v>1680.0480572000001</v>
      </c>
      <c r="N140" s="75">
        <v>1370.1821610000002</v>
      </c>
      <c r="O140" s="75">
        <v>309.86589620000001</v>
      </c>
      <c r="P140" s="75">
        <v>202.25040720000001</v>
      </c>
      <c r="Q140" s="75">
        <v>2.1340223236977263</v>
      </c>
      <c r="R140" s="75">
        <v>175.60652775180986</v>
      </c>
      <c r="S140" s="75">
        <v>170.58991333546635</v>
      </c>
      <c r="T140" s="75">
        <v>110.20946972972418</v>
      </c>
      <c r="U140" s="75">
        <v>110.31942131983105</v>
      </c>
      <c r="V140" s="75">
        <v>112.02480685163614</v>
      </c>
      <c r="W140" s="75">
        <v>111.72846735298491</v>
      </c>
      <c r="X140" s="75">
        <v>100.94330991958546</v>
      </c>
      <c r="Y140" s="77">
        <v>98.059626321605975</v>
      </c>
      <c r="Z140" s="47"/>
      <c r="AA140" s="47"/>
      <c r="AB140" s="47"/>
      <c r="AC140" s="47"/>
      <c r="AD140" s="47"/>
      <c r="AE140" s="47"/>
      <c r="AF140" s="47"/>
    </row>
    <row r="141" spans="1:32" ht="15" customHeight="1" x14ac:dyDescent="0.25">
      <c r="A141" s="7"/>
      <c r="B141" s="154" t="s">
        <v>157</v>
      </c>
      <c r="C141" s="67">
        <v>35.214922624999993</v>
      </c>
      <c r="D141" s="75">
        <v>60.716019375000002</v>
      </c>
      <c r="E141" s="75">
        <v>30.478468584999991</v>
      </c>
      <c r="F141" s="75">
        <v>1.5269896949999999</v>
      </c>
      <c r="G141" s="75">
        <v>4.1560176875000003</v>
      </c>
      <c r="H141" s="75">
        <v>63.348807174999997</v>
      </c>
      <c r="I141" s="75">
        <v>31.782829596186858</v>
      </c>
      <c r="J141" s="75">
        <v>1119.2287080704721</v>
      </c>
      <c r="K141" s="79">
        <v>46.239134201067166</v>
      </c>
      <c r="L141" s="79">
        <v>55.441479948347137</v>
      </c>
      <c r="M141" s="67">
        <f t="shared" ref="M141:M142" si="7">N141+O141</f>
        <v>1732.239221</v>
      </c>
      <c r="N141" s="75">
        <v>1409.779896</v>
      </c>
      <c r="O141" s="75">
        <v>322.45932500000004</v>
      </c>
      <c r="P141" s="75">
        <v>210.48524209999997</v>
      </c>
      <c r="Q141" s="75">
        <v>2.246974283962655</v>
      </c>
      <c r="R141" s="75">
        <v>179.55236127135277</v>
      </c>
      <c r="S141" s="75">
        <v>174.87969249945633</v>
      </c>
      <c r="T141" s="75">
        <v>111.2172767193096</v>
      </c>
      <c r="U141" s="75">
        <v>111.14587167445541</v>
      </c>
      <c r="V141" s="75">
        <v>112.81462230086358</v>
      </c>
      <c r="W141" s="75">
        <v>112.21147367210736</v>
      </c>
      <c r="X141" s="75">
        <v>101.17831801349641</v>
      </c>
      <c r="Y141" s="77">
        <v>98.545254523675837</v>
      </c>
      <c r="Z141" s="47"/>
      <c r="AA141" s="47"/>
      <c r="AB141" s="47"/>
      <c r="AC141" s="47"/>
      <c r="AD141" s="47"/>
      <c r="AE141" s="47"/>
      <c r="AF141" s="47"/>
    </row>
    <row r="142" spans="1:32" ht="15" customHeight="1" thickBot="1" x14ac:dyDescent="0.3">
      <c r="A142" s="7"/>
      <c r="B142" s="381" t="s">
        <v>158</v>
      </c>
      <c r="C142" s="67">
        <v>35.460164425000002</v>
      </c>
      <c r="D142" s="75">
        <v>60.713115899999998</v>
      </c>
      <c r="E142" s="75">
        <v>30.643650455000003</v>
      </c>
      <c r="F142" s="75">
        <v>1.5317073425000001</v>
      </c>
      <c r="G142" s="75">
        <v>4.1406592</v>
      </c>
      <c r="H142" s="75">
        <v>63.335628424999996</v>
      </c>
      <c r="I142" s="75">
        <v>31.733884520728765</v>
      </c>
      <c r="J142" s="75">
        <v>1125.288005648918</v>
      </c>
      <c r="K142" s="79">
        <v>46.01196726011085</v>
      </c>
      <c r="L142" s="79">
        <v>55.12796541309276</v>
      </c>
      <c r="M142" s="67">
        <f t="shared" si="7"/>
        <v>1781.0226246999998</v>
      </c>
      <c r="N142" s="75">
        <v>1450.2962659999998</v>
      </c>
      <c r="O142" s="75">
        <v>330.72635869999999</v>
      </c>
      <c r="P142" s="75">
        <v>219.00753739999999</v>
      </c>
      <c r="Q142" s="75">
        <v>2.3194171778582851</v>
      </c>
      <c r="R142" s="75">
        <v>183.71692958193069</v>
      </c>
      <c r="S142" s="75">
        <v>180.18088875681008</v>
      </c>
      <c r="T142" s="75">
        <v>112.33607378927022</v>
      </c>
      <c r="U142" s="75">
        <v>112.09109407696242</v>
      </c>
      <c r="V142" s="75">
        <v>113.19559713968304</v>
      </c>
      <c r="W142" s="75">
        <v>112.49672667009158</v>
      </c>
      <c r="X142" s="75">
        <v>101.49527486274472</v>
      </c>
      <c r="Y142" s="77">
        <v>99.541772611818786</v>
      </c>
      <c r="Z142" s="321"/>
      <c r="AA142" s="47"/>
      <c r="AB142" s="47"/>
      <c r="AC142" s="47"/>
      <c r="AD142" s="47"/>
      <c r="AE142" s="47"/>
      <c r="AF142" s="47"/>
    </row>
    <row r="143" spans="1:32" ht="15" customHeight="1" x14ac:dyDescent="0.25">
      <c r="A143" s="7"/>
      <c r="B143" s="318" t="s">
        <v>159</v>
      </c>
      <c r="C143" s="319"/>
      <c r="D143" s="319"/>
      <c r="E143" s="319"/>
      <c r="F143" s="319"/>
      <c r="G143" s="319"/>
      <c r="H143" s="319"/>
      <c r="I143" s="319"/>
      <c r="J143" s="319"/>
      <c r="K143" s="319"/>
      <c r="L143" s="319"/>
      <c r="M143" s="319"/>
      <c r="N143" s="319"/>
      <c r="O143" s="319"/>
      <c r="P143" s="319"/>
      <c r="Q143" s="319"/>
      <c r="R143" s="319"/>
      <c r="S143" s="319"/>
      <c r="T143" s="319"/>
      <c r="U143" s="319"/>
      <c r="V143" s="319"/>
      <c r="W143" s="319"/>
      <c r="X143" s="319"/>
      <c r="Y143" s="320"/>
      <c r="Z143" s="47"/>
      <c r="AA143" s="47"/>
      <c r="AB143" s="47"/>
      <c r="AC143" s="47"/>
      <c r="AD143" s="47"/>
      <c r="AE143" s="47"/>
      <c r="AF143" s="47"/>
    </row>
    <row r="144" spans="1:32" ht="15" customHeight="1" x14ac:dyDescent="0.25">
      <c r="A144" s="7"/>
      <c r="B144" s="282" t="s">
        <v>252</v>
      </c>
      <c r="C144" s="283"/>
      <c r="D144" s="283"/>
      <c r="E144" s="283"/>
      <c r="F144" s="283"/>
      <c r="G144" s="283"/>
      <c r="H144" s="283"/>
      <c r="I144" s="283"/>
      <c r="J144" s="283"/>
      <c r="K144" s="283"/>
      <c r="L144" s="283"/>
      <c r="M144" s="283"/>
      <c r="N144" s="283"/>
      <c r="O144" s="283"/>
      <c r="P144" s="283"/>
      <c r="Q144" s="283"/>
      <c r="R144" s="283"/>
      <c r="S144" s="283"/>
      <c r="T144" s="283"/>
      <c r="U144" s="283"/>
      <c r="V144" s="283"/>
      <c r="W144" s="283"/>
      <c r="X144" s="283"/>
      <c r="Y144" s="284"/>
      <c r="Z144" s="47"/>
      <c r="AA144" s="47"/>
      <c r="AB144" s="47"/>
      <c r="AC144" s="47"/>
      <c r="AD144" s="47"/>
      <c r="AE144" s="47"/>
      <c r="AF144" s="47"/>
    </row>
    <row r="145" spans="1:32" x14ac:dyDescent="0.25">
      <c r="A145" s="7"/>
      <c r="B145" s="282" t="s">
        <v>253</v>
      </c>
      <c r="C145" s="283"/>
      <c r="D145" s="283"/>
      <c r="E145" s="283"/>
      <c r="F145" s="283"/>
      <c r="G145" s="283"/>
      <c r="H145" s="283"/>
      <c r="I145" s="283"/>
      <c r="J145" s="283"/>
      <c r="K145" s="283"/>
      <c r="L145" s="283"/>
      <c r="M145" s="283"/>
      <c r="N145" s="283"/>
      <c r="O145" s="283"/>
      <c r="P145" s="283"/>
      <c r="Q145" s="283"/>
      <c r="R145" s="283"/>
      <c r="S145" s="283"/>
      <c r="T145" s="283"/>
      <c r="U145" s="283"/>
      <c r="V145" s="283"/>
      <c r="W145" s="283"/>
      <c r="X145" s="283"/>
      <c r="Y145" s="284"/>
      <c r="Z145" s="47"/>
      <c r="AA145" s="47"/>
      <c r="AB145" s="47"/>
      <c r="AC145" s="47"/>
      <c r="AD145" s="47"/>
      <c r="AE145" s="47"/>
      <c r="AF145" s="47"/>
    </row>
    <row r="146" spans="1:32" x14ac:dyDescent="0.25">
      <c r="A146" s="7"/>
      <c r="B146" s="282" t="s">
        <v>254</v>
      </c>
      <c r="C146" s="283"/>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4"/>
      <c r="AC146" s="47"/>
      <c r="AD146" s="47"/>
      <c r="AE146" s="47"/>
      <c r="AF146" s="47"/>
    </row>
    <row r="147" spans="1:32" ht="16.5" customHeight="1" x14ac:dyDescent="0.25">
      <c r="B147" s="282" t="s">
        <v>255</v>
      </c>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4"/>
    </row>
    <row r="148" spans="1:32" x14ac:dyDescent="0.25">
      <c r="B148" s="282" t="s">
        <v>256</v>
      </c>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4"/>
    </row>
    <row r="149" spans="1:32" x14ac:dyDescent="0.25">
      <c r="B149" s="282" t="s">
        <v>257</v>
      </c>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4"/>
    </row>
    <row r="150" spans="1:32" x14ac:dyDescent="0.25">
      <c r="B150" s="282" t="s">
        <v>258</v>
      </c>
      <c r="C150" s="283"/>
      <c r="D150" s="283"/>
      <c r="E150" s="283"/>
      <c r="F150" s="283"/>
      <c r="G150" s="283"/>
      <c r="H150" s="283"/>
      <c r="I150" s="283"/>
      <c r="J150" s="283"/>
      <c r="K150" s="283"/>
      <c r="L150" s="283"/>
      <c r="M150" s="283"/>
      <c r="N150" s="283"/>
      <c r="O150" s="283"/>
      <c r="P150" s="283"/>
      <c r="Q150" s="283"/>
      <c r="R150" s="283"/>
      <c r="S150" s="283"/>
      <c r="T150" s="283"/>
      <c r="U150" s="283"/>
      <c r="V150" s="283"/>
      <c r="W150" s="283"/>
      <c r="X150" s="283"/>
      <c r="Y150" s="284"/>
    </row>
    <row r="151" spans="1:32" x14ac:dyDescent="0.25">
      <c r="B151" s="282" t="s">
        <v>259</v>
      </c>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4"/>
    </row>
    <row r="152" spans="1:32" x14ac:dyDescent="0.25">
      <c r="B152" s="282" t="s">
        <v>260</v>
      </c>
      <c r="C152" s="283"/>
      <c r="D152" s="283"/>
      <c r="E152" s="283"/>
      <c r="F152" s="283"/>
      <c r="G152" s="283"/>
      <c r="H152" s="283"/>
      <c r="I152" s="283"/>
      <c r="J152" s="283"/>
      <c r="K152" s="283"/>
      <c r="L152" s="283"/>
      <c r="M152" s="283"/>
      <c r="N152" s="283"/>
      <c r="O152" s="283"/>
      <c r="P152" s="283"/>
      <c r="Q152" s="283"/>
      <c r="R152" s="283"/>
      <c r="S152" s="283"/>
      <c r="T152" s="283"/>
      <c r="U152" s="283"/>
      <c r="V152" s="283"/>
      <c r="W152" s="283"/>
      <c r="X152" s="283"/>
      <c r="Y152" s="284"/>
    </row>
    <row r="153" spans="1:32" x14ac:dyDescent="0.25">
      <c r="B153" s="282" t="s">
        <v>261</v>
      </c>
      <c r="C153" s="283"/>
      <c r="D153" s="283"/>
      <c r="E153" s="283"/>
      <c r="F153" s="283"/>
      <c r="G153" s="283"/>
      <c r="H153" s="283"/>
      <c r="I153" s="283"/>
      <c r="J153" s="283"/>
      <c r="K153" s="283"/>
      <c r="L153" s="283"/>
      <c r="M153" s="283"/>
      <c r="N153" s="283"/>
      <c r="O153" s="283"/>
      <c r="P153" s="283"/>
      <c r="Q153" s="283"/>
      <c r="R153" s="283"/>
      <c r="S153" s="283"/>
      <c r="T153" s="283"/>
      <c r="U153" s="283"/>
      <c r="V153" s="283"/>
      <c r="W153" s="283"/>
      <c r="X153" s="283"/>
      <c r="Y153" s="284"/>
    </row>
    <row r="154" spans="1:32" x14ac:dyDescent="0.25">
      <c r="B154" s="282" t="s">
        <v>262</v>
      </c>
      <c r="C154" s="283"/>
      <c r="D154" s="283"/>
      <c r="E154" s="283"/>
      <c r="F154" s="283"/>
      <c r="G154" s="283"/>
      <c r="H154" s="283"/>
      <c r="I154" s="283"/>
      <c r="J154" s="283"/>
      <c r="K154" s="283"/>
      <c r="L154" s="283"/>
      <c r="M154" s="283"/>
      <c r="N154" s="283"/>
      <c r="O154" s="283"/>
      <c r="P154" s="283"/>
      <c r="Q154" s="283"/>
      <c r="R154" s="283"/>
      <c r="S154" s="283"/>
      <c r="T154" s="283"/>
      <c r="U154" s="283"/>
      <c r="V154" s="283"/>
      <c r="W154" s="283"/>
      <c r="X154" s="283"/>
      <c r="Y154" s="284"/>
    </row>
    <row r="155" spans="1:32" ht="15" customHeight="1" x14ac:dyDescent="0.25">
      <c r="B155" s="282" t="s">
        <v>263</v>
      </c>
      <c r="C155" s="283"/>
      <c r="D155" s="283"/>
      <c r="E155" s="283"/>
      <c r="F155" s="283"/>
      <c r="G155" s="283"/>
      <c r="H155" s="283"/>
      <c r="I155" s="283"/>
      <c r="J155" s="283"/>
      <c r="K155" s="283"/>
      <c r="L155" s="283"/>
      <c r="M155" s="283"/>
      <c r="N155" s="283"/>
      <c r="O155" s="283"/>
      <c r="P155" s="283"/>
      <c r="Q155" s="283"/>
      <c r="R155" s="283"/>
      <c r="S155" s="283"/>
      <c r="T155" s="283"/>
      <c r="U155" s="283"/>
      <c r="V155" s="283"/>
      <c r="W155" s="283"/>
      <c r="X155" s="283"/>
      <c r="Y155" s="284"/>
    </row>
    <row r="156" spans="1:32" ht="15" customHeight="1" x14ac:dyDescent="0.25">
      <c r="B156" s="282" t="s">
        <v>264</v>
      </c>
      <c r="C156" s="283"/>
      <c r="D156" s="283"/>
      <c r="E156" s="283"/>
      <c r="F156" s="283"/>
      <c r="G156" s="283"/>
      <c r="H156" s="283"/>
      <c r="I156" s="283"/>
      <c r="J156" s="283"/>
      <c r="K156" s="283"/>
      <c r="L156" s="283"/>
      <c r="M156" s="283"/>
      <c r="N156" s="283"/>
      <c r="O156" s="283"/>
      <c r="P156" s="283"/>
      <c r="Q156" s="283"/>
      <c r="R156" s="283"/>
      <c r="S156" s="283"/>
      <c r="T156" s="283"/>
      <c r="U156" s="283"/>
      <c r="V156" s="283"/>
      <c r="W156" s="283"/>
      <c r="X156" s="283"/>
      <c r="Y156" s="284"/>
    </row>
    <row r="157" spans="1:32" x14ac:dyDescent="0.25">
      <c r="B157" s="282" t="s">
        <v>265</v>
      </c>
      <c r="C157" s="283"/>
      <c r="D157" s="283"/>
      <c r="E157" s="283"/>
      <c r="F157" s="283"/>
      <c r="G157" s="283"/>
      <c r="H157" s="283"/>
      <c r="I157" s="283"/>
      <c r="J157" s="283"/>
      <c r="K157" s="283"/>
      <c r="L157" s="283"/>
      <c r="M157" s="283"/>
      <c r="N157" s="283"/>
      <c r="O157" s="283"/>
      <c r="P157" s="283"/>
      <c r="Q157" s="283"/>
      <c r="R157" s="283"/>
      <c r="S157" s="283"/>
      <c r="T157" s="283"/>
      <c r="U157" s="283"/>
      <c r="V157" s="283"/>
      <c r="W157" s="283"/>
      <c r="X157" s="283"/>
      <c r="Y157" s="284"/>
    </row>
    <row r="158" spans="1:32" x14ac:dyDescent="0.25">
      <c r="B158" s="282" t="s">
        <v>266</v>
      </c>
      <c r="C158" s="283"/>
      <c r="D158" s="283"/>
      <c r="E158" s="283"/>
      <c r="F158" s="283"/>
      <c r="G158" s="283"/>
      <c r="H158" s="283"/>
      <c r="I158" s="283"/>
      <c r="J158" s="283"/>
      <c r="K158" s="283"/>
      <c r="L158" s="283"/>
      <c r="M158" s="283"/>
      <c r="N158" s="283"/>
      <c r="O158" s="283"/>
      <c r="P158" s="283"/>
      <c r="Q158" s="283"/>
      <c r="R158" s="283"/>
      <c r="S158" s="283"/>
      <c r="T158" s="283"/>
      <c r="U158" s="283"/>
      <c r="V158" s="283"/>
      <c r="W158" s="283"/>
      <c r="X158" s="283"/>
      <c r="Y158" s="284"/>
    </row>
    <row r="159" spans="1:32" x14ac:dyDescent="0.25">
      <c r="B159" s="282" t="s">
        <v>267</v>
      </c>
      <c r="C159" s="283"/>
      <c r="D159" s="283"/>
      <c r="E159" s="283"/>
      <c r="F159" s="283"/>
      <c r="G159" s="283"/>
      <c r="H159" s="283"/>
      <c r="I159" s="283"/>
      <c r="J159" s="283"/>
      <c r="K159" s="283"/>
      <c r="L159" s="283"/>
      <c r="M159" s="283"/>
      <c r="N159" s="283"/>
      <c r="O159" s="283"/>
      <c r="P159" s="283"/>
      <c r="Q159" s="283"/>
      <c r="R159" s="283"/>
      <c r="S159" s="283"/>
      <c r="T159" s="283"/>
      <c r="U159" s="283"/>
      <c r="V159" s="283"/>
      <c r="W159" s="283"/>
      <c r="X159" s="283"/>
      <c r="Y159" s="284"/>
    </row>
    <row r="160" spans="1:32" ht="15" customHeight="1" x14ac:dyDescent="0.25">
      <c r="B160" s="282" t="s">
        <v>268</v>
      </c>
      <c r="C160" s="283"/>
      <c r="D160" s="283"/>
      <c r="E160" s="283"/>
      <c r="F160" s="283"/>
      <c r="G160" s="283"/>
      <c r="H160" s="283"/>
      <c r="I160" s="283"/>
      <c r="J160" s="283"/>
      <c r="K160" s="283"/>
      <c r="L160" s="283"/>
      <c r="M160" s="283"/>
      <c r="N160" s="283"/>
      <c r="O160" s="283"/>
      <c r="P160" s="283"/>
      <c r="Q160" s="283"/>
      <c r="R160" s="283"/>
      <c r="S160" s="283"/>
      <c r="T160" s="283"/>
      <c r="U160" s="283"/>
      <c r="V160" s="283"/>
      <c r="W160" s="283"/>
      <c r="X160" s="283"/>
      <c r="Y160" s="284"/>
    </row>
    <row r="161" spans="2:25" ht="15.75" customHeight="1" x14ac:dyDescent="0.25">
      <c r="B161" s="282" t="s">
        <v>269</v>
      </c>
      <c r="C161" s="283"/>
      <c r="D161" s="283"/>
      <c r="E161" s="283"/>
      <c r="F161" s="283"/>
      <c r="G161" s="283"/>
      <c r="H161" s="283"/>
      <c r="I161" s="283"/>
      <c r="J161" s="283"/>
      <c r="K161" s="283"/>
      <c r="L161" s="283"/>
      <c r="M161" s="283"/>
      <c r="N161" s="283"/>
      <c r="O161" s="283"/>
      <c r="P161" s="283"/>
      <c r="Q161" s="283"/>
      <c r="R161" s="283"/>
      <c r="S161" s="283"/>
      <c r="T161" s="283"/>
      <c r="U161" s="283"/>
      <c r="V161" s="283"/>
      <c r="W161" s="283"/>
      <c r="X161" s="283"/>
      <c r="Y161" s="284"/>
    </row>
    <row r="162" spans="2:25" x14ac:dyDescent="0.25">
      <c r="B162" s="282" t="s">
        <v>270</v>
      </c>
      <c r="C162" s="283"/>
      <c r="D162" s="283"/>
      <c r="E162" s="283"/>
      <c r="F162" s="283"/>
      <c r="G162" s="283"/>
      <c r="H162" s="283"/>
      <c r="I162" s="283"/>
      <c r="J162" s="283"/>
      <c r="K162" s="283"/>
      <c r="L162" s="283"/>
      <c r="M162" s="283"/>
      <c r="N162" s="283"/>
      <c r="O162" s="283"/>
      <c r="P162" s="283"/>
      <c r="Q162" s="283"/>
      <c r="R162" s="283"/>
      <c r="S162" s="283"/>
      <c r="T162" s="283"/>
      <c r="U162" s="283"/>
      <c r="V162" s="283"/>
      <c r="W162" s="283"/>
      <c r="X162" s="283"/>
      <c r="Y162" s="284"/>
    </row>
    <row r="163" spans="2:25" x14ac:dyDescent="0.25">
      <c r="B163" s="282" t="s">
        <v>271</v>
      </c>
      <c r="C163" s="283"/>
      <c r="D163" s="283"/>
      <c r="E163" s="283"/>
      <c r="F163" s="283"/>
      <c r="G163" s="283"/>
      <c r="H163" s="283"/>
      <c r="I163" s="283"/>
      <c r="J163" s="283"/>
      <c r="K163" s="283"/>
      <c r="L163" s="283"/>
      <c r="M163" s="283"/>
      <c r="N163" s="283"/>
      <c r="O163" s="283"/>
      <c r="P163" s="283"/>
      <c r="Q163" s="283"/>
      <c r="R163" s="283"/>
      <c r="S163" s="283"/>
      <c r="T163" s="283"/>
      <c r="U163" s="283"/>
      <c r="V163" s="283"/>
      <c r="W163" s="283"/>
      <c r="X163" s="283"/>
      <c r="Y163" s="284"/>
    </row>
    <row r="164" spans="2:25" x14ac:dyDescent="0.25">
      <c r="B164" s="282" t="s">
        <v>272</v>
      </c>
      <c r="C164" s="283"/>
      <c r="D164" s="283"/>
      <c r="E164" s="283"/>
      <c r="F164" s="283"/>
      <c r="G164" s="283"/>
      <c r="H164" s="283"/>
      <c r="I164" s="283"/>
      <c r="J164" s="283"/>
      <c r="K164" s="283"/>
      <c r="L164" s="283"/>
      <c r="M164" s="283"/>
      <c r="N164" s="283"/>
      <c r="O164" s="283"/>
      <c r="P164" s="283"/>
      <c r="Q164" s="283"/>
      <c r="R164" s="283"/>
      <c r="S164" s="283"/>
      <c r="T164" s="283"/>
      <c r="U164" s="283"/>
      <c r="V164" s="283"/>
      <c r="W164" s="283"/>
      <c r="X164" s="283"/>
      <c r="Y164" s="284"/>
    </row>
    <row r="165" spans="2:25" ht="16.5" thickBot="1" x14ac:dyDescent="0.3">
      <c r="B165" s="537" t="s">
        <v>656</v>
      </c>
      <c r="C165" s="538"/>
      <c r="D165" s="538"/>
      <c r="E165" s="538"/>
      <c r="F165" s="538"/>
      <c r="G165" s="538"/>
      <c r="H165" s="538"/>
      <c r="I165" s="538"/>
      <c r="J165" s="538"/>
      <c r="K165" s="538"/>
      <c r="L165" s="538"/>
      <c r="M165" s="538"/>
      <c r="N165" s="538"/>
      <c r="O165" s="538"/>
      <c r="P165" s="538"/>
      <c r="Q165" s="538"/>
      <c r="R165" s="538"/>
      <c r="S165" s="538"/>
      <c r="T165" s="538"/>
      <c r="U165" s="538"/>
      <c r="V165" s="538"/>
      <c r="W165" s="538"/>
      <c r="X165" s="538"/>
      <c r="Y165" s="539"/>
    </row>
  </sheetData>
  <mergeCells count="2">
    <mergeCell ref="B2:Y2"/>
    <mergeCell ref="B165:Y165"/>
  </mergeCells>
  <hyperlinks>
    <hyperlink ref="A1" location="Contents!A1" display="Back to contents" xr:uid="{402B8B5A-2988-40ED-8911-3CAA78DE43B0}"/>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93031-187E-4005-9823-DC3793FE7945}">
  <sheetPr codeName="Sheet8"/>
  <dimension ref="A1:BL156"/>
  <sheetViews>
    <sheetView showGridLines="0" zoomScaleNormal="100" zoomScaleSheetLayoutView="40" workbookViewId="0"/>
  </sheetViews>
  <sheetFormatPr defaultColWidth="8.77734375" defaultRowHeight="15.75" x14ac:dyDescent="0.25"/>
  <cols>
    <col min="1" max="1" width="7.33203125" style="2" customWidth="1"/>
    <col min="2" max="2" width="7.21875" style="2" bestFit="1" customWidth="1"/>
    <col min="3" max="7" width="10.77734375" style="2" customWidth="1"/>
    <col min="8" max="10" width="14.21875" style="2" customWidth="1"/>
    <col min="11" max="11" width="10.77734375" style="2" customWidth="1"/>
    <col min="12" max="17" width="10.77734375" style="27" customWidth="1"/>
    <col min="18" max="20" width="14.21875" style="27" customWidth="1"/>
    <col min="21" max="22" width="10.77734375" style="27" customWidth="1"/>
    <col min="23" max="23" width="11.77734375" style="27" customWidth="1"/>
    <col min="24" max="24" width="9.21875" style="27" bestFit="1" customWidth="1"/>
    <col min="25" max="25" width="10.77734375" style="27" bestFit="1" customWidth="1"/>
    <col min="26" max="48" width="8.77734375" style="27"/>
    <col min="49" max="16384" width="8.77734375" style="2"/>
  </cols>
  <sheetData>
    <row r="1" spans="1:64" ht="33.75" customHeight="1" thickBot="1" x14ac:dyDescent="0.3">
      <c r="A1" s="9" t="s">
        <v>22</v>
      </c>
      <c r="B1" s="20"/>
      <c r="C1" s="20"/>
      <c r="D1" s="20"/>
      <c r="E1" s="20"/>
      <c r="F1" s="20"/>
      <c r="G1" s="20"/>
      <c r="H1" s="20"/>
      <c r="I1"/>
      <c r="J1"/>
      <c r="K1" s="20"/>
      <c r="L1" s="100"/>
      <c r="M1" s="283"/>
      <c r="N1" s="101"/>
      <c r="O1" s="101"/>
      <c r="P1" s="101"/>
      <c r="Q1" s="101"/>
      <c r="R1" s="101"/>
      <c r="S1"/>
      <c r="T1"/>
      <c r="U1" s="102"/>
      <c r="V1" s="102"/>
    </row>
    <row r="2" spans="1:64" ht="19.5" thickBot="1" x14ac:dyDescent="0.35">
      <c r="A2" s="7"/>
      <c r="B2" s="534" t="s">
        <v>273</v>
      </c>
      <c r="C2" s="535"/>
      <c r="D2" s="535"/>
      <c r="E2" s="535"/>
      <c r="F2" s="535"/>
      <c r="G2" s="535"/>
      <c r="H2" s="535"/>
      <c r="I2" s="535"/>
      <c r="J2" s="535"/>
      <c r="K2" s="535"/>
      <c r="L2" s="535"/>
      <c r="M2" s="535"/>
      <c r="N2" s="535"/>
      <c r="O2" s="535"/>
      <c r="P2" s="535"/>
      <c r="Q2" s="535"/>
      <c r="R2" s="535"/>
      <c r="S2" s="535"/>
      <c r="T2" s="535"/>
      <c r="U2" s="535"/>
      <c r="V2" s="536"/>
    </row>
    <row r="3" spans="1:64" x14ac:dyDescent="0.25">
      <c r="A3" s="7"/>
      <c r="B3" s="28"/>
      <c r="C3" s="546" t="s">
        <v>639</v>
      </c>
      <c r="D3" s="546"/>
      <c r="E3" s="546"/>
      <c r="F3" s="546"/>
      <c r="G3" s="546"/>
      <c r="H3" s="546"/>
      <c r="I3" s="546"/>
      <c r="J3" s="546"/>
      <c r="K3" s="546"/>
      <c r="L3" s="547"/>
      <c r="M3" s="103" t="s">
        <v>274</v>
      </c>
      <c r="N3" s="103" t="s">
        <v>274</v>
      </c>
      <c r="O3" s="103" t="s">
        <v>275</v>
      </c>
      <c r="P3" s="103" t="s">
        <v>275</v>
      </c>
      <c r="Q3" s="103" t="s">
        <v>275</v>
      </c>
      <c r="R3" s="103" t="s">
        <v>274</v>
      </c>
      <c r="S3" s="103" t="s">
        <v>276</v>
      </c>
      <c r="T3" s="103" t="s">
        <v>277</v>
      </c>
      <c r="U3" s="103" t="s">
        <v>278</v>
      </c>
      <c r="V3" s="104" t="s">
        <v>278</v>
      </c>
    </row>
    <row r="4" spans="1:64" ht="48.75" customHeight="1" thickBot="1" x14ac:dyDescent="0.3">
      <c r="A4" s="7"/>
      <c r="B4" s="28"/>
      <c r="C4" s="105" t="s">
        <v>279</v>
      </c>
      <c r="D4" s="105" t="s">
        <v>280</v>
      </c>
      <c r="E4" s="105" t="s">
        <v>281</v>
      </c>
      <c r="F4" s="30" t="s">
        <v>282</v>
      </c>
      <c r="G4" s="30" t="s">
        <v>283</v>
      </c>
      <c r="H4" s="30" t="s">
        <v>284</v>
      </c>
      <c r="I4" s="400" t="s">
        <v>285</v>
      </c>
      <c r="J4" s="400" t="s">
        <v>286</v>
      </c>
      <c r="K4" s="106" t="s">
        <v>287</v>
      </c>
      <c r="L4" s="107" t="s">
        <v>288</v>
      </c>
      <c r="M4" s="108" t="s">
        <v>279</v>
      </c>
      <c r="N4" s="108" t="s">
        <v>280</v>
      </c>
      <c r="O4" s="108" t="s">
        <v>281</v>
      </c>
      <c r="P4" s="108" t="s">
        <v>282</v>
      </c>
      <c r="Q4" s="108" t="s">
        <v>283</v>
      </c>
      <c r="R4" s="30" t="s">
        <v>284</v>
      </c>
      <c r="S4" s="400" t="s">
        <v>285</v>
      </c>
      <c r="T4" s="400" t="s">
        <v>286</v>
      </c>
      <c r="U4" s="108" t="s">
        <v>287</v>
      </c>
      <c r="V4" s="31" t="s">
        <v>288</v>
      </c>
      <c r="AW4" s="27"/>
      <c r="AX4" s="27"/>
      <c r="AY4" s="27"/>
      <c r="AZ4" s="27"/>
      <c r="BA4" s="27"/>
      <c r="BB4" s="27"/>
      <c r="BC4" s="27"/>
      <c r="BD4" s="27"/>
      <c r="BE4" s="27"/>
      <c r="BF4" s="27"/>
      <c r="BG4" s="27"/>
      <c r="BH4" s="27"/>
      <c r="BI4" s="27"/>
      <c r="BJ4" s="27"/>
      <c r="BK4" s="27"/>
      <c r="BL4" s="27"/>
    </row>
    <row r="5" spans="1:64" ht="16.5" thickBot="1" x14ac:dyDescent="0.3">
      <c r="A5" s="7"/>
      <c r="B5" s="109" t="s">
        <v>43</v>
      </c>
      <c r="C5" s="110">
        <v>3.9901477832512189</v>
      </c>
      <c r="D5" s="110">
        <v>3.4989858012170361</v>
      </c>
      <c r="E5" s="110">
        <v>2.3757201646090742</v>
      </c>
      <c r="F5" s="110">
        <v>2.5889967233009514</v>
      </c>
      <c r="G5" s="110">
        <v>2.7248973497573825</v>
      </c>
      <c r="H5" s="110">
        <v>11.749539502762429</v>
      </c>
      <c r="I5" s="111">
        <v>3.2925821906492514</v>
      </c>
      <c r="J5" s="111">
        <v>2.2163407805975366</v>
      </c>
      <c r="K5" s="110">
        <v>3.7081836961363024</v>
      </c>
      <c r="L5" s="112">
        <v>2.2522522522522515</v>
      </c>
      <c r="M5" s="110">
        <v>211.1</v>
      </c>
      <c r="N5" s="110">
        <v>204.1</v>
      </c>
      <c r="O5" s="110">
        <v>82.924333333333351</v>
      </c>
      <c r="P5" s="110">
        <v>84.533333299999995</v>
      </c>
      <c r="Q5" s="110">
        <v>91.733333333333348</v>
      </c>
      <c r="R5" s="110">
        <v>404.53333300000003</v>
      </c>
      <c r="S5" s="329">
        <v>83.36399999999999</v>
      </c>
      <c r="T5" s="110">
        <v>93.591666666666654</v>
      </c>
      <c r="U5" s="110">
        <v>69.504491599999994</v>
      </c>
      <c r="V5" s="112">
        <v>68.099999999999994</v>
      </c>
      <c r="AW5" s="27"/>
      <c r="AX5" s="27"/>
      <c r="AY5" s="27"/>
      <c r="AZ5" s="27"/>
      <c r="BA5" s="27"/>
      <c r="BB5" s="27"/>
    </row>
    <row r="6" spans="1:64" ht="16.5" thickBot="1" x14ac:dyDescent="0.3">
      <c r="A6" s="7"/>
      <c r="B6" s="8" t="s">
        <v>44</v>
      </c>
      <c r="C6" s="110">
        <v>4.3625787687833206</v>
      </c>
      <c r="D6" s="110">
        <v>4.3833333333333169</v>
      </c>
      <c r="E6" s="110">
        <v>3.4197229013855024</v>
      </c>
      <c r="F6" s="110">
        <v>3.3613445378151141</v>
      </c>
      <c r="G6" s="110">
        <v>2.7839643652561197</v>
      </c>
      <c r="H6" s="110">
        <v>4.1721796771632791</v>
      </c>
      <c r="I6" s="111">
        <v>3.4293759333330787</v>
      </c>
      <c r="J6" s="111">
        <v>2.0361433560859288</v>
      </c>
      <c r="K6" s="110">
        <v>3.8404405413343889</v>
      </c>
      <c r="L6" s="112">
        <v>2.0710059171597628</v>
      </c>
      <c r="M6" s="110">
        <v>215.3</v>
      </c>
      <c r="N6" s="110">
        <v>208.76666666666665</v>
      </c>
      <c r="O6" s="110">
        <v>84.597333333333339</v>
      </c>
      <c r="P6" s="110">
        <v>86.1</v>
      </c>
      <c r="Q6" s="110">
        <v>92.3</v>
      </c>
      <c r="R6" s="110">
        <v>393.66666700000002</v>
      </c>
      <c r="S6" s="110">
        <v>84.728999999999999</v>
      </c>
      <c r="T6" s="110">
        <v>93.877333333333326</v>
      </c>
      <c r="U6" s="110">
        <v>70.583377499999997</v>
      </c>
      <c r="V6" s="112">
        <v>69</v>
      </c>
      <c r="W6" s="33"/>
      <c r="AW6" s="27"/>
      <c r="AX6" s="27"/>
      <c r="AY6" s="27"/>
      <c r="AZ6" s="27"/>
      <c r="BA6" s="27"/>
      <c r="BB6" s="27"/>
    </row>
    <row r="7" spans="1:64" ht="16.5" thickBot="1" x14ac:dyDescent="0.3">
      <c r="A7" s="7"/>
      <c r="B7" s="8" t="s">
        <v>45</v>
      </c>
      <c r="C7" s="110">
        <v>4.9573476581361797</v>
      </c>
      <c r="D7" s="110">
        <v>5.3473263368316148</v>
      </c>
      <c r="E7" s="110">
        <v>4.8388412892696575</v>
      </c>
      <c r="F7" s="110">
        <v>4.5218087635054083</v>
      </c>
      <c r="G7" s="110">
        <v>2.6179941002949514</v>
      </c>
      <c r="H7" s="110">
        <v>-1.6894409937888266</v>
      </c>
      <c r="I7" s="111">
        <v>3.0344883288910385</v>
      </c>
      <c r="J7" s="111">
        <v>2.195505763969563</v>
      </c>
      <c r="K7" s="110">
        <v>4.8777088404334146</v>
      </c>
      <c r="L7" s="112">
        <v>4.0059347181008675</v>
      </c>
      <c r="M7" s="110">
        <v>217.36666700000001</v>
      </c>
      <c r="N7" s="110">
        <v>210.80000000000004</v>
      </c>
      <c r="O7" s="110">
        <v>85.653333333333322</v>
      </c>
      <c r="P7" s="110">
        <v>87.066666699999999</v>
      </c>
      <c r="Q7" s="110">
        <v>92.766666666666652</v>
      </c>
      <c r="R7" s="110">
        <v>395.7</v>
      </c>
      <c r="S7" s="110">
        <v>85.044666666666672</v>
      </c>
      <c r="T7" s="110">
        <v>94.382999999999996</v>
      </c>
      <c r="U7" s="110">
        <v>71.550648300000006</v>
      </c>
      <c r="V7" s="112">
        <v>70.099999999999994</v>
      </c>
      <c r="W7" s="33"/>
      <c r="AW7" s="27"/>
      <c r="AX7" s="27"/>
      <c r="AY7" s="27"/>
      <c r="AZ7" s="27"/>
      <c r="BA7" s="27"/>
      <c r="BB7" s="27"/>
    </row>
    <row r="8" spans="1:64" ht="16.5" thickBot="1" x14ac:dyDescent="0.3">
      <c r="A8" s="7"/>
      <c r="B8" s="8" t="s">
        <v>46</v>
      </c>
      <c r="C8" s="110">
        <v>2.7327612011439406</v>
      </c>
      <c r="D8" s="110">
        <v>3.7860082304526532</v>
      </c>
      <c r="E8" s="110">
        <v>3.8240516545601455</v>
      </c>
      <c r="F8" s="110">
        <v>3.7257233055885797</v>
      </c>
      <c r="G8" s="110">
        <v>2.5978777899743788</v>
      </c>
      <c r="H8" s="110">
        <v>-13.529838125151006</v>
      </c>
      <c r="I8" s="111">
        <v>3.5605923603994505</v>
      </c>
      <c r="J8" s="111">
        <v>1.7664309991252125</v>
      </c>
      <c r="K8" s="110">
        <v>3.8912418341096711</v>
      </c>
      <c r="L8" s="112">
        <v>5.044510385756662</v>
      </c>
      <c r="M8" s="110">
        <v>215.533333</v>
      </c>
      <c r="N8" s="110">
        <v>210.16666666666663</v>
      </c>
      <c r="O8" s="110">
        <v>85.75866666666667</v>
      </c>
      <c r="P8" s="110">
        <v>87.233333299999998</v>
      </c>
      <c r="Q8" s="110">
        <v>93.466666666666654</v>
      </c>
      <c r="R8" s="110">
        <v>357.9</v>
      </c>
      <c r="S8" s="110">
        <v>85.898333333333326</v>
      </c>
      <c r="T8" s="110">
        <v>94.617000000000004</v>
      </c>
      <c r="U8" s="110">
        <v>71.134459199999995</v>
      </c>
      <c r="V8" s="112">
        <v>70.8</v>
      </c>
      <c r="W8" s="33"/>
      <c r="AW8" s="27"/>
      <c r="AX8" s="27"/>
      <c r="AY8" s="27"/>
      <c r="AZ8" s="27"/>
      <c r="BA8" s="27"/>
      <c r="BB8" s="27"/>
    </row>
    <row r="9" spans="1:64" ht="16.5" thickBot="1" x14ac:dyDescent="0.3">
      <c r="A9" s="7"/>
      <c r="B9" s="8" t="s">
        <v>47</v>
      </c>
      <c r="C9" s="110">
        <v>-7.8951681667449591E-2</v>
      </c>
      <c r="D9" s="110">
        <v>2.3844520659807245</v>
      </c>
      <c r="E9" s="110">
        <v>3.0055512455129607</v>
      </c>
      <c r="F9" s="110">
        <v>2.9574132503775274</v>
      </c>
      <c r="G9" s="110">
        <v>2.2165697674418228</v>
      </c>
      <c r="H9" s="110">
        <v>-38.900790902192483</v>
      </c>
      <c r="I9" s="111">
        <v>2.9169265710218717</v>
      </c>
      <c r="J9" s="111">
        <v>0.63289110497728451</v>
      </c>
      <c r="K9" s="110">
        <v>2.5865564348650283</v>
      </c>
      <c r="L9" s="112">
        <v>3.9647577092511099</v>
      </c>
      <c r="M9" s="110">
        <v>210.933333</v>
      </c>
      <c r="N9" s="110">
        <v>208.96666666666664</v>
      </c>
      <c r="O9" s="110">
        <v>85.416666666666671</v>
      </c>
      <c r="P9" s="110">
        <v>87.033333299999995</v>
      </c>
      <c r="Q9" s="110">
        <v>93.766666666666652</v>
      </c>
      <c r="R9" s="110">
        <v>247.16666699999999</v>
      </c>
      <c r="S9" s="110">
        <v>85.795666666666662</v>
      </c>
      <c r="T9" s="110">
        <v>94.183999999999983</v>
      </c>
      <c r="U9" s="110">
        <v>71.302264500000021</v>
      </c>
      <c r="V9" s="112">
        <v>70.8</v>
      </c>
      <c r="W9" s="33"/>
      <c r="AW9" s="27"/>
      <c r="AX9" s="27"/>
      <c r="AY9" s="27"/>
      <c r="AZ9" s="27"/>
      <c r="BA9" s="27"/>
      <c r="BB9" s="27"/>
    </row>
    <row r="10" spans="1:64" ht="16.5" thickBot="1" x14ac:dyDescent="0.3">
      <c r="A10" s="7"/>
      <c r="B10" s="8" t="s">
        <v>48</v>
      </c>
      <c r="C10" s="110">
        <v>-1.2695462145843051</v>
      </c>
      <c r="D10" s="110">
        <v>1.4370110170844663</v>
      </c>
      <c r="E10" s="110">
        <v>2.0887183205144266</v>
      </c>
      <c r="F10" s="110">
        <v>2.0131629500581116</v>
      </c>
      <c r="G10" s="110">
        <v>1.5529071867100175</v>
      </c>
      <c r="H10" s="110">
        <v>-45.791701993402455</v>
      </c>
      <c r="I10" s="111">
        <v>1.5846601124368975</v>
      </c>
      <c r="J10" s="111">
        <v>-0.30181229405749077</v>
      </c>
      <c r="K10" s="110">
        <v>1.1663767435895256</v>
      </c>
      <c r="L10" s="112">
        <v>2.753623188405796</v>
      </c>
      <c r="M10" s="110">
        <v>212.566667</v>
      </c>
      <c r="N10" s="110">
        <v>211.76666666666665</v>
      </c>
      <c r="O10" s="110">
        <v>86.364333333333335</v>
      </c>
      <c r="P10" s="110">
        <v>87.833333300000021</v>
      </c>
      <c r="Q10" s="110">
        <v>93.733333333333348</v>
      </c>
      <c r="R10" s="110">
        <v>213.4</v>
      </c>
      <c r="S10" s="110">
        <v>86.071666666666658</v>
      </c>
      <c r="T10" s="110">
        <v>93.593999999999994</v>
      </c>
      <c r="U10" s="110">
        <v>71.406645600000004</v>
      </c>
      <c r="V10" s="112">
        <v>70.900000000000006</v>
      </c>
      <c r="W10" s="33"/>
      <c r="AW10" s="27"/>
      <c r="AX10" s="27"/>
      <c r="AY10" s="27"/>
      <c r="AZ10" s="27"/>
      <c r="BA10" s="27"/>
      <c r="BB10" s="27"/>
    </row>
    <row r="11" spans="1:64" ht="16.5" thickBot="1" x14ac:dyDescent="0.3">
      <c r="A11" s="7"/>
      <c r="B11" s="8" t="s">
        <v>49</v>
      </c>
      <c r="C11" s="110">
        <v>-1.380156415610867</v>
      </c>
      <c r="D11" s="110">
        <v>1.3124604680581742</v>
      </c>
      <c r="E11" s="110">
        <v>1.4897260273972979</v>
      </c>
      <c r="F11" s="110">
        <v>1.301684494141786</v>
      </c>
      <c r="G11" s="110">
        <v>0.64678404599356476</v>
      </c>
      <c r="H11" s="110">
        <v>-45.539550164265854</v>
      </c>
      <c r="I11" s="111">
        <v>1.9170318342518033</v>
      </c>
      <c r="J11" s="111">
        <v>-1.2936651727535553</v>
      </c>
      <c r="K11" s="110">
        <v>-0.10533098132670116</v>
      </c>
      <c r="L11" s="112">
        <v>1.5691868758916039</v>
      </c>
      <c r="M11" s="110">
        <v>214.36666700000001</v>
      </c>
      <c r="N11" s="110">
        <v>213.56666666666669</v>
      </c>
      <c r="O11" s="110">
        <v>86.929333333333346</v>
      </c>
      <c r="P11" s="110">
        <v>88.2</v>
      </c>
      <c r="Q11" s="110">
        <v>93.366666666666674</v>
      </c>
      <c r="R11" s="110">
        <v>215.5</v>
      </c>
      <c r="S11" s="110">
        <v>86.674999999999997</v>
      </c>
      <c r="T11" s="110">
        <v>93.162000000000006</v>
      </c>
      <c r="U11" s="110">
        <v>71.475283300000001</v>
      </c>
      <c r="V11" s="112">
        <v>71.2</v>
      </c>
      <c r="W11" s="33"/>
      <c r="AW11" s="27"/>
      <c r="AX11" s="27"/>
      <c r="AY11" s="27"/>
      <c r="AZ11" s="27"/>
      <c r="BA11" s="27"/>
      <c r="BB11" s="27"/>
    </row>
    <row r="12" spans="1:64" ht="16.5" thickBot="1" x14ac:dyDescent="0.3">
      <c r="A12" s="7"/>
      <c r="B12" s="8" t="s">
        <v>50</v>
      </c>
      <c r="C12" s="110">
        <v>0.61862078660472886</v>
      </c>
      <c r="D12" s="110">
        <v>2.7914353687549687</v>
      </c>
      <c r="E12" s="110">
        <v>2.1031887933581128</v>
      </c>
      <c r="F12" s="110">
        <v>1.6048910972888519</v>
      </c>
      <c r="G12" s="110">
        <v>-0.78459343794575753</v>
      </c>
      <c r="H12" s="110">
        <v>-39.051876781223804</v>
      </c>
      <c r="I12" s="111">
        <v>0.99303440113314156</v>
      </c>
      <c r="J12" s="111">
        <v>-1.744577260605007</v>
      </c>
      <c r="K12" s="110">
        <v>-6.6641541291134754E-2</v>
      </c>
      <c r="L12" s="112">
        <v>-0.28248587570621764</v>
      </c>
      <c r="M12" s="110">
        <v>216.86666700000001</v>
      </c>
      <c r="N12" s="110">
        <v>216.03333333333333</v>
      </c>
      <c r="O12" s="110">
        <v>87.562333333333342</v>
      </c>
      <c r="P12" s="110">
        <v>88.633333300000004</v>
      </c>
      <c r="Q12" s="110">
        <v>92.733333333333348</v>
      </c>
      <c r="R12" s="110">
        <v>218.13333299999999</v>
      </c>
      <c r="S12" s="110">
        <v>86.751333333333335</v>
      </c>
      <c r="T12" s="110">
        <v>92.966333333333367</v>
      </c>
      <c r="U12" s="110">
        <v>71.087054100000003</v>
      </c>
      <c r="V12" s="112">
        <v>70.599999999999994</v>
      </c>
      <c r="W12" s="33"/>
      <c r="AW12" s="27"/>
      <c r="AX12" s="27"/>
      <c r="AY12" s="27"/>
      <c r="AZ12" s="27"/>
      <c r="BA12" s="27"/>
      <c r="BB12" s="27"/>
    </row>
    <row r="13" spans="1:64" ht="16.5" thickBot="1" x14ac:dyDescent="0.3">
      <c r="A13" s="7"/>
      <c r="B13" s="8" t="s">
        <v>51</v>
      </c>
      <c r="C13" s="110">
        <v>3.9506956446755614</v>
      </c>
      <c r="D13" s="110">
        <v>4.5461796139735222</v>
      </c>
      <c r="E13" s="110">
        <v>3.2745365853658281</v>
      </c>
      <c r="F13" s="110">
        <v>2.3362697059886139</v>
      </c>
      <c r="G13" s="110">
        <v>-1.6352648418058724</v>
      </c>
      <c r="H13" s="110">
        <v>-10.923803087088601</v>
      </c>
      <c r="I13" s="111">
        <v>1.132924351268727</v>
      </c>
      <c r="J13" s="111">
        <v>-1.2935672017894251</v>
      </c>
      <c r="K13" s="110">
        <v>-0.23669514731895491</v>
      </c>
      <c r="L13" s="112">
        <v>1.1299435028248483</v>
      </c>
      <c r="M13" s="110">
        <v>219.26666700000001</v>
      </c>
      <c r="N13" s="110">
        <v>218.46666666666664</v>
      </c>
      <c r="O13" s="110">
        <v>88.213666666666654</v>
      </c>
      <c r="P13" s="110">
        <v>89.066666699999999</v>
      </c>
      <c r="Q13" s="110">
        <v>92.233333333333348</v>
      </c>
      <c r="R13" s="110">
        <v>220.16666699999999</v>
      </c>
      <c r="S13" s="110">
        <v>86.76766666666667</v>
      </c>
      <c r="T13" s="110">
        <v>92.965666666666635</v>
      </c>
      <c r="U13" s="110">
        <v>71.133495499999995</v>
      </c>
      <c r="V13" s="112">
        <v>71.599999999999994</v>
      </c>
      <c r="W13" s="33"/>
      <c r="AW13" s="27"/>
      <c r="AX13" s="27"/>
      <c r="AY13" s="27"/>
      <c r="AZ13" s="27"/>
      <c r="BA13" s="27"/>
      <c r="BB13" s="27"/>
    </row>
    <row r="14" spans="1:64" ht="16.5" thickBot="1" x14ac:dyDescent="0.3">
      <c r="A14" s="7"/>
      <c r="B14" s="8" t="s">
        <v>52</v>
      </c>
      <c r="C14" s="110">
        <v>5.1434842321726792</v>
      </c>
      <c r="D14" s="110">
        <v>5.1629151581929822</v>
      </c>
      <c r="E14" s="110">
        <v>3.4566738584214773</v>
      </c>
      <c r="F14" s="110">
        <v>2.5426945740199658</v>
      </c>
      <c r="G14" s="110">
        <v>-1.6002844950213424</v>
      </c>
      <c r="H14" s="110">
        <v>4.6391752577319645</v>
      </c>
      <c r="I14" s="111">
        <v>1.6443661290010514</v>
      </c>
      <c r="J14" s="111">
        <v>-0.55238583669894314</v>
      </c>
      <c r="K14" s="110">
        <v>0.35228135684894912</v>
      </c>
      <c r="L14" s="112">
        <v>1.1283497884344129</v>
      </c>
      <c r="M14" s="110">
        <v>223.5</v>
      </c>
      <c r="N14" s="110">
        <v>222.7</v>
      </c>
      <c r="O14" s="110">
        <v>89.34966666666665</v>
      </c>
      <c r="P14" s="110">
        <v>90.066666699999999</v>
      </c>
      <c r="Q14" s="110">
        <v>92.233333333333348</v>
      </c>
      <c r="R14" s="110">
        <v>223.3</v>
      </c>
      <c r="S14" s="110">
        <v>87.487000000000009</v>
      </c>
      <c r="T14" s="110">
        <v>93.076999999999984</v>
      </c>
      <c r="U14" s="110">
        <v>71.658197900000005</v>
      </c>
      <c r="V14" s="112">
        <v>71.7</v>
      </c>
      <c r="W14" s="33"/>
      <c r="AW14" s="27"/>
      <c r="AX14" s="27"/>
      <c r="AY14" s="27"/>
      <c r="AZ14" s="27"/>
      <c r="BA14" s="27"/>
      <c r="BB14" s="27"/>
    </row>
    <row r="15" spans="1:64" ht="16.5" thickBot="1" x14ac:dyDescent="0.3">
      <c r="A15" s="7"/>
      <c r="B15" s="8" t="s">
        <v>53</v>
      </c>
      <c r="C15" s="110">
        <v>4.7115534058287167</v>
      </c>
      <c r="D15" s="110">
        <v>4.6823786483533469</v>
      </c>
      <c r="E15" s="110">
        <v>3.0852646594168531</v>
      </c>
      <c r="F15" s="110">
        <v>2.3431595238095237</v>
      </c>
      <c r="G15" s="110">
        <v>-0.92823991431632003</v>
      </c>
      <c r="H15" s="110">
        <v>5.2436194895591592</v>
      </c>
      <c r="I15" s="111">
        <v>1.1952696856071698</v>
      </c>
      <c r="J15" s="111">
        <v>0.15671625770159459</v>
      </c>
      <c r="K15" s="110">
        <v>0.95509883764250958</v>
      </c>
      <c r="L15" s="112">
        <v>0.84269662921347965</v>
      </c>
      <c r="M15" s="110">
        <v>224.466667</v>
      </c>
      <c r="N15" s="110">
        <v>223.56666666666663</v>
      </c>
      <c r="O15" s="110">
        <v>89.611333333333349</v>
      </c>
      <c r="P15" s="110">
        <v>90.266666700000002</v>
      </c>
      <c r="Q15" s="110">
        <v>92.5</v>
      </c>
      <c r="R15" s="110">
        <v>226.8</v>
      </c>
      <c r="S15" s="110">
        <v>87.711000000000013</v>
      </c>
      <c r="T15" s="110">
        <v>93.307999999999964</v>
      </c>
      <c r="U15" s="110">
        <v>72.157942899999995</v>
      </c>
      <c r="V15" s="112">
        <v>71.8</v>
      </c>
      <c r="W15" s="33"/>
      <c r="AW15" s="27"/>
      <c r="AX15" s="27"/>
      <c r="AY15" s="27"/>
      <c r="AZ15" s="27"/>
      <c r="BA15" s="27"/>
      <c r="BB15" s="27"/>
    </row>
    <row r="16" spans="1:64" ht="16.5" thickBot="1" x14ac:dyDescent="0.3">
      <c r="A16" s="7"/>
      <c r="B16" s="8" t="s">
        <v>54</v>
      </c>
      <c r="C16" s="110">
        <v>4.672609737668898</v>
      </c>
      <c r="D16" s="110">
        <v>4.659774726122512</v>
      </c>
      <c r="E16" s="110">
        <v>3.3762614822964165</v>
      </c>
      <c r="F16" s="110">
        <v>2.7453930811377925</v>
      </c>
      <c r="G16" s="110">
        <v>7.1890726096324187E-2</v>
      </c>
      <c r="H16" s="110">
        <v>4.76772616865484</v>
      </c>
      <c r="I16" s="111">
        <v>1.5177480461395332</v>
      </c>
      <c r="J16" s="111">
        <v>0.94693778034335985</v>
      </c>
      <c r="K16" s="110">
        <v>2.5265089723277567</v>
      </c>
      <c r="L16" s="112">
        <v>2.2662889518413776</v>
      </c>
      <c r="M16" s="110">
        <v>227</v>
      </c>
      <c r="N16" s="110">
        <v>226.1</v>
      </c>
      <c r="O16" s="110">
        <v>90.518666666666675</v>
      </c>
      <c r="P16" s="110">
        <v>91.066666699999999</v>
      </c>
      <c r="Q16" s="110">
        <v>92.8</v>
      </c>
      <c r="R16" s="110">
        <v>228.533333</v>
      </c>
      <c r="S16" s="110">
        <v>88.067999999999998</v>
      </c>
      <c r="T16" s="110">
        <v>93.846666666666636</v>
      </c>
      <c r="U16" s="110">
        <v>72.883074899999997</v>
      </c>
      <c r="V16" s="112">
        <v>72.2</v>
      </c>
      <c r="W16" s="33"/>
      <c r="AW16" s="27"/>
      <c r="AX16" s="27"/>
      <c r="AY16" s="27"/>
      <c r="AZ16" s="27"/>
      <c r="BA16" s="27"/>
      <c r="BB16" s="27"/>
    </row>
    <row r="17" spans="1:54" ht="16.5" thickBot="1" x14ac:dyDescent="0.3">
      <c r="A17" s="7"/>
      <c r="B17" s="8" t="s">
        <v>55</v>
      </c>
      <c r="C17" s="110">
        <v>5.3207658781988965</v>
      </c>
      <c r="D17" s="110">
        <v>5.3402502288678821</v>
      </c>
      <c r="E17" s="110">
        <v>4.1184094679206806</v>
      </c>
      <c r="F17" s="110">
        <v>3.5553891453759867</v>
      </c>
      <c r="G17" s="110">
        <v>1.0842067220816709</v>
      </c>
      <c r="H17" s="110">
        <v>4.6025736493526592</v>
      </c>
      <c r="I17" s="111">
        <v>1.8666707644552805</v>
      </c>
      <c r="J17" s="111">
        <v>1.1348275528241691</v>
      </c>
      <c r="K17" s="110">
        <v>4.2611229473462409</v>
      </c>
      <c r="L17" s="112">
        <v>2.6536312849162025</v>
      </c>
      <c r="M17" s="110">
        <v>230.933333</v>
      </c>
      <c r="N17" s="110">
        <v>230.13333333333333</v>
      </c>
      <c r="O17" s="110">
        <v>91.846666666666636</v>
      </c>
      <c r="P17" s="110">
        <v>92.233333299999998</v>
      </c>
      <c r="Q17" s="110">
        <v>93.233333333333348</v>
      </c>
      <c r="R17" s="110">
        <v>230.3</v>
      </c>
      <c r="S17" s="110">
        <v>88.387333333333345</v>
      </c>
      <c r="T17" s="110">
        <v>94.020666666666642</v>
      </c>
      <c r="U17" s="110">
        <v>74.164581200000001</v>
      </c>
      <c r="V17" s="112">
        <v>73.5</v>
      </c>
      <c r="W17" s="33"/>
      <c r="AW17" s="27"/>
      <c r="AX17" s="27"/>
      <c r="AY17" s="27"/>
      <c r="AZ17" s="27"/>
      <c r="BA17" s="27"/>
      <c r="BB17" s="27"/>
    </row>
    <row r="18" spans="1:54" ht="16.5" thickBot="1" x14ac:dyDescent="0.3">
      <c r="A18" s="7"/>
      <c r="B18" s="8" t="s">
        <v>56</v>
      </c>
      <c r="C18" s="110">
        <v>5.1155852348993225</v>
      </c>
      <c r="D18" s="110">
        <v>5.1788654393055022</v>
      </c>
      <c r="E18" s="110">
        <v>4.3771847684565213</v>
      </c>
      <c r="F18" s="110">
        <v>3.7379717972842563</v>
      </c>
      <c r="G18" s="110">
        <v>1.5540296349837224</v>
      </c>
      <c r="H18" s="110">
        <v>3.9259592476488914</v>
      </c>
      <c r="I18" s="111">
        <v>2.2879589729521754</v>
      </c>
      <c r="J18" s="111">
        <v>1.2727813172605851</v>
      </c>
      <c r="K18" s="110">
        <v>3.840510758923199</v>
      </c>
      <c r="L18" s="112">
        <v>1.9525801952580135</v>
      </c>
      <c r="M18" s="110">
        <v>234.933333</v>
      </c>
      <c r="N18" s="110">
        <v>234.23333333333335</v>
      </c>
      <c r="O18" s="110">
        <v>93.260666666666651</v>
      </c>
      <c r="P18" s="110">
        <v>93.433333300000001</v>
      </c>
      <c r="Q18" s="110">
        <v>93.666666666666671</v>
      </c>
      <c r="R18" s="110">
        <v>232.066667</v>
      </c>
      <c r="S18" s="110">
        <v>89.488666666666674</v>
      </c>
      <c r="T18" s="110">
        <v>94.261666666666628</v>
      </c>
      <c r="U18" s="110">
        <v>74.410238699999979</v>
      </c>
      <c r="V18" s="112">
        <v>73.099999999999994</v>
      </c>
      <c r="W18" s="33"/>
      <c r="AW18" s="27"/>
      <c r="AX18" s="27"/>
      <c r="AY18" s="27"/>
      <c r="AZ18" s="27"/>
      <c r="BA18" s="27"/>
      <c r="BB18" s="27"/>
    </row>
    <row r="19" spans="1:54" ht="16.5" thickBot="1" x14ac:dyDescent="0.3">
      <c r="A19" s="7"/>
      <c r="B19" s="8" t="s">
        <v>57</v>
      </c>
      <c r="C19" s="110">
        <v>5.2420549372704794</v>
      </c>
      <c r="D19" s="110">
        <v>5.3526166691516552</v>
      </c>
      <c r="E19" s="110">
        <v>4.7058779767440218</v>
      </c>
      <c r="F19" s="110">
        <v>4.0989660250742466</v>
      </c>
      <c r="G19" s="110">
        <v>1.6576576576576629</v>
      </c>
      <c r="H19" s="110">
        <v>2.3956494708994525</v>
      </c>
      <c r="I19" s="111">
        <v>2.988222685866071</v>
      </c>
      <c r="J19" s="111">
        <v>1.4318172075277635</v>
      </c>
      <c r="K19" s="110">
        <v>3.8823561030313591</v>
      </c>
      <c r="L19" s="112">
        <v>2.6462395543175532</v>
      </c>
      <c r="M19" s="110">
        <v>236.23333299999999</v>
      </c>
      <c r="N19" s="110">
        <v>235.53333333333336</v>
      </c>
      <c r="O19" s="110">
        <v>93.828333333333347</v>
      </c>
      <c r="P19" s="110">
        <v>93.966666700000005</v>
      </c>
      <c r="Q19" s="110">
        <v>94.033333333333346</v>
      </c>
      <c r="R19" s="110">
        <v>232.23333299999999</v>
      </c>
      <c r="S19" s="110">
        <v>90.331999999999994</v>
      </c>
      <c r="T19" s="110">
        <v>94.643999999999963</v>
      </c>
      <c r="U19" s="110">
        <v>74.959371200000021</v>
      </c>
      <c r="V19" s="112">
        <v>73.7</v>
      </c>
      <c r="W19" s="33"/>
      <c r="AW19" s="27"/>
      <c r="AX19" s="27"/>
      <c r="AY19" s="27"/>
      <c r="AZ19" s="27"/>
      <c r="BA19" s="27"/>
      <c r="BB19" s="27"/>
    </row>
    <row r="20" spans="1:54" ht="16.5" thickBot="1" x14ac:dyDescent="0.3">
      <c r="A20" s="7"/>
      <c r="B20" s="8" t="s">
        <v>58</v>
      </c>
      <c r="C20" s="110">
        <v>5.1248162995594759</v>
      </c>
      <c r="D20" s="110">
        <v>5.2779006339378043</v>
      </c>
      <c r="E20" s="110">
        <v>4.6458189102800196</v>
      </c>
      <c r="F20" s="110">
        <v>4.0263542444998635</v>
      </c>
      <c r="G20" s="110">
        <v>1.7600574712643535</v>
      </c>
      <c r="H20" s="110">
        <v>1.3710621373556942</v>
      </c>
      <c r="I20" s="111">
        <v>2.8852704728164591</v>
      </c>
      <c r="J20" s="111">
        <v>1.3340910705405884</v>
      </c>
      <c r="K20" s="110">
        <v>3.6262775735330433</v>
      </c>
      <c r="L20" s="112">
        <v>2.7700831024930705</v>
      </c>
      <c r="M20" s="110">
        <v>238.63333299999999</v>
      </c>
      <c r="N20" s="110">
        <v>238.03333333333336</v>
      </c>
      <c r="O20" s="110">
        <v>94.724000000000004</v>
      </c>
      <c r="P20" s="110">
        <v>94.733333299999998</v>
      </c>
      <c r="Q20" s="110">
        <v>94.433333333333323</v>
      </c>
      <c r="R20" s="110">
        <v>231.66666699999999</v>
      </c>
      <c r="S20" s="110">
        <v>90.608999999999995</v>
      </c>
      <c r="T20" s="110">
        <v>95.098666666666631</v>
      </c>
      <c r="U20" s="110">
        <v>75.526017499999995</v>
      </c>
      <c r="V20" s="112">
        <v>74.2</v>
      </c>
      <c r="W20" s="33"/>
      <c r="AW20" s="27"/>
      <c r="AX20" s="27"/>
      <c r="AY20" s="27"/>
      <c r="AZ20" s="27"/>
      <c r="BA20" s="27"/>
      <c r="BB20" s="27"/>
    </row>
    <row r="21" spans="1:54" ht="16.5" thickBot="1" x14ac:dyDescent="0.3">
      <c r="A21" s="7"/>
      <c r="B21" s="8" t="s">
        <v>59</v>
      </c>
      <c r="C21" s="110">
        <v>3.7384529499688846</v>
      </c>
      <c r="D21" s="110">
        <v>3.8238702201622177</v>
      </c>
      <c r="E21" s="110">
        <v>3.490237352108605</v>
      </c>
      <c r="F21" s="110">
        <v>3.1080593072309481</v>
      </c>
      <c r="G21" s="110">
        <v>1.7161244190203595</v>
      </c>
      <c r="H21" s="110">
        <v>0.83948458532348003</v>
      </c>
      <c r="I21" s="111">
        <v>2.9868533198572855</v>
      </c>
      <c r="J21" s="111">
        <v>1.4688260027937217</v>
      </c>
      <c r="K21" s="110">
        <v>2.1884644580181245</v>
      </c>
      <c r="L21" s="112">
        <v>1.224489795918382</v>
      </c>
      <c r="M21" s="110">
        <v>239.566667</v>
      </c>
      <c r="N21" s="110">
        <v>238.93333333333331</v>
      </c>
      <c r="O21" s="110">
        <v>95.052333333333323</v>
      </c>
      <c r="P21" s="110">
        <v>95.1</v>
      </c>
      <c r="Q21" s="110">
        <v>94.833333333333329</v>
      </c>
      <c r="R21" s="110">
        <v>232.23333299999999</v>
      </c>
      <c r="S21" s="110">
        <v>91.027333333333331</v>
      </c>
      <c r="T21" s="110">
        <v>95.401666666666642</v>
      </c>
      <c r="U21" s="110">
        <v>75.787646699999996</v>
      </c>
      <c r="V21" s="112">
        <v>74.400000000000006</v>
      </c>
      <c r="W21" s="33"/>
      <c r="AW21" s="27"/>
      <c r="AX21" s="27"/>
      <c r="AY21" s="27"/>
      <c r="AZ21" s="27"/>
      <c r="BA21" s="27"/>
      <c r="BB21" s="27"/>
    </row>
    <row r="22" spans="1:54" ht="16.5" thickBot="1" x14ac:dyDescent="0.3">
      <c r="A22" s="7"/>
      <c r="B22" s="8" t="s">
        <v>60</v>
      </c>
      <c r="C22" s="110">
        <v>3.107264476599414</v>
      </c>
      <c r="D22" s="110">
        <v>3.1450120962003503</v>
      </c>
      <c r="E22" s="110">
        <v>2.7553595299197431</v>
      </c>
      <c r="F22" s="110">
        <v>2.5330003933403455</v>
      </c>
      <c r="G22" s="110">
        <v>1.6370106761565806</v>
      </c>
      <c r="H22" s="110">
        <v>0.9623669908612964</v>
      </c>
      <c r="I22" s="111">
        <v>3.3646718765132144</v>
      </c>
      <c r="J22" s="111">
        <v>1.4251109500150294</v>
      </c>
      <c r="K22" s="110">
        <v>2.2995143274550767</v>
      </c>
      <c r="L22" s="112">
        <v>1.9151846785225857</v>
      </c>
      <c r="M22" s="110">
        <v>242.23333299999999</v>
      </c>
      <c r="N22" s="110">
        <v>241.6</v>
      </c>
      <c r="O22" s="110">
        <v>95.830333333333328</v>
      </c>
      <c r="P22" s="110">
        <v>95.8</v>
      </c>
      <c r="Q22" s="110">
        <v>95.2</v>
      </c>
      <c r="R22" s="110">
        <v>234.3</v>
      </c>
      <c r="S22" s="110">
        <v>92.49966666666667</v>
      </c>
      <c r="T22" s="110">
        <v>95.604999999999961</v>
      </c>
      <c r="U22" s="110">
        <v>76.121312799999998</v>
      </c>
      <c r="V22" s="112">
        <v>74.5</v>
      </c>
      <c r="W22" s="33"/>
      <c r="AW22" s="27"/>
      <c r="AX22" s="27"/>
      <c r="AY22" s="27"/>
      <c r="AZ22" s="27"/>
      <c r="BA22" s="27"/>
      <c r="BB22" s="27"/>
    </row>
    <row r="23" spans="1:54" ht="16.5" thickBot="1" x14ac:dyDescent="0.3">
      <c r="A23" s="7"/>
      <c r="B23" s="8" t="s">
        <v>61</v>
      </c>
      <c r="C23" s="110">
        <v>2.9067307787593144</v>
      </c>
      <c r="D23" s="110">
        <v>2.9012170959524353</v>
      </c>
      <c r="E23" s="110">
        <v>2.4125619482387783</v>
      </c>
      <c r="F23" s="110">
        <v>2.2348350470965395</v>
      </c>
      <c r="G23" s="110">
        <v>1.6660758596242831</v>
      </c>
      <c r="H23" s="110">
        <v>2.7845559104127338</v>
      </c>
      <c r="I23" s="111">
        <v>3.3675773812159804</v>
      </c>
      <c r="J23" s="111">
        <v>1.3781468802390062</v>
      </c>
      <c r="K23" s="110">
        <v>1.0841754499669287</v>
      </c>
      <c r="L23" s="112">
        <v>1.4925373134328179</v>
      </c>
      <c r="M23" s="110">
        <v>243.1</v>
      </c>
      <c r="N23" s="110">
        <v>242.36666666666667</v>
      </c>
      <c r="O23" s="110">
        <v>96.091999999999999</v>
      </c>
      <c r="P23" s="110">
        <v>96.066666699999999</v>
      </c>
      <c r="Q23" s="110">
        <v>95.600000000000037</v>
      </c>
      <c r="R23" s="110">
        <v>238.7</v>
      </c>
      <c r="S23" s="110">
        <v>93.374000000000009</v>
      </c>
      <c r="T23" s="110">
        <v>95.948333333333366</v>
      </c>
      <c r="U23" s="110">
        <v>75.772062300000002</v>
      </c>
      <c r="V23" s="112">
        <v>74.8</v>
      </c>
      <c r="W23" s="33"/>
      <c r="AW23" s="27"/>
      <c r="AX23" s="27"/>
      <c r="AY23" s="27"/>
      <c r="AZ23" s="27"/>
      <c r="BA23" s="27"/>
      <c r="BB23" s="27"/>
    </row>
    <row r="24" spans="1:54" ht="16.5" thickBot="1" x14ac:dyDescent="0.3">
      <c r="A24" s="7"/>
      <c r="B24" s="8" t="s">
        <v>62</v>
      </c>
      <c r="C24" s="110">
        <v>3.0870234712767397</v>
      </c>
      <c r="D24" s="110">
        <v>3.0107828035289108</v>
      </c>
      <c r="E24" s="110">
        <v>2.6698619146150904</v>
      </c>
      <c r="F24" s="110">
        <v>2.4278676996579485</v>
      </c>
      <c r="G24" s="110">
        <v>1.6237204376985614</v>
      </c>
      <c r="H24" s="110">
        <v>4.8057552448838248</v>
      </c>
      <c r="I24" s="111">
        <v>3.6401829104540706</v>
      </c>
      <c r="J24" s="111">
        <v>1.2544865683361328</v>
      </c>
      <c r="K24" s="110">
        <v>1.0860682545587697</v>
      </c>
      <c r="L24" s="112">
        <v>1.3477088948786964</v>
      </c>
      <c r="M24" s="110">
        <v>246</v>
      </c>
      <c r="N24" s="110">
        <v>245.2</v>
      </c>
      <c r="O24" s="110">
        <v>97.253</v>
      </c>
      <c r="P24" s="110">
        <v>97.033333299999995</v>
      </c>
      <c r="Q24" s="110">
        <v>95.966666666666654</v>
      </c>
      <c r="R24" s="110">
        <v>242.8</v>
      </c>
      <c r="S24" s="110">
        <v>93.907333333333327</v>
      </c>
      <c r="T24" s="110">
        <v>96.291666666666714</v>
      </c>
      <c r="U24" s="110">
        <v>76.346281599999998</v>
      </c>
      <c r="V24" s="112">
        <v>75.2</v>
      </c>
      <c r="W24" s="33"/>
      <c r="AW24" s="27"/>
      <c r="AX24" s="27"/>
      <c r="AY24" s="27"/>
      <c r="AZ24" s="27"/>
      <c r="BA24" s="27"/>
      <c r="BB24" s="27"/>
    </row>
    <row r="25" spans="1:54" ht="16.5" thickBot="1" x14ac:dyDescent="0.3">
      <c r="A25" s="7"/>
      <c r="B25" s="8" t="s">
        <v>63</v>
      </c>
      <c r="C25" s="110">
        <v>3.2558786652902905</v>
      </c>
      <c r="D25" s="110">
        <v>3.2366071428571397</v>
      </c>
      <c r="E25" s="110">
        <v>2.7763653005186795</v>
      </c>
      <c r="F25" s="110">
        <v>2.4535576235541701</v>
      </c>
      <c r="G25" s="110">
        <v>1.4411247803163496</v>
      </c>
      <c r="H25" s="110">
        <v>4.3777811172352354</v>
      </c>
      <c r="I25" s="111">
        <v>3.2206443485839564</v>
      </c>
      <c r="J25" s="111">
        <v>1.3511294351951086</v>
      </c>
      <c r="K25" s="110">
        <v>1.837814420486561</v>
      </c>
      <c r="L25" s="112">
        <v>2.0161290322580738</v>
      </c>
      <c r="M25" s="110">
        <v>247.36666700000001</v>
      </c>
      <c r="N25" s="110">
        <v>246.66666666666663</v>
      </c>
      <c r="O25" s="110">
        <v>97.691333333333347</v>
      </c>
      <c r="P25" s="110">
        <v>97.433333300000001</v>
      </c>
      <c r="Q25" s="110">
        <v>96.2</v>
      </c>
      <c r="R25" s="110">
        <v>242.4</v>
      </c>
      <c r="S25" s="110">
        <v>93.959000000000003</v>
      </c>
      <c r="T25" s="110">
        <v>96.690666666666687</v>
      </c>
      <c r="U25" s="110">
        <v>77.180482999999995</v>
      </c>
      <c r="V25" s="112">
        <v>75.900000000000006</v>
      </c>
      <c r="W25" s="33"/>
      <c r="AW25" s="27"/>
      <c r="AX25" s="27"/>
      <c r="AY25" s="27"/>
      <c r="AZ25" s="27"/>
      <c r="BA25" s="27"/>
      <c r="BB25" s="27"/>
    </row>
    <row r="26" spans="1:54" ht="16.5" thickBot="1" x14ac:dyDescent="0.3">
      <c r="A26" s="7"/>
      <c r="B26" s="8" t="s">
        <v>64</v>
      </c>
      <c r="C26" s="110">
        <v>3.0961882525061046</v>
      </c>
      <c r="D26" s="110">
        <v>3.06291390728477</v>
      </c>
      <c r="E26" s="110">
        <v>2.6793882243270062</v>
      </c>
      <c r="F26" s="110">
        <v>2.3660403966597077</v>
      </c>
      <c r="G26" s="110">
        <v>1.4705882352941568</v>
      </c>
      <c r="H26" s="110">
        <v>3.9550435339308576</v>
      </c>
      <c r="I26" s="111">
        <v>2.5030720831426434</v>
      </c>
      <c r="J26" s="111">
        <v>1.3360528563708396</v>
      </c>
      <c r="K26" s="110">
        <v>2.0841276137318454</v>
      </c>
      <c r="L26" s="112">
        <v>2.0134228187919545</v>
      </c>
      <c r="M26" s="110">
        <v>249.73333299999999</v>
      </c>
      <c r="N26" s="110">
        <v>249</v>
      </c>
      <c r="O26" s="110">
        <v>98.397999999999982</v>
      </c>
      <c r="P26" s="110">
        <v>98.066666699999999</v>
      </c>
      <c r="Q26" s="110">
        <v>96.600000000000037</v>
      </c>
      <c r="R26" s="110">
        <v>243.566667</v>
      </c>
      <c r="S26" s="110">
        <v>94.814999999999998</v>
      </c>
      <c r="T26" s="110">
        <v>96.882333333333307</v>
      </c>
      <c r="U26" s="110">
        <v>77.707778099999999</v>
      </c>
      <c r="V26" s="112">
        <v>76</v>
      </c>
      <c r="W26" s="33"/>
      <c r="AW26" s="27"/>
      <c r="AX26" s="27"/>
      <c r="AY26" s="27"/>
      <c r="AZ26" s="27"/>
      <c r="BA26" s="27"/>
      <c r="BB26" s="27"/>
    </row>
    <row r="27" spans="1:54" ht="16.5" thickBot="1" x14ac:dyDescent="0.3">
      <c r="A27" s="7"/>
      <c r="B27" s="8" t="s">
        <v>65</v>
      </c>
      <c r="C27" s="110">
        <v>3.1948445084327481</v>
      </c>
      <c r="D27" s="110">
        <v>3.2182643377802078</v>
      </c>
      <c r="E27" s="110">
        <v>2.7088623402572232</v>
      </c>
      <c r="F27" s="110">
        <v>2.3941707139506718</v>
      </c>
      <c r="G27" s="110">
        <v>1.3598326359831825</v>
      </c>
      <c r="H27" s="110">
        <v>2.4577574361122734</v>
      </c>
      <c r="I27" s="111">
        <v>2.2997122682259619</v>
      </c>
      <c r="J27" s="111">
        <v>1.2228803696434198</v>
      </c>
      <c r="K27" s="110">
        <v>2.7981336862729078</v>
      </c>
      <c r="L27" s="112">
        <v>2.4064171122994527</v>
      </c>
      <c r="M27" s="110">
        <v>250.86666700000001</v>
      </c>
      <c r="N27" s="110">
        <v>250.16666666666663</v>
      </c>
      <c r="O27" s="110">
        <v>98.694999999999979</v>
      </c>
      <c r="P27" s="110">
        <v>98.366666699999996</v>
      </c>
      <c r="Q27" s="110">
        <v>96.899999999999963</v>
      </c>
      <c r="R27" s="110">
        <v>244.566667</v>
      </c>
      <c r="S27" s="110">
        <v>95.521333333333317</v>
      </c>
      <c r="T27" s="110">
        <v>97.121666666666727</v>
      </c>
      <c r="U27" s="110">
        <v>77.892265899999998</v>
      </c>
      <c r="V27" s="112">
        <v>76.599999999999994</v>
      </c>
      <c r="W27" s="33"/>
      <c r="AW27" s="27"/>
      <c r="AX27" s="27"/>
      <c r="AY27" s="27"/>
      <c r="AZ27" s="27"/>
      <c r="BA27" s="27"/>
      <c r="BB27" s="27"/>
    </row>
    <row r="28" spans="1:54" ht="16.5" thickBot="1" x14ac:dyDescent="0.3">
      <c r="A28" s="7"/>
      <c r="B28" s="8" t="s">
        <v>66</v>
      </c>
      <c r="C28" s="110">
        <v>2.6287264227642382</v>
      </c>
      <c r="D28" s="110">
        <v>2.7052746057640187</v>
      </c>
      <c r="E28" s="110">
        <v>2.1027628967744016</v>
      </c>
      <c r="F28" s="110">
        <v>1.958090004107893</v>
      </c>
      <c r="G28" s="110">
        <v>1.3546370267453867</v>
      </c>
      <c r="H28" s="110">
        <v>0.49423393739702615</v>
      </c>
      <c r="I28" s="111">
        <v>1.8841269052470189</v>
      </c>
      <c r="J28" s="111">
        <v>1.1406317611422967</v>
      </c>
      <c r="K28" s="110">
        <v>2.1415938873963425</v>
      </c>
      <c r="L28" s="112">
        <v>2.1276595744680771</v>
      </c>
      <c r="M28" s="110">
        <v>252.466667</v>
      </c>
      <c r="N28" s="110">
        <v>251.83333333333337</v>
      </c>
      <c r="O28" s="110">
        <v>99.298000000000002</v>
      </c>
      <c r="P28" s="110">
        <v>98.933333300000001</v>
      </c>
      <c r="Q28" s="110">
        <v>97.266666666666652</v>
      </c>
      <c r="R28" s="110">
        <v>244</v>
      </c>
      <c r="S28" s="110">
        <v>95.676666666666662</v>
      </c>
      <c r="T28" s="110">
        <v>97.389999999999986</v>
      </c>
      <c r="U28" s="110">
        <v>77.981308900000002</v>
      </c>
      <c r="V28" s="112">
        <v>76.8</v>
      </c>
      <c r="W28" s="33"/>
      <c r="AW28" s="27"/>
      <c r="AX28" s="27"/>
      <c r="AY28" s="27"/>
      <c r="AZ28" s="27"/>
      <c r="BA28" s="27"/>
      <c r="BB28" s="27"/>
    </row>
    <row r="29" spans="1:54" ht="16.5" thickBot="1" x14ac:dyDescent="0.3">
      <c r="A29" s="7"/>
      <c r="B29" s="8" t="s">
        <v>67</v>
      </c>
      <c r="C29" s="110">
        <v>2.6276782069428961</v>
      </c>
      <c r="D29" s="110">
        <v>2.6756756756756817</v>
      </c>
      <c r="E29" s="110">
        <v>1.7391512041327273</v>
      </c>
      <c r="F29" s="110">
        <v>1.6421484781533158</v>
      </c>
      <c r="G29" s="110">
        <v>1.3167013167012964</v>
      </c>
      <c r="H29" s="110">
        <v>0.37128712871288272</v>
      </c>
      <c r="I29" s="111">
        <v>2.0320920117639973</v>
      </c>
      <c r="J29" s="111">
        <v>1.0018202377340302</v>
      </c>
      <c r="K29" s="110">
        <v>1.5796269375510485</v>
      </c>
      <c r="L29" s="112">
        <v>1.7127799736495364</v>
      </c>
      <c r="M29" s="110">
        <v>253.86666700000001</v>
      </c>
      <c r="N29" s="110">
        <v>253.26666666666665</v>
      </c>
      <c r="O29" s="110">
        <v>99.390333333333331</v>
      </c>
      <c r="P29" s="110">
        <v>99.033333299999995</v>
      </c>
      <c r="Q29" s="110">
        <v>97.466666666666654</v>
      </c>
      <c r="R29" s="110">
        <v>243.3</v>
      </c>
      <c r="S29" s="110">
        <v>95.868333333333339</v>
      </c>
      <c r="T29" s="110">
        <v>97.659333333333308</v>
      </c>
      <c r="U29" s="110">
        <v>78.399646700000005</v>
      </c>
      <c r="V29" s="112">
        <v>77.2</v>
      </c>
      <c r="W29" s="33"/>
      <c r="AW29" s="27"/>
      <c r="AX29" s="27"/>
      <c r="AY29" s="27"/>
      <c r="AZ29" s="27"/>
      <c r="BA29" s="27"/>
      <c r="BB29" s="27"/>
    </row>
    <row r="30" spans="1:54" ht="16.5" thickBot="1" x14ac:dyDescent="0.3">
      <c r="A30" s="7"/>
      <c r="B30" s="8" t="s">
        <v>68</v>
      </c>
      <c r="C30" s="110">
        <v>2.4959959990603409</v>
      </c>
      <c r="D30" s="110">
        <v>2.5970548862115139</v>
      </c>
      <c r="E30" s="110">
        <v>1.7205634260859082</v>
      </c>
      <c r="F30" s="110">
        <v>1.6315431673583847</v>
      </c>
      <c r="G30" s="110">
        <v>1.311249137336068</v>
      </c>
      <c r="H30" s="110">
        <v>-0.32845216870335259</v>
      </c>
      <c r="I30" s="111">
        <v>2.2914798994533303</v>
      </c>
      <c r="J30" s="111">
        <v>0.96784071399327321</v>
      </c>
      <c r="K30" s="110">
        <v>1.495713721867431</v>
      </c>
      <c r="L30" s="112">
        <v>1.4473684210526194</v>
      </c>
      <c r="M30" s="110">
        <v>255.966667</v>
      </c>
      <c r="N30" s="110">
        <v>255.46666666666667</v>
      </c>
      <c r="O30" s="110">
        <v>100.09099999999999</v>
      </c>
      <c r="P30" s="110">
        <v>99.666666699999979</v>
      </c>
      <c r="Q30" s="110">
        <v>97.866666666666674</v>
      </c>
      <c r="R30" s="110">
        <v>242.76666700000001</v>
      </c>
      <c r="S30" s="110">
        <v>96.987666666666669</v>
      </c>
      <c r="T30" s="110">
        <v>97.819999999999979</v>
      </c>
      <c r="U30" s="110">
        <v>78.870063999999999</v>
      </c>
      <c r="V30" s="112">
        <v>77.099999999999994</v>
      </c>
      <c r="W30" s="33"/>
      <c r="AW30" s="27"/>
      <c r="AX30" s="27"/>
      <c r="AY30" s="27"/>
      <c r="AZ30" s="27"/>
      <c r="BA30" s="27"/>
      <c r="BB30" s="27"/>
    </row>
    <row r="31" spans="1:54" ht="16.5" thickBot="1" x14ac:dyDescent="0.3">
      <c r="A31" s="7"/>
      <c r="B31" s="8" t="s">
        <v>69</v>
      </c>
      <c r="C31" s="110">
        <v>2.3917087398462655</v>
      </c>
      <c r="D31" s="110">
        <v>2.4783477681545873</v>
      </c>
      <c r="E31" s="110">
        <v>1.456000810578062</v>
      </c>
      <c r="F31" s="110">
        <v>1.4910199249437595</v>
      </c>
      <c r="G31" s="110">
        <v>1.5823873409013034</v>
      </c>
      <c r="H31" s="110">
        <v>-0.19081382010247561</v>
      </c>
      <c r="I31" s="111">
        <v>2.3513072123504841</v>
      </c>
      <c r="J31" s="111">
        <v>1.0440512758910447</v>
      </c>
      <c r="K31" s="110">
        <v>1.0968357257661987</v>
      </c>
      <c r="L31" s="112">
        <v>1.9582245430809442</v>
      </c>
      <c r="M31" s="110">
        <v>256.86666700000001</v>
      </c>
      <c r="N31" s="110">
        <v>256.36666666666667</v>
      </c>
      <c r="O31" s="110">
        <v>100.13200000000001</v>
      </c>
      <c r="P31" s="110">
        <v>99.833333300000021</v>
      </c>
      <c r="Q31" s="110">
        <v>98.433333333333323</v>
      </c>
      <c r="R31" s="110">
        <v>244.1</v>
      </c>
      <c r="S31" s="110">
        <v>97.76733333333334</v>
      </c>
      <c r="T31" s="110">
        <v>98.135666666666708</v>
      </c>
      <c r="U31" s="110">
        <v>78.746616099999997</v>
      </c>
      <c r="V31" s="112">
        <v>78.099999999999994</v>
      </c>
      <c r="W31" s="33"/>
      <c r="AW31" s="27"/>
      <c r="AX31" s="27"/>
      <c r="AY31" s="27"/>
      <c r="AZ31" s="27"/>
      <c r="BA31" s="27"/>
      <c r="BB31" s="27"/>
    </row>
    <row r="32" spans="1:54" ht="16.5" thickBot="1" x14ac:dyDescent="0.3">
      <c r="A32" s="7"/>
      <c r="B32" s="8" t="s">
        <v>70</v>
      </c>
      <c r="C32" s="110">
        <v>1.9672561368269781</v>
      </c>
      <c r="D32" s="110">
        <v>2.0251489080079343</v>
      </c>
      <c r="E32" s="110">
        <v>0.93523199527349998</v>
      </c>
      <c r="F32" s="110">
        <v>1.0444744612683632</v>
      </c>
      <c r="G32" s="110">
        <v>1.6449623029472393</v>
      </c>
      <c r="H32" s="110">
        <v>-2.7322540983609755E-2</v>
      </c>
      <c r="I32" s="111">
        <v>2.6784656656098527</v>
      </c>
      <c r="J32" s="111">
        <v>1.1763699216209567</v>
      </c>
      <c r="K32" s="110">
        <v>0.60961659493252718</v>
      </c>
      <c r="L32" s="112">
        <v>1.3020833333333259</v>
      </c>
      <c r="M32" s="110">
        <v>257.433333</v>
      </c>
      <c r="N32" s="110">
        <v>256.93333333333334</v>
      </c>
      <c r="O32" s="110">
        <v>100.22666666666667</v>
      </c>
      <c r="P32" s="110">
        <v>99.966666700000005</v>
      </c>
      <c r="Q32" s="110">
        <v>98.866666666666674</v>
      </c>
      <c r="R32" s="110">
        <v>243.933333</v>
      </c>
      <c r="S32" s="110">
        <v>98.23933333333332</v>
      </c>
      <c r="T32" s="110">
        <v>98.535666666666643</v>
      </c>
      <c r="U32" s="110">
        <v>78.4566959</v>
      </c>
      <c r="V32" s="112">
        <v>77.8</v>
      </c>
      <c r="W32" s="33"/>
      <c r="AW32" s="27"/>
      <c r="AX32" s="27"/>
      <c r="AY32" s="27"/>
      <c r="AZ32" s="27"/>
      <c r="BA32" s="27"/>
      <c r="BB32" s="27"/>
    </row>
    <row r="33" spans="1:54" ht="16.5" thickBot="1" x14ac:dyDescent="0.3">
      <c r="A33" s="7"/>
      <c r="B33" s="8" t="s">
        <v>71</v>
      </c>
      <c r="C33" s="110">
        <v>0.99789902705107458</v>
      </c>
      <c r="D33" s="110">
        <v>1.0265859436694003</v>
      </c>
      <c r="E33" s="110">
        <v>0.10061340640104</v>
      </c>
      <c r="F33" s="110">
        <v>0.40390440942574823</v>
      </c>
      <c r="G33" s="110">
        <v>1.9151846785225857</v>
      </c>
      <c r="H33" s="110">
        <v>0.34251253596382369</v>
      </c>
      <c r="I33" s="111">
        <v>2.8062794457676343</v>
      </c>
      <c r="J33" s="111">
        <v>1.4335547378984348</v>
      </c>
      <c r="K33" s="110">
        <v>-0.41397737574244697</v>
      </c>
      <c r="L33" s="112">
        <v>1.0362694300518172</v>
      </c>
      <c r="M33" s="110">
        <v>256.39999999999998</v>
      </c>
      <c r="N33" s="110">
        <v>255.86666666666667</v>
      </c>
      <c r="O33" s="110">
        <v>99.490333333333339</v>
      </c>
      <c r="P33" s="110">
        <v>99.433333300000001</v>
      </c>
      <c r="Q33" s="110">
        <v>99.333333333333329</v>
      </c>
      <c r="R33" s="110">
        <v>244.13333299999999</v>
      </c>
      <c r="S33" s="110">
        <v>98.558666666666682</v>
      </c>
      <c r="T33" s="110">
        <v>99.059333333333342</v>
      </c>
      <c r="U33" s="110">
        <v>78.075089899999995</v>
      </c>
      <c r="V33" s="112">
        <v>78</v>
      </c>
      <c r="W33" s="33"/>
      <c r="AW33" s="27"/>
      <c r="AX33" s="27"/>
      <c r="AY33" s="27"/>
      <c r="AZ33" s="27"/>
      <c r="BA33" s="27"/>
      <c r="BB33" s="27"/>
    </row>
    <row r="34" spans="1:54" ht="16.5" thickBot="1" x14ac:dyDescent="0.3">
      <c r="A34" s="7"/>
      <c r="B34" s="8" t="s">
        <v>72</v>
      </c>
      <c r="C34" s="110">
        <v>0.97668967186261835</v>
      </c>
      <c r="D34" s="110">
        <v>1.0046972860125347</v>
      </c>
      <c r="E34" s="110">
        <v>-1.6651513789101013E-2</v>
      </c>
      <c r="F34" s="110">
        <v>0.36789260857263972</v>
      </c>
      <c r="G34" s="110">
        <v>1.9073569482288999</v>
      </c>
      <c r="H34" s="110">
        <v>0.23342001890234165</v>
      </c>
      <c r="I34" s="111">
        <v>2.7666748005760189</v>
      </c>
      <c r="J34" s="111">
        <v>1.9314386969263131</v>
      </c>
      <c r="K34" s="110">
        <v>-0.76487005259687768</v>
      </c>
      <c r="L34" s="112">
        <v>0.90791180285343387</v>
      </c>
      <c r="M34" s="110">
        <v>258.46666699999997</v>
      </c>
      <c r="N34" s="110">
        <v>258.03333333333336</v>
      </c>
      <c r="O34" s="110">
        <v>100.07433333333334</v>
      </c>
      <c r="P34" s="110">
        <v>100.033333</v>
      </c>
      <c r="Q34" s="110">
        <v>99.733333333333348</v>
      </c>
      <c r="R34" s="110">
        <v>243.33333300000001</v>
      </c>
      <c r="S34" s="110">
        <v>99.671000000000006</v>
      </c>
      <c r="T34" s="110">
        <v>99.709333333333291</v>
      </c>
      <c r="U34" s="110">
        <v>78.266810500000005</v>
      </c>
      <c r="V34" s="112">
        <v>77.8</v>
      </c>
      <c r="W34" s="33"/>
      <c r="AW34" s="27"/>
      <c r="AX34" s="27"/>
      <c r="AY34" s="27"/>
      <c r="AZ34" s="27"/>
      <c r="BA34" s="27"/>
      <c r="BB34" s="27"/>
    </row>
    <row r="35" spans="1:54" ht="16.5" thickBot="1" x14ac:dyDescent="0.3">
      <c r="A35" s="7"/>
      <c r="B35" s="8" t="s">
        <v>73</v>
      </c>
      <c r="C35" s="110">
        <v>0.96029042180081348</v>
      </c>
      <c r="D35" s="110">
        <v>1.0271746196853337</v>
      </c>
      <c r="E35" s="110">
        <v>9.6539234876180657E-3</v>
      </c>
      <c r="F35" s="110">
        <v>0.33389018375087343</v>
      </c>
      <c r="G35" s="110">
        <v>1.7947849644429636</v>
      </c>
      <c r="H35" s="110">
        <v>-0.91492544039327717</v>
      </c>
      <c r="I35" s="111">
        <v>2.8867856339199971</v>
      </c>
      <c r="J35" s="111">
        <v>2.2285475549154832</v>
      </c>
      <c r="K35" s="110">
        <v>-0.38476408892953451</v>
      </c>
      <c r="L35" s="112">
        <v>0</v>
      </c>
      <c r="M35" s="110">
        <v>259.33333299999998</v>
      </c>
      <c r="N35" s="110">
        <v>259</v>
      </c>
      <c r="O35" s="110">
        <v>100.14166666666664</v>
      </c>
      <c r="P35" s="110">
        <v>100.166667</v>
      </c>
      <c r="Q35" s="110">
        <v>100.2</v>
      </c>
      <c r="R35" s="110">
        <v>241.86666700000001</v>
      </c>
      <c r="S35" s="110">
        <v>100.58966666666667</v>
      </c>
      <c r="T35" s="110">
        <v>100.32266666666672</v>
      </c>
      <c r="U35" s="110">
        <v>78.443627399999997</v>
      </c>
      <c r="V35" s="112">
        <v>78.099999999999994</v>
      </c>
      <c r="W35" s="33"/>
      <c r="AW35" s="27"/>
      <c r="AX35" s="27"/>
      <c r="AY35" s="27"/>
      <c r="AZ35" s="27"/>
      <c r="BA35" s="27"/>
      <c r="BB35" s="27"/>
    </row>
    <row r="36" spans="1:54" ht="16.5" thickBot="1" x14ac:dyDescent="0.3">
      <c r="A36" s="21"/>
      <c r="B36" s="8" t="s">
        <v>74</v>
      </c>
      <c r="C36" s="110">
        <v>0.98407380679019774</v>
      </c>
      <c r="D36" s="110">
        <v>1.0508562532433485</v>
      </c>
      <c r="E36" s="110">
        <v>6.7181056272436201E-2</v>
      </c>
      <c r="F36" s="110">
        <v>0.36678856273197891</v>
      </c>
      <c r="G36" s="110">
        <v>1.8880647336480427</v>
      </c>
      <c r="H36" s="110">
        <v>-1.352828643554016</v>
      </c>
      <c r="I36" s="111">
        <v>2.9940485481036117</v>
      </c>
      <c r="J36" s="111">
        <v>2.4086033145358954</v>
      </c>
      <c r="K36" s="110">
        <v>0.23095275415492278</v>
      </c>
      <c r="L36" s="112">
        <v>0.77120822622109841</v>
      </c>
      <c r="M36" s="110">
        <v>259.96666699999997</v>
      </c>
      <c r="N36" s="110">
        <v>259.63333333333327</v>
      </c>
      <c r="O36" s="110">
        <v>100.294</v>
      </c>
      <c r="P36" s="110">
        <v>100.333333</v>
      </c>
      <c r="Q36" s="110">
        <v>100.73333333333336</v>
      </c>
      <c r="R36" s="110">
        <v>240.63333299999999</v>
      </c>
      <c r="S36" s="110">
        <v>101.18066666666665</v>
      </c>
      <c r="T36" s="110">
        <v>100.90900000000002</v>
      </c>
      <c r="U36" s="110">
        <v>78.637893800000001</v>
      </c>
      <c r="V36" s="112">
        <v>78.400000000000006</v>
      </c>
      <c r="W36" s="33"/>
      <c r="AW36" s="27"/>
      <c r="AX36" s="27"/>
      <c r="AY36" s="27"/>
      <c r="AZ36" s="27"/>
      <c r="BA36" s="27"/>
      <c r="BB36" s="27"/>
    </row>
    <row r="37" spans="1:54" ht="16.5" thickBot="1" x14ac:dyDescent="0.3">
      <c r="A37" s="7"/>
      <c r="B37" s="8" t="s">
        <v>75</v>
      </c>
      <c r="C37" s="110">
        <v>1.3910557722308869</v>
      </c>
      <c r="D37" s="110">
        <v>1.4721208963001331</v>
      </c>
      <c r="E37" s="110">
        <v>0.34676735763272681</v>
      </c>
      <c r="F37" s="110">
        <v>0.70398897107071257</v>
      </c>
      <c r="G37" s="110">
        <v>2.0134228187919323</v>
      </c>
      <c r="H37" s="110">
        <v>-1.7067173698890103</v>
      </c>
      <c r="I37" s="111">
        <v>2.9312490699278992</v>
      </c>
      <c r="J37" s="111">
        <v>2.5557073538417852</v>
      </c>
      <c r="K37" s="110">
        <v>0.80190186242745654</v>
      </c>
      <c r="L37" s="112">
        <v>1.025641025641022</v>
      </c>
      <c r="M37" s="110">
        <v>259.96666699999997</v>
      </c>
      <c r="N37" s="110">
        <v>259.63333333333327</v>
      </c>
      <c r="O37" s="110">
        <v>99.835333333333324</v>
      </c>
      <c r="P37" s="110">
        <v>100.13333299999999</v>
      </c>
      <c r="Q37" s="110">
        <v>101.33333333333331</v>
      </c>
      <c r="R37" s="110">
        <v>239.966667</v>
      </c>
      <c r="S37" s="110">
        <v>101.44766666666668</v>
      </c>
      <c r="T37" s="110">
        <v>101.59099999999999</v>
      </c>
      <c r="U37" s="110">
        <v>78.701175500000005</v>
      </c>
      <c r="V37" s="112">
        <v>78.8</v>
      </c>
      <c r="W37" s="33"/>
      <c r="AW37" s="27"/>
      <c r="AX37" s="27"/>
      <c r="AY37" s="27"/>
      <c r="AZ37" s="27"/>
      <c r="BA37" s="27"/>
      <c r="BB37" s="27"/>
    </row>
    <row r="38" spans="1:54" ht="16.5" thickBot="1" x14ac:dyDescent="0.3">
      <c r="A38" s="7"/>
      <c r="B38" s="8" t="s">
        <v>76</v>
      </c>
      <c r="C38" s="110">
        <v>1.4444156545725839</v>
      </c>
      <c r="D38" s="110">
        <v>1.5243508590621069</v>
      </c>
      <c r="E38" s="110">
        <v>0.35140545527823086</v>
      </c>
      <c r="F38" s="110">
        <v>0.76641153204402013</v>
      </c>
      <c r="G38" s="110">
        <v>2.3061497326202884</v>
      </c>
      <c r="H38" s="110">
        <v>-1.7945202764308554</v>
      </c>
      <c r="I38" s="111">
        <v>1.8420603786457379</v>
      </c>
      <c r="J38" s="111">
        <v>2.4872295472172956</v>
      </c>
      <c r="K38" s="110">
        <v>0.89220973173553819</v>
      </c>
      <c r="L38" s="112">
        <v>1.413881748071999</v>
      </c>
      <c r="M38" s="110">
        <v>262.2</v>
      </c>
      <c r="N38" s="110">
        <v>261.96666666666664</v>
      </c>
      <c r="O38" s="110">
        <v>100.426</v>
      </c>
      <c r="P38" s="110">
        <v>100.8</v>
      </c>
      <c r="Q38" s="110">
        <v>102.03333333333332</v>
      </c>
      <c r="R38" s="110">
        <v>238.966667</v>
      </c>
      <c r="S38" s="110">
        <v>101.50700000000001</v>
      </c>
      <c r="T38" s="110">
        <v>102.18933333333334</v>
      </c>
      <c r="U38" s="110">
        <v>78.965114600000021</v>
      </c>
      <c r="V38" s="112">
        <v>78.900000000000006</v>
      </c>
      <c r="W38" s="33"/>
      <c r="AW38" s="27"/>
      <c r="AX38" s="27"/>
      <c r="AY38" s="27"/>
      <c r="AZ38" s="27"/>
      <c r="BA38" s="27"/>
      <c r="BB38" s="27"/>
    </row>
    <row r="39" spans="1:54" ht="16.5" thickBot="1" x14ac:dyDescent="0.3">
      <c r="A39" s="7"/>
      <c r="B39" s="8" t="s">
        <v>77</v>
      </c>
      <c r="C39" s="110">
        <v>1.889460156670264</v>
      </c>
      <c r="D39" s="110">
        <v>2.0077220077220126</v>
      </c>
      <c r="E39" s="110">
        <v>0.72630440209706659</v>
      </c>
      <c r="F39" s="110">
        <v>1.0316136404938003</v>
      </c>
      <c r="G39" s="110">
        <v>2.4284763805721976</v>
      </c>
      <c r="H39" s="110">
        <v>-3.1835722117095289</v>
      </c>
      <c r="I39" s="111">
        <v>1.2771358224336948</v>
      </c>
      <c r="J39" s="111">
        <v>2.3474256399351079</v>
      </c>
      <c r="K39" s="110">
        <v>1.4935137994396275</v>
      </c>
      <c r="L39" s="112">
        <v>2.0486555697823317</v>
      </c>
      <c r="M39" s="110">
        <v>264.23333300000002</v>
      </c>
      <c r="N39" s="110">
        <v>264.2</v>
      </c>
      <c r="O39" s="110">
        <v>100.869</v>
      </c>
      <c r="P39" s="110">
        <v>101.2</v>
      </c>
      <c r="Q39" s="110">
        <v>102.63333333333334</v>
      </c>
      <c r="R39" s="110">
        <v>234.16666699999999</v>
      </c>
      <c r="S39" s="110">
        <v>101.87433333333333</v>
      </c>
      <c r="T39" s="110">
        <v>102.6776666666667</v>
      </c>
      <c r="U39" s="110">
        <v>79.6151938</v>
      </c>
      <c r="V39" s="112">
        <v>79.7</v>
      </c>
      <c r="W39" s="33"/>
      <c r="AW39" s="27"/>
      <c r="AX39" s="27"/>
      <c r="AY39" s="27"/>
      <c r="AZ39" s="27"/>
      <c r="BA39" s="27"/>
      <c r="BB39" s="27"/>
    </row>
    <row r="40" spans="1:54" ht="16.5" thickBot="1" x14ac:dyDescent="0.3">
      <c r="A40" s="7"/>
      <c r="B40" s="8" t="s">
        <v>78</v>
      </c>
      <c r="C40" s="110">
        <v>2.2438772890833958</v>
      </c>
      <c r="D40" s="110">
        <v>2.4778533829760141</v>
      </c>
      <c r="E40" s="110">
        <v>1.2111060149826436</v>
      </c>
      <c r="F40" s="110">
        <v>1.5282398721868651</v>
      </c>
      <c r="G40" s="110">
        <v>2.6472534745201726</v>
      </c>
      <c r="H40" s="110">
        <v>-5.7210137217357122</v>
      </c>
      <c r="I40" s="111">
        <v>1.0031560706591058</v>
      </c>
      <c r="J40" s="111">
        <v>2.3047167910361432</v>
      </c>
      <c r="K40" s="110">
        <v>1.7872084717507786</v>
      </c>
      <c r="L40" s="112">
        <v>2.2959183673469274</v>
      </c>
      <c r="M40" s="110">
        <v>265.8</v>
      </c>
      <c r="N40" s="110">
        <v>266.06666666666666</v>
      </c>
      <c r="O40" s="110">
        <v>101.50866666666668</v>
      </c>
      <c r="P40" s="110">
        <v>101.86666700000001</v>
      </c>
      <c r="Q40" s="110">
        <v>103.40000000000002</v>
      </c>
      <c r="R40" s="110">
        <v>226.86666700000001</v>
      </c>
      <c r="S40" s="110">
        <v>102.19566666666667</v>
      </c>
      <c r="T40" s="110">
        <v>103.23466666666668</v>
      </c>
      <c r="U40" s="110">
        <v>80.043316899999979</v>
      </c>
      <c r="V40" s="112">
        <v>80.2</v>
      </c>
      <c r="W40" s="33"/>
      <c r="AW40" s="27"/>
      <c r="AX40" s="27"/>
      <c r="AY40" s="27"/>
      <c r="AZ40" s="27"/>
      <c r="BA40" s="27"/>
      <c r="BB40" s="27"/>
    </row>
    <row r="41" spans="1:54" ht="16.5" thickBot="1" x14ac:dyDescent="0.3">
      <c r="A41" s="7"/>
      <c r="B41" s="8" t="s">
        <v>79</v>
      </c>
      <c r="C41" s="110">
        <v>2.9875622477400388</v>
      </c>
      <c r="D41" s="110">
        <v>3.2610091154192</v>
      </c>
      <c r="E41" s="110">
        <v>2.1435296788712144</v>
      </c>
      <c r="F41" s="110">
        <v>2.1637819645931478</v>
      </c>
      <c r="G41" s="110">
        <v>2.5328947368421284</v>
      </c>
      <c r="H41" s="110">
        <v>-6.2369774882108935</v>
      </c>
      <c r="I41" s="111">
        <v>1.209819184275629</v>
      </c>
      <c r="J41" s="111">
        <v>2.1028765671500027</v>
      </c>
      <c r="K41" s="110">
        <v>1.8535125946117503</v>
      </c>
      <c r="L41" s="112">
        <v>2.1573604060913798</v>
      </c>
      <c r="M41" s="110">
        <v>267.73333300000002</v>
      </c>
      <c r="N41" s="110">
        <v>268.09999999999997</v>
      </c>
      <c r="O41" s="110">
        <v>101.97533333333332</v>
      </c>
      <c r="P41" s="110">
        <v>102.3</v>
      </c>
      <c r="Q41" s="110">
        <v>103.9</v>
      </c>
      <c r="R41" s="110">
        <v>225</v>
      </c>
      <c r="S41" s="110">
        <v>102.675</v>
      </c>
      <c r="T41" s="110">
        <v>103.72733333333336</v>
      </c>
      <c r="U41" s="110">
        <v>80.159911699999995</v>
      </c>
      <c r="V41" s="112">
        <v>80.5</v>
      </c>
      <c r="W41" s="33"/>
      <c r="AW41" s="27"/>
      <c r="AX41" s="27"/>
      <c r="AY41" s="27"/>
      <c r="AZ41" s="27"/>
      <c r="BA41" s="27"/>
      <c r="BB41" s="27"/>
    </row>
    <row r="42" spans="1:54" ht="16.5" thickBot="1" x14ac:dyDescent="0.3">
      <c r="A42" s="7"/>
      <c r="B42" s="8" t="s">
        <v>80</v>
      </c>
      <c r="C42" s="110">
        <v>3.5596235697940681</v>
      </c>
      <c r="D42" s="110">
        <v>3.8300038172795592</v>
      </c>
      <c r="E42" s="110">
        <v>2.7429815651988987</v>
      </c>
      <c r="F42" s="110">
        <v>2.5793650793650924</v>
      </c>
      <c r="G42" s="110">
        <v>2.0908199934662308</v>
      </c>
      <c r="H42" s="110">
        <v>-6.1096387137541619</v>
      </c>
      <c r="I42" s="111">
        <v>1.0826839528308208</v>
      </c>
      <c r="J42" s="111">
        <v>1.7774196915529172</v>
      </c>
      <c r="K42" s="110">
        <v>2.0745850978603819</v>
      </c>
      <c r="L42" s="112">
        <v>2.0278833967046772</v>
      </c>
      <c r="M42" s="110">
        <v>271.53333300000003</v>
      </c>
      <c r="N42" s="110">
        <v>272</v>
      </c>
      <c r="O42" s="110">
        <v>103.18066666666664</v>
      </c>
      <c r="P42" s="110">
        <v>103.4</v>
      </c>
      <c r="Q42" s="110">
        <v>104.16666666666669</v>
      </c>
      <c r="R42" s="110">
        <v>224.36666700000001</v>
      </c>
      <c r="S42" s="110">
        <v>102.60599999999999</v>
      </c>
      <c r="T42" s="110">
        <v>104.00566666666666</v>
      </c>
      <c r="U42" s="110">
        <v>80.603313099999994</v>
      </c>
      <c r="V42" s="112">
        <v>80.5</v>
      </c>
      <c r="W42" s="33"/>
      <c r="AW42" s="27"/>
      <c r="AX42" s="27"/>
      <c r="AY42" s="27"/>
      <c r="AZ42" s="27"/>
      <c r="BA42" s="27"/>
      <c r="BB42" s="27"/>
    </row>
    <row r="43" spans="1:54" ht="16.5" thickBot="1" x14ac:dyDescent="0.3">
      <c r="A43" s="7"/>
      <c r="B43" s="8" t="s">
        <v>81</v>
      </c>
      <c r="C43" s="110">
        <v>3.7845338763523806</v>
      </c>
      <c r="D43" s="110">
        <v>4.0247287408528898</v>
      </c>
      <c r="E43" s="110">
        <v>2.816854864560292</v>
      </c>
      <c r="F43" s="110">
        <v>2.7009219367589044</v>
      </c>
      <c r="G43" s="110">
        <v>1.9162065605716094</v>
      </c>
      <c r="H43" s="110">
        <v>-4.6832741570344893</v>
      </c>
      <c r="I43" s="111">
        <v>0.89620218373616112</v>
      </c>
      <c r="J43" s="111">
        <v>1.6667045413964576</v>
      </c>
      <c r="K43" s="110">
        <v>1.6027497253922274</v>
      </c>
      <c r="L43" s="112">
        <v>1.0037641154328591</v>
      </c>
      <c r="M43" s="110">
        <v>274.23333300000002</v>
      </c>
      <c r="N43" s="110">
        <v>274.83333333333331</v>
      </c>
      <c r="O43" s="110">
        <v>103.71033333333332</v>
      </c>
      <c r="P43" s="110">
        <v>103.933333</v>
      </c>
      <c r="Q43" s="110">
        <v>104.6</v>
      </c>
      <c r="R43" s="110">
        <v>223.2</v>
      </c>
      <c r="S43" s="110">
        <v>102.78733333333332</v>
      </c>
      <c r="T43" s="110">
        <v>104.38899999999995</v>
      </c>
      <c r="U43" s="110">
        <v>80.891226099999997</v>
      </c>
      <c r="V43" s="112">
        <v>80.5</v>
      </c>
      <c r="W43" s="33"/>
      <c r="AW43" s="27"/>
      <c r="AX43" s="27"/>
      <c r="AY43" s="27"/>
      <c r="AZ43" s="27"/>
      <c r="BA43" s="27"/>
      <c r="BB43" s="27"/>
    </row>
    <row r="44" spans="1:54" ht="16.5" thickBot="1" x14ac:dyDescent="0.3">
      <c r="A44" s="7"/>
      <c r="B44" s="8" t="s">
        <v>82</v>
      </c>
      <c r="C44" s="110">
        <v>3.9879608728367044</v>
      </c>
      <c r="D44" s="110">
        <v>4.0967176146329054</v>
      </c>
      <c r="E44" s="110">
        <v>3.0217452696978064</v>
      </c>
      <c r="F44" s="110">
        <v>2.78141327623882</v>
      </c>
      <c r="G44" s="110">
        <v>1.4184397163120366</v>
      </c>
      <c r="H44" s="110">
        <v>-0.26447252385471964</v>
      </c>
      <c r="I44" s="111">
        <v>0.61744300965143051</v>
      </c>
      <c r="J44" s="111">
        <v>1.365820267093687</v>
      </c>
      <c r="K44" s="110">
        <v>1.5239936914708485</v>
      </c>
      <c r="L44" s="112">
        <v>1.1221945137156908</v>
      </c>
      <c r="M44" s="110">
        <v>276.39999999999998</v>
      </c>
      <c r="N44" s="110">
        <v>276.96666666666664</v>
      </c>
      <c r="O44" s="110">
        <v>104.57599999999999</v>
      </c>
      <c r="P44" s="110">
        <v>104.7</v>
      </c>
      <c r="Q44" s="110">
        <v>104.86666666666667</v>
      </c>
      <c r="R44" s="110">
        <v>226.26666700000001</v>
      </c>
      <c r="S44" s="110">
        <v>102.82666666666667</v>
      </c>
      <c r="T44" s="110">
        <v>104.64466666666662</v>
      </c>
      <c r="U44" s="110">
        <v>81.263171999999997</v>
      </c>
      <c r="V44" s="112">
        <v>81.099999999999994</v>
      </c>
      <c r="W44" s="33"/>
      <c r="AW44" s="27"/>
      <c r="AX44" s="27"/>
      <c r="AY44" s="27"/>
      <c r="AZ44" s="27"/>
      <c r="BA44" s="27"/>
      <c r="BB44" s="27"/>
    </row>
    <row r="45" spans="1:54" ht="16.5" thickBot="1" x14ac:dyDescent="0.3">
      <c r="A45" s="7"/>
      <c r="B45" s="8" t="s">
        <v>83</v>
      </c>
      <c r="C45" s="110">
        <v>3.6354584208608598</v>
      </c>
      <c r="D45" s="110">
        <v>3.6802188238219902</v>
      </c>
      <c r="E45" s="110">
        <v>2.7176506736923622</v>
      </c>
      <c r="F45" s="110">
        <v>2.4763763440860176</v>
      </c>
      <c r="G45" s="110">
        <v>1.1549566891241536</v>
      </c>
      <c r="H45" s="110">
        <v>2.2222222222222143</v>
      </c>
      <c r="I45" s="111">
        <v>0.31393555717882382</v>
      </c>
      <c r="J45" s="111">
        <v>1.083288879176747</v>
      </c>
      <c r="K45" s="110">
        <v>2.086932189073254</v>
      </c>
      <c r="L45" s="112">
        <v>1.1180124223602483</v>
      </c>
      <c r="M45" s="110">
        <v>277.46666699999997</v>
      </c>
      <c r="N45" s="110">
        <v>277.9666666666667</v>
      </c>
      <c r="O45" s="110">
        <v>104.74666666666668</v>
      </c>
      <c r="P45" s="110">
        <v>104.833333</v>
      </c>
      <c r="Q45" s="110">
        <v>105.1</v>
      </c>
      <c r="R45" s="110">
        <v>230</v>
      </c>
      <c r="S45" s="110">
        <v>102.99733333333334</v>
      </c>
      <c r="T45" s="110">
        <v>104.85099999999996</v>
      </c>
      <c r="U45" s="110">
        <v>81.832794699999994</v>
      </c>
      <c r="V45" s="112">
        <v>81.400000000000006</v>
      </c>
      <c r="W45" s="33"/>
      <c r="AW45" s="27"/>
      <c r="AX45" s="27"/>
      <c r="AY45" s="27"/>
      <c r="AZ45" s="27"/>
      <c r="BA45" s="27"/>
      <c r="BB45" s="27"/>
    </row>
    <row r="46" spans="1:54" ht="16.5" thickBot="1" x14ac:dyDescent="0.3">
      <c r="A46" s="7"/>
      <c r="B46" s="8" t="s">
        <v>84</v>
      </c>
      <c r="C46" s="110">
        <v>3.3513380841533547</v>
      </c>
      <c r="D46" s="110">
        <v>3.3823529411764586</v>
      </c>
      <c r="E46" s="110">
        <v>2.4164733703342822</v>
      </c>
      <c r="F46" s="110">
        <v>2.2888462282398381</v>
      </c>
      <c r="G46" s="110">
        <v>1.1519999999999975</v>
      </c>
      <c r="H46" s="110">
        <v>2.2284950197169806</v>
      </c>
      <c r="I46" s="111">
        <v>0.35670428629903661</v>
      </c>
      <c r="J46" s="111">
        <v>1.0066759182993712</v>
      </c>
      <c r="K46" s="110">
        <v>1.9757515401684023</v>
      </c>
      <c r="L46" s="112">
        <v>1.8633540372670732</v>
      </c>
      <c r="M46" s="110">
        <v>280.63333299999999</v>
      </c>
      <c r="N46" s="110">
        <v>281.2</v>
      </c>
      <c r="O46" s="110">
        <v>105.67400000000002</v>
      </c>
      <c r="P46" s="110">
        <v>105.766667</v>
      </c>
      <c r="Q46" s="110">
        <v>105.36666666666667</v>
      </c>
      <c r="R46" s="110">
        <v>229.36666700000001</v>
      </c>
      <c r="S46" s="110">
        <v>102.97199999999999</v>
      </c>
      <c r="T46" s="110">
        <v>105.0526666666667</v>
      </c>
      <c r="U46" s="110">
        <v>82.195834300000001</v>
      </c>
      <c r="V46" s="112">
        <v>82</v>
      </c>
      <c r="W46" s="33"/>
      <c r="AW46" s="27"/>
      <c r="AX46" s="27"/>
      <c r="AY46" s="27"/>
      <c r="AZ46" s="27"/>
      <c r="BA46" s="27"/>
      <c r="BB46" s="27"/>
    </row>
    <row r="47" spans="1:54" ht="16.5" thickBot="1" x14ac:dyDescent="0.3">
      <c r="A47" s="7"/>
      <c r="B47" s="8" t="s">
        <v>85</v>
      </c>
      <c r="C47" s="110">
        <v>3.3183420485211279</v>
      </c>
      <c r="D47" s="110">
        <v>3.2989690721649811</v>
      </c>
      <c r="E47" s="110">
        <v>2.5153391979584327</v>
      </c>
      <c r="F47" s="110">
        <v>2.3091725539100993</v>
      </c>
      <c r="G47" s="110">
        <v>1.0834926704907932</v>
      </c>
      <c r="H47" s="110">
        <v>4.3309439964157814</v>
      </c>
      <c r="I47" s="111">
        <v>0.4945486149395828</v>
      </c>
      <c r="J47" s="111">
        <v>0.92634281389802897</v>
      </c>
      <c r="K47" s="110">
        <v>2.1214149948457717</v>
      </c>
      <c r="L47" s="112">
        <v>2.3602484472049712</v>
      </c>
      <c r="M47" s="110">
        <v>283.33333299999998</v>
      </c>
      <c r="N47" s="110">
        <v>283.90000000000009</v>
      </c>
      <c r="O47" s="110">
        <v>106.319</v>
      </c>
      <c r="P47" s="110">
        <v>106.333333</v>
      </c>
      <c r="Q47" s="110">
        <v>105.73333333333336</v>
      </c>
      <c r="R47" s="110">
        <v>232.86666700000001</v>
      </c>
      <c r="S47" s="110">
        <v>103.29566666666666</v>
      </c>
      <c r="T47" s="110">
        <v>105.35599999999997</v>
      </c>
      <c r="U47" s="110">
        <v>82.607264700000002</v>
      </c>
      <c r="V47" s="112">
        <v>82.4</v>
      </c>
      <c r="W47" s="33"/>
      <c r="AW47" s="27"/>
      <c r="AX47" s="27"/>
      <c r="AY47" s="27"/>
      <c r="AZ47" s="27"/>
      <c r="BA47" s="27"/>
      <c r="BB47" s="27"/>
    </row>
    <row r="48" spans="1:54" ht="16.5" thickBot="1" x14ac:dyDescent="0.3">
      <c r="A48" s="7"/>
      <c r="B48" s="8" t="s">
        <v>86</v>
      </c>
      <c r="C48" s="110">
        <v>3.0752532561505008</v>
      </c>
      <c r="D48" s="110">
        <v>3.0087856541100244</v>
      </c>
      <c r="E48" s="110">
        <v>2.2682068543451672</v>
      </c>
      <c r="F48" s="110">
        <v>2.1012416427889313</v>
      </c>
      <c r="G48" s="110">
        <v>1.176096630642065</v>
      </c>
      <c r="H48" s="110">
        <v>5.5981140165024756</v>
      </c>
      <c r="I48" s="111">
        <v>0.6483402489626533</v>
      </c>
      <c r="J48" s="111">
        <v>0.97918670803418539</v>
      </c>
      <c r="K48" s="110">
        <v>1.9275746459909371</v>
      </c>
      <c r="L48" s="112">
        <v>2.4660912453760897</v>
      </c>
      <c r="M48" s="110">
        <v>284.89999999999998</v>
      </c>
      <c r="N48" s="110">
        <v>285.3</v>
      </c>
      <c r="O48" s="110">
        <v>106.94799999999999</v>
      </c>
      <c r="P48" s="110">
        <v>106.9</v>
      </c>
      <c r="Q48" s="110">
        <v>106.1</v>
      </c>
      <c r="R48" s="110">
        <v>238.933333</v>
      </c>
      <c r="S48" s="110">
        <v>103.49333333333334</v>
      </c>
      <c r="T48" s="110">
        <v>105.66933333333331</v>
      </c>
      <c r="U48" s="110">
        <v>82.829580300000003</v>
      </c>
      <c r="V48" s="112">
        <v>83.1</v>
      </c>
      <c r="W48" s="33"/>
      <c r="AW48" s="27"/>
      <c r="AX48" s="27"/>
      <c r="AY48" s="27"/>
      <c r="AZ48" s="27"/>
      <c r="BA48" s="27"/>
      <c r="BB48" s="27"/>
    </row>
    <row r="49" spans="1:54" ht="16.5" thickBot="1" x14ac:dyDescent="0.3">
      <c r="A49" s="7"/>
      <c r="B49" s="8" t="s">
        <v>87</v>
      </c>
      <c r="C49" s="110">
        <v>2.4867851964358811</v>
      </c>
      <c r="D49" s="110">
        <v>2.4463364911859742</v>
      </c>
      <c r="E49" s="110">
        <v>1.8750000000000044</v>
      </c>
      <c r="F49" s="110">
        <v>1.8124006416928573</v>
      </c>
      <c r="G49" s="110">
        <v>1.1417697431018059</v>
      </c>
      <c r="H49" s="110">
        <v>4.2173913043478173</v>
      </c>
      <c r="I49" s="111">
        <v>0.6747747514498581</v>
      </c>
      <c r="J49" s="111">
        <v>1.1244527949185956</v>
      </c>
      <c r="K49" s="110">
        <v>1.3060285963812923</v>
      </c>
      <c r="L49" s="112">
        <v>2.2113022113022129</v>
      </c>
      <c r="M49" s="110">
        <v>284.36666700000001</v>
      </c>
      <c r="N49" s="110">
        <v>284.76666666666665</v>
      </c>
      <c r="O49" s="110">
        <v>106.71066666666668</v>
      </c>
      <c r="P49" s="110">
        <v>106.733333</v>
      </c>
      <c r="Q49" s="110">
        <v>106.3</v>
      </c>
      <c r="R49" s="110">
        <v>239.7</v>
      </c>
      <c r="S49" s="110">
        <v>103.69233333333334</v>
      </c>
      <c r="T49" s="110">
        <v>106.03000000000006</v>
      </c>
      <c r="U49" s="110">
        <v>82.901554399999995</v>
      </c>
      <c r="V49" s="112">
        <v>83.2</v>
      </c>
      <c r="W49" s="33"/>
      <c r="AW49" s="27"/>
      <c r="AX49" s="27"/>
      <c r="AY49" s="27"/>
      <c r="AZ49" s="27"/>
      <c r="BA49" s="27"/>
      <c r="BB49" s="27"/>
    </row>
    <row r="50" spans="1:54" ht="16.5" thickBot="1" x14ac:dyDescent="0.3">
      <c r="A50" s="7"/>
      <c r="B50" s="8" t="s">
        <v>88</v>
      </c>
      <c r="C50" s="110">
        <v>2.9813518267981287</v>
      </c>
      <c r="D50" s="110">
        <v>2.9397818871502945</v>
      </c>
      <c r="E50" s="110">
        <v>2.0478074076877739</v>
      </c>
      <c r="F50" s="110">
        <v>1.9224705265601383</v>
      </c>
      <c r="G50" s="110">
        <v>1.1705156596013788</v>
      </c>
      <c r="H50" s="110">
        <v>4.3888966656170592</v>
      </c>
      <c r="I50" s="111">
        <v>0.82838053062970207</v>
      </c>
      <c r="J50" s="111">
        <v>1.2580991121913243</v>
      </c>
      <c r="K50" s="110">
        <v>1.4852543445744937</v>
      </c>
      <c r="L50" s="112">
        <v>2.5609756097560998</v>
      </c>
      <c r="M50" s="110">
        <v>289</v>
      </c>
      <c r="N50" s="110">
        <v>289.46666666666664</v>
      </c>
      <c r="O50" s="110">
        <v>107.83799999999999</v>
      </c>
      <c r="P50" s="110">
        <v>107.8</v>
      </c>
      <c r="Q50" s="110">
        <v>106.6</v>
      </c>
      <c r="R50" s="110">
        <v>239.433333</v>
      </c>
      <c r="S50" s="110">
        <v>103.825</v>
      </c>
      <c r="T50" s="110">
        <v>106.37433333333334</v>
      </c>
      <c r="U50" s="110">
        <v>83.4166515</v>
      </c>
      <c r="V50" s="112">
        <v>84.1</v>
      </c>
      <c r="W50" s="33"/>
      <c r="AW50" s="27"/>
      <c r="AX50" s="27"/>
      <c r="AY50" s="27"/>
      <c r="AZ50" s="27"/>
      <c r="BA50" s="27"/>
      <c r="BB50" s="27"/>
    </row>
    <row r="51" spans="1:54" ht="16.5" thickBot="1" x14ac:dyDescent="0.3">
      <c r="A51" s="7"/>
      <c r="B51" s="8" t="s">
        <v>89</v>
      </c>
      <c r="C51" s="110">
        <v>2.6117647089550333</v>
      </c>
      <c r="D51" s="110">
        <v>2.583069155806017</v>
      </c>
      <c r="E51" s="110">
        <v>1.8328489420204042</v>
      </c>
      <c r="F51" s="110">
        <v>1.7868338614007495</v>
      </c>
      <c r="G51" s="110">
        <v>1.1349306431273298</v>
      </c>
      <c r="H51" s="110">
        <v>3.2350413638204456</v>
      </c>
      <c r="I51" s="111">
        <v>0.69057430611803028</v>
      </c>
      <c r="J51" s="111">
        <v>1.2927597858688911</v>
      </c>
      <c r="K51" s="110">
        <v>1.5092328798534727</v>
      </c>
      <c r="L51" s="112">
        <v>2.6699029126213469</v>
      </c>
      <c r="M51" s="110">
        <v>290.73333300000002</v>
      </c>
      <c r="N51" s="110">
        <v>291.23333333333335</v>
      </c>
      <c r="O51" s="110">
        <v>108.26766666666668</v>
      </c>
      <c r="P51" s="110">
        <v>108.233333</v>
      </c>
      <c r="Q51" s="110">
        <v>106.93333333333332</v>
      </c>
      <c r="R51" s="110">
        <v>240.4</v>
      </c>
      <c r="S51" s="110">
        <v>104.009</v>
      </c>
      <c r="T51" s="110">
        <v>106.718</v>
      </c>
      <c r="U51" s="110">
        <v>83.8540007</v>
      </c>
      <c r="V51" s="112">
        <v>84.6</v>
      </c>
      <c r="W51" s="33"/>
      <c r="AW51" s="27"/>
      <c r="AX51" s="27"/>
      <c r="AY51" s="27"/>
      <c r="AZ51" s="27"/>
      <c r="BA51" s="27"/>
      <c r="BB51" s="27"/>
    </row>
    <row r="52" spans="1:54" ht="16.5" thickBot="1" x14ac:dyDescent="0.3">
      <c r="A52" s="7"/>
      <c r="B52" s="8" t="s">
        <v>90</v>
      </c>
      <c r="C52" s="110">
        <v>2.1762021762022021</v>
      </c>
      <c r="D52" s="110">
        <v>2.2198855006425822</v>
      </c>
      <c r="E52" s="110">
        <v>1.4134595005672601</v>
      </c>
      <c r="F52" s="110">
        <v>1.4343620205799823</v>
      </c>
      <c r="G52" s="110">
        <v>1.1624253848570465</v>
      </c>
      <c r="H52" s="110">
        <v>0.68359402997153484</v>
      </c>
      <c r="I52" s="111">
        <v>0.74304303014687267</v>
      </c>
      <c r="J52" s="111">
        <v>1.3703124211376538</v>
      </c>
      <c r="K52" s="110">
        <v>1.3819491730540534</v>
      </c>
      <c r="L52" s="112">
        <v>2.4067388688327362</v>
      </c>
      <c r="M52" s="110">
        <v>291.10000000000002</v>
      </c>
      <c r="N52" s="110">
        <v>291.63333333333333</v>
      </c>
      <c r="O52" s="110">
        <v>108.45966666666668</v>
      </c>
      <c r="P52" s="110">
        <v>108.433333</v>
      </c>
      <c r="Q52" s="110">
        <v>107.33333333333331</v>
      </c>
      <c r="R52" s="110">
        <v>240.566667</v>
      </c>
      <c r="S52" s="110">
        <v>104.26233333333334</v>
      </c>
      <c r="T52" s="110">
        <v>107.11733333333333</v>
      </c>
      <c r="U52" s="110">
        <v>83.974243000000001</v>
      </c>
      <c r="V52" s="112">
        <v>85.1</v>
      </c>
      <c r="W52" s="33"/>
      <c r="AW52" s="27"/>
      <c r="AX52" s="27"/>
      <c r="AY52" s="27"/>
      <c r="AZ52" s="27"/>
      <c r="BA52" s="27"/>
      <c r="BB52" s="27"/>
    </row>
    <row r="53" spans="1:54" ht="16.5" thickBot="1" x14ac:dyDescent="0.3">
      <c r="A53" s="7"/>
      <c r="B53" s="8" t="s">
        <v>91</v>
      </c>
      <c r="C53" s="110">
        <v>2.5905518666152316</v>
      </c>
      <c r="D53" s="110">
        <v>2.6688516914432858</v>
      </c>
      <c r="E53" s="110">
        <v>1.6671248110154524</v>
      </c>
      <c r="F53" s="110">
        <v>1.6552158077926871</v>
      </c>
      <c r="G53" s="110">
        <v>1.2543116964565559</v>
      </c>
      <c r="H53" s="110">
        <v>-0.79265748852731521</v>
      </c>
      <c r="I53" s="111">
        <v>0.75897607344803664</v>
      </c>
      <c r="J53" s="111">
        <v>1.4033764029047324</v>
      </c>
      <c r="K53" s="110">
        <v>0.7480587119124138</v>
      </c>
      <c r="L53" s="112">
        <v>3.125</v>
      </c>
      <c r="M53" s="110">
        <v>291.73333300000002</v>
      </c>
      <c r="N53" s="110">
        <v>292.36666666666662</v>
      </c>
      <c r="O53" s="110">
        <v>108.48966666666668</v>
      </c>
      <c r="P53" s="110">
        <v>108.5</v>
      </c>
      <c r="Q53" s="110">
        <v>107.63333333333333</v>
      </c>
      <c r="R53" s="110">
        <v>237.8</v>
      </c>
      <c r="S53" s="110">
        <v>104.47933333333333</v>
      </c>
      <c r="T53" s="110">
        <v>107.51799999999996</v>
      </c>
      <c r="U53" s="110">
        <v>83.521706699999996</v>
      </c>
      <c r="V53" s="112">
        <v>85.8</v>
      </c>
      <c r="W53" s="33"/>
      <c r="AW53" s="27"/>
      <c r="AX53" s="27"/>
      <c r="AY53" s="27"/>
      <c r="AZ53" s="27"/>
      <c r="BA53" s="27"/>
      <c r="BB53" s="27"/>
    </row>
    <row r="54" spans="1:54" ht="16.5" thickBot="1" x14ac:dyDescent="0.3">
      <c r="A54" s="7"/>
      <c r="B54" s="8" t="s">
        <v>92</v>
      </c>
      <c r="C54" s="110">
        <v>1.211072664359869</v>
      </c>
      <c r="D54" s="110">
        <v>1.381851681252888</v>
      </c>
      <c r="E54" s="110">
        <v>0.61666573934977542</v>
      </c>
      <c r="F54" s="110">
        <v>0.80395825602967985</v>
      </c>
      <c r="G54" s="110">
        <v>1.1257035647279645</v>
      </c>
      <c r="H54" s="110">
        <v>-5.2206598986783481</v>
      </c>
      <c r="I54" s="111">
        <v>1.3281964844690686</v>
      </c>
      <c r="J54" s="111">
        <v>1.4577451327544289</v>
      </c>
      <c r="K54" s="110">
        <v>0.63517030529569585</v>
      </c>
      <c r="L54" s="112">
        <v>9.5124851367419652</v>
      </c>
      <c r="M54" s="110">
        <v>292.5</v>
      </c>
      <c r="N54" s="110">
        <v>293.46666666666664</v>
      </c>
      <c r="O54" s="110">
        <v>108.503</v>
      </c>
      <c r="P54" s="110">
        <v>108.666667</v>
      </c>
      <c r="Q54" s="110">
        <v>107.8</v>
      </c>
      <c r="R54" s="110">
        <v>226.933333</v>
      </c>
      <c r="S54" s="110">
        <v>105.20400000000001</v>
      </c>
      <c r="T54" s="110">
        <v>107.92499999999998</v>
      </c>
      <c r="U54" s="110">
        <v>83.946489299999996</v>
      </c>
      <c r="V54" s="112">
        <v>92.1</v>
      </c>
      <c r="W54" s="33"/>
      <c r="AW54" s="27"/>
      <c r="AX54" s="27"/>
      <c r="AY54" s="27"/>
      <c r="AZ54" s="27"/>
      <c r="BA54" s="27"/>
      <c r="BB54" s="27"/>
    </row>
    <row r="55" spans="1:54" ht="16.5" thickBot="1" x14ac:dyDescent="0.3">
      <c r="A55" s="7"/>
      <c r="B55" s="8" t="s">
        <v>93</v>
      </c>
      <c r="C55" s="110">
        <v>1.1006649863571027</v>
      </c>
      <c r="D55" s="110">
        <v>1.3391324253176018</v>
      </c>
      <c r="E55" s="110">
        <v>0.59666936573858909</v>
      </c>
      <c r="F55" s="110">
        <v>0.76994210277161468</v>
      </c>
      <c r="G55" s="110">
        <v>1.122194513715713</v>
      </c>
      <c r="H55" s="110">
        <v>-8.0282861896838646</v>
      </c>
      <c r="I55" s="111">
        <v>1.7748464075224346</v>
      </c>
      <c r="J55" s="111">
        <v>1.454924817431591</v>
      </c>
      <c r="K55" s="110">
        <v>0.17773451326814627</v>
      </c>
      <c r="L55" s="112">
        <v>4.4917257683215306</v>
      </c>
      <c r="M55" s="110">
        <v>293.933333</v>
      </c>
      <c r="N55" s="110">
        <v>295.13333333333333</v>
      </c>
      <c r="O55" s="110">
        <v>108.91366666666666</v>
      </c>
      <c r="P55" s="110">
        <v>109.066667</v>
      </c>
      <c r="Q55" s="110">
        <v>108.13333333333333</v>
      </c>
      <c r="R55" s="110">
        <v>221.1</v>
      </c>
      <c r="S55" s="110">
        <v>105.855</v>
      </c>
      <c r="T55" s="110">
        <v>108.27066666666666</v>
      </c>
      <c r="U55" s="110">
        <v>84.003038200000006</v>
      </c>
      <c r="V55" s="112">
        <v>88.4</v>
      </c>
      <c r="W55" s="33"/>
      <c r="AW55" s="27"/>
      <c r="AX55" s="27"/>
      <c r="AY55" s="27"/>
      <c r="AZ55" s="27"/>
      <c r="BA55" s="27"/>
      <c r="BB55" s="27"/>
    </row>
    <row r="56" spans="1:54" ht="16.5" thickBot="1" x14ac:dyDescent="0.3">
      <c r="A56" s="7"/>
      <c r="B56" s="8" t="s">
        <v>94</v>
      </c>
      <c r="C56" s="110">
        <v>1.1336310546203876</v>
      </c>
      <c r="D56" s="110">
        <v>1.3601554463367416</v>
      </c>
      <c r="E56" s="110">
        <v>0.53353166614931169</v>
      </c>
      <c r="F56" s="110">
        <v>0.73778051256618848</v>
      </c>
      <c r="G56" s="110">
        <v>1.1801242236024967</v>
      </c>
      <c r="H56" s="110">
        <v>-8.2582791904416304</v>
      </c>
      <c r="I56" s="111">
        <v>1.7631806948498419</v>
      </c>
      <c r="J56" s="111">
        <v>1.396288182429184</v>
      </c>
      <c r="K56" s="110">
        <v>4.7764407950667831E-2</v>
      </c>
      <c r="L56" s="112">
        <v>3.1727379553466495</v>
      </c>
      <c r="M56" s="110">
        <v>294.39999999999998</v>
      </c>
      <c r="N56" s="110">
        <v>295.60000000000002</v>
      </c>
      <c r="O56" s="110">
        <v>109.03833333333334</v>
      </c>
      <c r="P56" s="110">
        <v>109.233333</v>
      </c>
      <c r="Q56" s="110">
        <v>108.6</v>
      </c>
      <c r="R56" s="110">
        <v>220.7</v>
      </c>
      <c r="S56" s="110">
        <v>106.10066666666667</v>
      </c>
      <c r="T56" s="110">
        <v>108.61299999999996</v>
      </c>
      <c r="U56" s="110">
        <v>84.014352799999998</v>
      </c>
      <c r="V56" s="112">
        <v>87.8</v>
      </c>
      <c r="W56" s="33"/>
      <c r="AW56" s="27"/>
      <c r="AX56" s="27"/>
      <c r="AY56" s="27"/>
      <c r="AZ56" s="27"/>
      <c r="BA56" s="27"/>
      <c r="BB56" s="27"/>
    </row>
    <row r="57" spans="1:54" ht="16.5" thickBot="1" x14ac:dyDescent="0.3">
      <c r="A57" s="7"/>
      <c r="B57" s="8" t="s">
        <v>95</v>
      </c>
      <c r="C57" s="110">
        <v>1.4053930546222393</v>
      </c>
      <c r="D57" s="110">
        <v>1.5961691939345934</v>
      </c>
      <c r="E57" s="110">
        <v>0.60958186493951239</v>
      </c>
      <c r="F57" s="110">
        <v>0.89093732718894536</v>
      </c>
      <c r="G57" s="110">
        <v>1.3316816351811811</v>
      </c>
      <c r="H57" s="110">
        <v>-7.1768994953742782</v>
      </c>
      <c r="I57" s="111">
        <v>1.8188605082982923</v>
      </c>
      <c r="J57" s="111">
        <v>1.2459929190151264</v>
      </c>
      <c r="K57" s="110">
        <v>1.4985627682342351</v>
      </c>
      <c r="L57" s="112">
        <v>3.7296037296037365</v>
      </c>
      <c r="M57" s="110">
        <v>295.83333299999998</v>
      </c>
      <c r="N57" s="110">
        <v>297.03333333333336</v>
      </c>
      <c r="O57" s="110">
        <v>109.151</v>
      </c>
      <c r="P57" s="110">
        <v>109.466667</v>
      </c>
      <c r="Q57" s="110">
        <v>109.06666666666666</v>
      </c>
      <c r="R57" s="110">
        <v>220.73333299999999</v>
      </c>
      <c r="S57" s="110">
        <v>106.37966666666667</v>
      </c>
      <c r="T57" s="110">
        <v>108.85766666666665</v>
      </c>
      <c r="U57" s="110">
        <v>84.773331900000002</v>
      </c>
      <c r="V57" s="112">
        <v>89</v>
      </c>
      <c r="W57" s="33"/>
      <c r="AW57" s="27"/>
      <c r="AX57" s="27"/>
      <c r="AY57" s="27"/>
      <c r="AZ57" s="27"/>
      <c r="BA57" s="27"/>
      <c r="BB57" s="27"/>
    </row>
    <row r="58" spans="1:54" ht="16.5" thickBot="1" x14ac:dyDescent="0.3">
      <c r="A58" s="7"/>
      <c r="B58" s="8" t="s">
        <v>96</v>
      </c>
      <c r="C58" s="110">
        <v>3.3618232478632493</v>
      </c>
      <c r="D58" s="110">
        <v>3.5097682871422231</v>
      </c>
      <c r="E58" s="110">
        <v>2.0518633893379157</v>
      </c>
      <c r="F58" s="110">
        <v>2.0858889506567779</v>
      </c>
      <c r="G58" s="110">
        <v>1.484230055658653</v>
      </c>
      <c r="H58" s="110">
        <v>-2.4823735347860976</v>
      </c>
      <c r="I58" s="111">
        <v>1.5591929330950549</v>
      </c>
      <c r="J58" s="111">
        <v>1.1443131804494078</v>
      </c>
      <c r="K58" s="110">
        <v>1.297300350593722</v>
      </c>
      <c r="L58" s="112">
        <v>-4.4516829533116091</v>
      </c>
      <c r="M58" s="110">
        <v>302.33333299999998</v>
      </c>
      <c r="N58" s="110">
        <v>303.76666666666665</v>
      </c>
      <c r="O58" s="110">
        <v>110.72933333333332</v>
      </c>
      <c r="P58" s="110">
        <v>110.933333</v>
      </c>
      <c r="Q58" s="110">
        <v>109.40000000000002</v>
      </c>
      <c r="R58" s="110">
        <v>221.3</v>
      </c>
      <c r="S58" s="110">
        <v>106.84433333333334</v>
      </c>
      <c r="T58" s="110">
        <v>109.16</v>
      </c>
      <c r="U58" s="110">
        <v>85.035527400000021</v>
      </c>
      <c r="V58" s="112">
        <v>88</v>
      </c>
      <c r="W58" s="33"/>
      <c r="AW58" s="27"/>
      <c r="AX58" s="27"/>
      <c r="AY58" s="27"/>
      <c r="AZ58" s="27"/>
      <c r="BA58" s="27"/>
      <c r="BB58" s="27"/>
    </row>
    <row r="59" spans="1:54" ht="16.5" thickBot="1" x14ac:dyDescent="0.3">
      <c r="A59" s="7"/>
      <c r="B59" s="8" t="s">
        <v>97</v>
      </c>
      <c r="C59" s="110">
        <v>4.5021549155161766</v>
      </c>
      <c r="D59" s="110">
        <v>4.596792410210071</v>
      </c>
      <c r="E59" s="110">
        <v>2.7716142143165756</v>
      </c>
      <c r="F59" s="110">
        <v>2.6589241972526878</v>
      </c>
      <c r="G59" s="110">
        <v>1.7262638717632672</v>
      </c>
      <c r="H59" s="110">
        <v>0.31659882406152029</v>
      </c>
      <c r="I59" s="111">
        <v>1.4466329727772065</v>
      </c>
      <c r="J59" s="111">
        <v>1.2742755809514561</v>
      </c>
      <c r="K59" s="110">
        <v>2.8468797691652892</v>
      </c>
      <c r="L59" s="112">
        <v>0.56561085972850478</v>
      </c>
      <c r="M59" s="110">
        <v>307.16666700000002</v>
      </c>
      <c r="N59" s="110">
        <v>308.7</v>
      </c>
      <c r="O59" s="110">
        <v>111.93233333333336</v>
      </c>
      <c r="P59" s="110">
        <v>111.966667</v>
      </c>
      <c r="Q59" s="110">
        <v>110</v>
      </c>
      <c r="R59" s="110">
        <v>221.8</v>
      </c>
      <c r="S59" s="110">
        <v>107.38633333333333</v>
      </c>
      <c r="T59" s="110">
        <v>109.65033333333334</v>
      </c>
      <c r="U59" s="110">
        <v>86.394503700000001</v>
      </c>
      <c r="V59" s="112">
        <v>88.9</v>
      </c>
      <c r="W59" s="33"/>
      <c r="AW59" s="27"/>
      <c r="AX59" s="27"/>
      <c r="AY59" s="27"/>
      <c r="AZ59" s="27"/>
      <c r="BA59" s="27"/>
      <c r="BB59" s="27"/>
    </row>
    <row r="60" spans="1:54" ht="16.5" thickBot="1" x14ac:dyDescent="0.3">
      <c r="A60" s="7"/>
      <c r="B60" s="8" t="s">
        <v>98</v>
      </c>
      <c r="C60" s="110">
        <v>6.884058084239153</v>
      </c>
      <c r="D60" s="110">
        <v>7.0252593594948065</v>
      </c>
      <c r="E60" s="110">
        <v>4.9074484508506266</v>
      </c>
      <c r="F60" s="110">
        <v>4.4247793848787742</v>
      </c>
      <c r="G60" s="110">
        <v>2.0564763658686092</v>
      </c>
      <c r="H60" s="110">
        <v>0.69475894879926781</v>
      </c>
      <c r="I60" s="111">
        <v>1.9117064925762373</v>
      </c>
      <c r="J60" s="111">
        <v>1.6437565791695086</v>
      </c>
      <c r="K60" s="110">
        <v>5.1970859198239294</v>
      </c>
      <c r="L60" s="112">
        <v>2.5056947608200542</v>
      </c>
      <c r="M60" s="110">
        <v>314.66666700000002</v>
      </c>
      <c r="N60" s="110">
        <v>316.36666666666667</v>
      </c>
      <c r="O60" s="110">
        <v>114.38933333333334</v>
      </c>
      <c r="P60" s="110">
        <v>114.066667</v>
      </c>
      <c r="Q60" s="110">
        <v>110.83333333333331</v>
      </c>
      <c r="R60" s="110">
        <v>222.23333299999999</v>
      </c>
      <c r="S60" s="110">
        <v>108.129</v>
      </c>
      <c r="T60" s="110">
        <v>110.39833333333333</v>
      </c>
      <c r="U60" s="110">
        <v>88.380650900000006</v>
      </c>
      <c r="V60" s="112">
        <v>90</v>
      </c>
      <c r="W60" s="33"/>
      <c r="AW60" s="27"/>
      <c r="AX60" s="27"/>
      <c r="AY60" s="27"/>
      <c r="AZ60" s="27"/>
      <c r="BA60" s="27"/>
      <c r="BB60" s="27"/>
    </row>
    <row r="61" spans="1:54" ht="16.5" thickBot="1" x14ac:dyDescent="0.3">
      <c r="A61" s="7"/>
      <c r="B61" s="8" t="s">
        <v>99</v>
      </c>
      <c r="C61" s="110">
        <v>8.3267607981146519</v>
      </c>
      <c r="D61" s="110">
        <v>8.4838963079340033</v>
      </c>
      <c r="E61" s="110">
        <v>6.2195185263228314</v>
      </c>
      <c r="F61" s="110">
        <v>5.5115709332777874</v>
      </c>
      <c r="G61" s="110">
        <v>2.5366748166258946</v>
      </c>
      <c r="H61" s="110">
        <v>2.6276049571543503</v>
      </c>
      <c r="I61" s="111">
        <v>2.3497598225225014</v>
      </c>
      <c r="J61" s="111">
        <v>2.1688872013301719</v>
      </c>
      <c r="K61" s="110">
        <v>6.0289452891021833</v>
      </c>
      <c r="L61" s="112">
        <v>2.5842696629213346</v>
      </c>
      <c r="M61" s="110">
        <v>320.46666699999997</v>
      </c>
      <c r="N61" s="110">
        <v>322.23333333333335</v>
      </c>
      <c r="O61" s="110">
        <v>115.93966666666664</v>
      </c>
      <c r="P61" s="110">
        <v>115.5</v>
      </c>
      <c r="Q61" s="110">
        <v>111.83333333333331</v>
      </c>
      <c r="R61" s="110">
        <v>226.533333</v>
      </c>
      <c r="S61" s="110">
        <v>108.87933333333335</v>
      </c>
      <c r="T61" s="110">
        <v>111.21866666666664</v>
      </c>
      <c r="U61" s="110">
        <v>89.884269700000004</v>
      </c>
      <c r="V61" s="112">
        <v>91.3</v>
      </c>
      <c r="W61" s="33"/>
      <c r="AW61" s="27"/>
      <c r="AX61" s="27"/>
      <c r="AY61" s="27"/>
      <c r="AZ61" s="27"/>
      <c r="BA61" s="27"/>
      <c r="BB61" s="27"/>
    </row>
    <row r="62" spans="1:54" ht="16.5" thickBot="1" x14ac:dyDescent="0.3">
      <c r="A62" s="7"/>
      <c r="B62" s="8" t="s">
        <v>100</v>
      </c>
      <c r="C62" s="110">
        <v>11.543550178107576</v>
      </c>
      <c r="D62" s="110">
        <v>11.631734884231303</v>
      </c>
      <c r="E62" s="110">
        <v>9.169205389719103</v>
      </c>
      <c r="F62" s="110">
        <v>7.9326923315285125</v>
      </c>
      <c r="G62" s="110">
        <v>3.0773918342473561</v>
      </c>
      <c r="H62" s="110">
        <v>7.3806294622684065</v>
      </c>
      <c r="I62" s="111">
        <v>3.0034349037384667</v>
      </c>
      <c r="J62" s="111">
        <v>2.7705508733357531</v>
      </c>
      <c r="K62" s="110">
        <v>9.0744352812704108</v>
      </c>
      <c r="L62" s="112">
        <v>5.795454545454537</v>
      </c>
      <c r="M62" s="110">
        <v>337.23333300000002</v>
      </c>
      <c r="N62" s="110">
        <v>339.09999999999991</v>
      </c>
      <c r="O62" s="110">
        <v>120.88233333333334</v>
      </c>
      <c r="P62" s="110">
        <v>119.733333</v>
      </c>
      <c r="Q62" s="110">
        <v>112.76666666666664</v>
      </c>
      <c r="R62" s="110">
        <v>237.63333299999999</v>
      </c>
      <c r="S62" s="110">
        <v>110.05333333333334</v>
      </c>
      <c r="T62" s="110">
        <v>112.18433333333331</v>
      </c>
      <c r="U62" s="110">
        <v>92.752021299999996</v>
      </c>
      <c r="V62" s="112">
        <v>93.1</v>
      </c>
      <c r="W62" s="35"/>
      <c r="AW62" s="27"/>
      <c r="AX62" s="27"/>
      <c r="AY62" s="27"/>
      <c r="AZ62" s="27"/>
      <c r="BA62" s="27"/>
      <c r="BB62" s="27"/>
    </row>
    <row r="63" spans="1:54" ht="16.5" thickBot="1" x14ac:dyDescent="0.3">
      <c r="A63" s="7"/>
      <c r="B63" s="8" t="s">
        <v>101</v>
      </c>
      <c r="C63" s="110">
        <v>12.425393149836772</v>
      </c>
      <c r="D63" s="110">
        <v>12.320483749055189</v>
      </c>
      <c r="E63" s="110">
        <v>10.022126463309643</v>
      </c>
      <c r="F63" s="110">
        <v>8.7526049158898278</v>
      </c>
      <c r="G63" s="110">
        <v>3.4848484848484684</v>
      </c>
      <c r="H63" s="110">
        <v>16.381123985572586</v>
      </c>
      <c r="I63" s="111">
        <v>4.0197542207419223</v>
      </c>
      <c r="J63" s="111">
        <v>3.3530829819639063</v>
      </c>
      <c r="K63" s="110">
        <v>9.2473608364509907</v>
      </c>
      <c r="L63" s="112">
        <v>6.4116985376827751</v>
      </c>
      <c r="M63" s="110">
        <v>345.33333299999998</v>
      </c>
      <c r="N63" s="110">
        <v>346.73333333333335</v>
      </c>
      <c r="O63" s="110">
        <v>123.15033333333334</v>
      </c>
      <c r="P63" s="110">
        <v>121.766667</v>
      </c>
      <c r="Q63" s="110">
        <v>113.83333333333331</v>
      </c>
      <c r="R63" s="110">
        <v>258.13333299999999</v>
      </c>
      <c r="S63" s="110">
        <v>111.70299999999999</v>
      </c>
      <c r="T63" s="110">
        <v>113.32700000000004</v>
      </c>
      <c r="U63" s="110">
        <v>94.383715199999997</v>
      </c>
      <c r="V63" s="112">
        <v>94.6</v>
      </c>
      <c r="W63" s="35"/>
      <c r="AW63" s="27"/>
      <c r="AX63" s="27"/>
      <c r="AY63" s="27"/>
      <c r="AZ63" s="27"/>
      <c r="BA63" s="27"/>
      <c r="BB63" s="27"/>
    </row>
    <row r="64" spans="1:54" ht="16.5" thickBot="1" x14ac:dyDescent="0.3">
      <c r="A64" s="7"/>
      <c r="B64" s="8" t="s">
        <v>102</v>
      </c>
      <c r="C64" s="110">
        <v>13.866525303107501</v>
      </c>
      <c r="D64" s="110">
        <v>13.423243072384361</v>
      </c>
      <c r="E64" s="110">
        <v>10.749545412159645</v>
      </c>
      <c r="F64" s="110">
        <v>9.409701608972231</v>
      </c>
      <c r="G64" s="110">
        <v>3.7593984962406291</v>
      </c>
      <c r="H64" s="110">
        <v>31.993400377971206</v>
      </c>
      <c r="I64" s="111">
        <v>4.4863080209749384</v>
      </c>
      <c r="J64" s="111">
        <v>3.9028366974139361</v>
      </c>
      <c r="K64" s="110">
        <v>9.74635094025993</v>
      </c>
      <c r="L64" s="112">
        <v>7.7777777777777724</v>
      </c>
      <c r="M64" s="110">
        <v>358.3</v>
      </c>
      <c r="N64" s="110">
        <v>358.83333333333331</v>
      </c>
      <c r="O64" s="110">
        <v>126.68566666666668</v>
      </c>
      <c r="P64" s="110">
        <v>124.8</v>
      </c>
      <c r="Q64" s="110">
        <v>115</v>
      </c>
      <c r="R64" s="110">
        <v>293.33333299999998</v>
      </c>
      <c r="S64" s="110">
        <v>112.98</v>
      </c>
      <c r="T64" s="110">
        <v>114.70700000000002</v>
      </c>
      <c r="U64" s="110">
        <v>96.9945393</v>
      </c>
      <c r="V64" s="112">
        <v>97</v>
      </c>
      <c r="W64" s="35"/>
      <c r="AW64" s="27"/>
      <c r="AX64" s="27"/>
      <c r="AY64" s="27"/>
      <c r="AZ64" s="27"/>
      <c r="BA64" s="27"/>
      <c r="BB64" s="27"/>
    </row>
    <row r="65" spans="1:54" ht="16.5" thickBot="1" x14ac:dyDescent="0.3">
      <c r="A65" s="7"/>
      <c r="B65" s="8" t="s">
        <v>103</v>
      </c>
      <c r="C65" s="110">
        <v>13.584356029140476</v>
      </c>
      <c r="D65" s="110">
        <v>12.703010241026181</v>
      </c>
      <c r="E65" s="110">
        <v>10.17483231220837</v>
      </c>
      <c r="F65" s="110">
        <v>8.9754692640692681</v>
      </c>
      <c r="G65" s="110">
        <v>3.9344262295082366</v>
      </c>
      <c r="H65" s="110">
        <v>48.896409871831104</v>
      </c>
      <c r="I65" s="111">
        <v>4.7033719285569875</v>
      </c>
      <c r="J65" s="111">
        <v>4.4980458915770072</v>
      </c>
      <c r="K65" s="110">
        <v>10.021804404781175</v>
      </c>
      <c r="L65" s="112">
        <v>7.8860898138006563</v>
      </c>
      <c r="M65" s="110">
        <v>364</v>
      </c>
      <c r="N65" s="110">
        <v>363.16666666666674</v>
      </c>
      <c r="O65" s="110">
        <v>127.73633333333332</v>
      </c>
      <c r="P65" s="110">
        <v>125.86666700000001</v>
      </c>
      <c r="Q65" s="110">
        <v>116.23333333333336</v>
      </c>
      <c r="R65" s="110">
        <v>337.3</v>
      </c>
      <c r="S65" s="110">
        <v>114.00033333333333</v>
      </c>
      <c r="T65" s="110">
        <v>116.22133333333336</v>
      </c>
      <c r="U65" s="110">
        <v>98.892295399999995</v>
      </c>
      <c r="V65" s="112">
        <v>98.5</v>
      </c>
      <c r="W65" s="35"/>
      <c r="AW65" s="27"/>
      <c r="AX65" s="27"/>
      <c r="AY65" s="27"/>
      <c r="AZ65" s="27"/>
      <c r="BA65" s="27"/>
      <c r="BB65" s="27"/>
    </row>
    <row r="66" spans="1:54" ht="16.5" thickBot="1" x14ac:dyDescent="0.3">
      <c r="A66" s="7"/>
      <c r="B66" s="8" t="s">
        <v>104</v>
      </c>
      <c r="C66" s="110">
        <v>11.149550272955967</v>
      </c>
      <c r="D66" s="110">
        <v>10.085520495429101</v>
      </c>
      <c r="E66" s="110">
        <v>8.4277548139099387</v>
      </c>
      <c r="F66" s="110">
        <v>7.6837416694981675</v>
      </c>
      <c r="G66" s="110">
        <v>4.197457877623445</v>
      </c>
      <c r="H66" s="110">
        <v>54.944592726812445</v>
      </c>
      <c r="I66" s="111">
        <v>5.5467046280591292</v>
      </c>
      <c r="J66" s="111">
        <v>4.94216364138782</v>
      </c>
      <c r="K66" s="110">
        <v>7.7409327574406106</v>
      </c>
      <c r="L66" s="112">
        <v>7.4113856068743322</v>
      </c>
      <c r="M66" s="110">
        <v>374.83333299999998</v>
      </c>
      <c r="N66" s="110">
        <v>373.3</v>
      </c>
      <c r="O66" s="110">
        <v>131.07</v>
      </c>
      <c r="P66" s="110">
        <v>128.933333</v>
      </c>
      <c r="Q66" s="110">
        <v>117.5</v>
      </c>
      <c r="R66" s="110">
        <v>368.2</v>
      </c>
      <c r="S66" s="110">
        <v>116.15766666666667</v>
      </c>
      <c r="T66" s="110">
        <v>117.72866666666664</v>
      </c>
      <c r="U66" s="110">
        <v>99.931892899999994</v>
      </c>
      <c r="V66" s="112">
        <v>100</v>
      </c>
      <c r="W66" s="35"/>
      <c r="AW66" s="27"/>
      <c r="AX66" s="27"/>
      <c r="AY66" s="27"/>
      <c r="AZ66" s="27"/>
      <c r="BA66" s="27"/>
      <c r="BB66" s="27"/>
    </row>
    <row r="67" spans="1:54" ht="16.5" thickBot="1" x14ac:dyDescent="0.3">
      <c r="A67" s="7"/>
      <c r="B67" s="8" t="s">
        <v>105</v>
      </c>
      <c r="C67" s="110">
        <v>8.9961391013476231</v>
      </c>
      <c r="D67" s="110">
        <v>7.7581234378004016</v>
      </c>
      <c r="E67" s="110">
        <v>6.7118508273086297</v>
      </c>
      <c r="F67" s="110">
        <v>6.3509441381030873</v>
      </c>
      <c r="G67" s="110">
        <v>4.714494875549069</v>
      </c>
      <c r="H67" s="110">
        <v>56.86983478418108</v>
      </c>
      <c r="I67" s="111">
        <v>6.4104515247277893</v>
      </c>
      <c r="J67" s="111">
        <v>5.5285442421782127</v>
      </c>
      <c r="K67" s="110">
        <v>6.4347221203684857</v>
      </c>
      <c r="L67" s="112">
        <v>6.4482029598308843</v>
      </c>
      <c r="M67" s="110">
        <v>376.4</v>
      </c>
      <c r="N67" s="110">
        <v>373.63333333333327</v>
      </c>
      <c r="O67" s="110">
        <v>131.416</v>
      </c>
      <c r="P67" s="110">
        <v>129.5</v>
      </c>
      <c r="Q67" s="110">
        <v>119.2</v>
      </c>
      <c r="R67" s="110">
        <v>404.933333</v>
      </c>
      <c r="S67" s="110">
        <v>118.86366666666667</v>
      </c>
      <c r="T67" s="110">
        <v>119.59233333333336</v>
      </c>
      <c r="U67" s="110">
        <v>100.45704499999999</v>
      </c>
      <c r="V67" s="112">
        <v>100.7</v>
      </c>
      <c r="W67" s="35"/>
      <c r="AW67" s="27"/>
      <c r="AX67" s="27"/>
      <c r="AY67" s="27"/>
      <c r="AZ67" s="27"/>
      <c r="BA67" s="27"/>
      <c r="BB67" s="27"/>
    </row>
    <row r="68" spans="1:54" ht="16.5" thickBot="1" x14ac:dyDescent="0.3">
      <c r="A68" s="7"/>
      <c r="B68" s="8" t="s">
        <v>106</v>
      </c>
      <c r="C68" s="110">
        <v>5.5074889757186662</v>
      </c>
      <c r="D68" s="110">
        <v>4.3009753831862785</v>
      </c>
      <c r="E68" s="110">
        <v>4.1772681466201167</v>
      </c>
      <c r="F68" s="110">
        <v>4.3536322115384607</v>
      </c>
      <c r="G68" s="110">
        <v>5.3043478260869303</v>
      </c>
      <c r="H68" s="110">
        <v>48.545454600619856</v>
      </c>
      <c r="I68" s="111">
        <v>6.3155720776538526</v>
      </c>
      <c r="J68" s="111">
        <v>6.1228463244033859</v>
      </c>
      <c r="K68" s="110">
        <v>3.8557198446325325</v>
      </c>
      <c r="L68" s="112">
        <v>3.8144329896907303</v>
      </c>
      <c r="M68" s="110">
        <v>378.03333300000003</v>
      </c>
      <c r="N68" s="110">
        <v>374.26666666666671</v>
      </c>
      <c r="O68" s="110">
        <v>131.97766666666669</v>
      </c>
      <c r="P68" s="110">
        <v>130.23333299999999</v>
      </c>
      <c r="Q68" s="110">
        <v>121.09999999999998</v>
      </c>
      <c r="R68" s="110">
        <v>435.73333300000002</v>
      </c>
      <c r="S68" s="110">
        <v>120.11533333333334</v>
      </c>
      <c r="T68" s="110">
        <v>121.73033333333341</v>
      </c>
      <c r="U68" s="110">
        <v>100.73437699999999</v>
      </c>
      <c r="V68" s="112">
        <v>100.7</v>
      </c>
      <c r="W68" s="35"/>
      <c r="AW68" s="27"/>
      <c r="AX68" s="27"/>
      <c r="AY68" s="27"/>
      <c r="AZ68" s="27"/>
      <c r="BA68" s="27"/>
      <c r="BB68" s="27"/>
    </row>
    <row r="69" spans="1:54" ht="16.5" thickBot="1" x14ac:dyDescent="0.3">
      <c r="A69" s="7"/>
      <c r="B69" s="8" t="s">
        <v>107</v>
      </c>
      <c r="C69" s="110">
        <v>4.5787546703296655</v>
      </c>
      <c r="D69" s="110">
        <v>3.5429095915557207</v>
      </c>
      <c r="E69" s="110">
        <v>3.5377561591716233</v>
      </c>
      <c r="F69" s="110">
        <v>3.9194912502132251</v>
      </c>
      <c r="G69" s="110">
        <v>5.8789790650989104</v>
      </c>
      <c r="H69" s="110">
        <v>37.474058701452705</v>
      </c>
      <c r="I69" s="111">
        <v>6.8751260961225302</v>
      </c>
      <c r="J69" s="111">
        <v>6.7279673267098605</v>
      </c>
      <c r="K69" s="110">
        <v>3.0481025724072852</v>
      </c>
      <c r="L69" s="112">
        <v>3.654822335025365</v>
      </c>
      <c r="M69" s="110">
        <v>380.66666700000002</v>
      </c>
      <c r="N69" s="110">
        <v>376.0333333333333</v>
      </c>
      <c r="O69" s="110">
        <v>132.25533333333331</v>
      </c>
      <c r="P69" s="110">
        <v>130.80000000000001</v>
      </c>
      <c r="Q69" s="110">
        <v>123.06666666666668</v>
      </c>
      <c r="R69" s="110">
        <v>463.7</v>
      </c>
      <c r="S69" s="110">
        <v>121.83800000000001</v>
      </c>
      <c r="T69" s="110">
        <v>124.0406666666666</v>
      </c>
      <c r="U69" s="110">
        <v>101.906634</v>
      </c>
      <c r="V69" s="112">
        <v>102.1</v>
      </c>
      <c r="W69" s="35"/>
      <c r="AW69" s="27"/>
      <c r="AX69" s="27"/>
      <c r="AY69" s="27"/>
      <c r="AZ69" s="27"/>
      <c r="BA69" s="27"/>
      <c r="BB69" s="27"/>
    </row>
    <row r="70" spans="1:54" ht="16.5" thickBot="1" x14ac:dyDescent="0.3">
      <c r="A70" s="7"/>
      <c r="B70" s="8" t="s">
        <v>108</v>
      </c>
      <c r="C70" s="110">
        <v>3.0413517145765789</v>
      </c>
      <c r="D70" s="110">
        <v>2.0716135369229338</v>
      </c>
      <c r="E70" s="110">
        <v>2.0988784618906076</v>
      </c>
      <c r="F70" s="110">
        <v>2.8697001108316966</v>
      </c>
      <c r="G70" s="110">
        <v>6.666666666666643</v>
      </c>
      <c r="H70" s="110">
        <v>32.237914177077663</v>
      </c>
      <c r="I70" s="111">
        <v>7.065109778949874</v>
      </c>
      <c r="J70" s="111">
        <v>7.5487137089239376</v>
      </c>
      <c r="K70" s="110">
        <v>2.5877625500277279</v>
      </c>
      <c r="L70" s="112">
        <v>2.7000000000000135</v>
      </c>
      <c r="M70" s="110">
        <v>386.23333300000002</v>
      </c>
      <c r="N70" s="110">
        <v>381.0333333333333</v>
      </c>
      <c r="O70" s="110">
        <v>133.821</v>
      </c>
      <c r="P70" s="110">
        <v>132.63333299999999</v>
      </c>
      <c r="Q70" s="110">
        <v>125.33333333333331</v>
      </c>
      <c r="R70" s="110">
        <v>486.9</v>
      </c>
      <c r="S70" s="110">
        <v>124.36433333333333</v>
      </c>
      <c r="T70" s="110">
        <v>126.61566666666668</v>
      </c>
      <c r="U70" s="110">
        <v>102.517893</v>
      </c>
      <c r="V70" s="112">
        <v>102.7</v>
      </c>
      <c r="W70" s="35"/>
      <c r="X70" s="35"/>
      <c r="Y70" s="35"/>
      <c r="AW70" s="27"/>
      <c r="AX70" s="27"/>
      <c r="AY70" s="27"/>
      <c r="AZ70" s="27"/>
      <c r="BA70" s="27"/>
      <c r="BB70" s="27"/>
    </row>
    <row r="71" spans="1:54" ht="16.5" thickBot="1" x14ac:dyDescent="0.3">
      <c r="A71" s="7"/>
      <c r="B71" s="8" t="s">
        <v>109</v>
      </c>
      <c r="C71" s="110">
        <v>3.2589444739638873</v>
      </c>
      <c r="D71" s="110">
        <v>2.5158354893389356</v>
      </c>
      <c r="E71" s="110">
        <v>2.042876565004792</v>
      </c>
      <c r="F71" s="110">
        <v>2.9086231660231832</v>
      </c>
      <c r="G71" s="110">
        <v>7.1308724832214843</v>
      </c>
      <c r="H71" s="110">
        <v>24.152123826269456</v>
      </c>
      <c r="I71" s="111">
        <v>7.1723627348979635</v>
      </c>
      <c r="J71" s="111">
        <v>7.9079762638073259</v>
      </c>
      <c r="K71" s="110">
        <v>2.6810414341771782</v>
      </c>
      <c r="L71" s="112">
        <v>3.5749751737835123</v>
      </c>
      <c r="M71" s="110">
        <v>388.66666700000002</v>
      </c>
      <c r="N71" s="110">
        <v>383.0333333333333</v>
      </c>
      <c r="O71" s="110">
        <v>134.10066666666668</v>
      </c>
      <c r="P71" s="110">
        <v>133.26666700000001</v>
      </c>
      <c r="Q71" s="110">
        <v>127.7</v>
      </c>
      <c r="R71" s="110">
        <v>502.73333300000002</v>
      </c>
      <c r="S71" s="110">
        <v>127.389</v>
      </c>
      <c r="T71" s="110">
        <v>129.0496666666667</v>
      </c>
      <c r="U71" s="110">
        <v>103.15034</v>
      </c>
      <c r="V71" s="112">
        <v>104.3</v>
      </c>
      <c r="W71" s="35"/>
      <c r="X71" s="35"/>
      <c r="Y71" s="35"/>
      <c r="AW71" s="27"/>
      <c r="AX71" s="27"/>
      <c r="AY71" s="27"/>
      <c r="AZ71" s="27"/>
      <c r="BA71" s="27"/>
      <c r="BB71" s="27"/>
    </row>
    <row r="72" spans="1:54" ht="16.5" thickBot="1" x14ac:dyDescent="0.3">
      <c r="A72" s="7"/>
      <c r="B72" s="8" t="s">
        <v>110</v>
      </c>
      <c r="C72" s="110">
        <v>3.4917555801884825</v>
      </c>
      <c r="D72" s="110">
        <v>2.9212682579266014</v>
      </c>
      <c r="E72" s="110">
        <v>2.4685994852664317</v>
      </c>
      <c r="F72" s="110">
        <v>3.4041469245051026</v>
      </c>
      <c r="G72" s="110">
        <v>7.7071290944123572</v>
      </c>
      <c r="H72" s="110">
        <v>18.168604741561033</v>
      </c>
      <c r="I72" s="111">
        <v>7.5188846275524135</v>
      </c>
      <c r="J72" s="111">
        <v>8.5256756053681215</v>
      </c>
      <c r="K72" s="110">
        <v>3.3268285363992511</v>
      </c>
      <c r="L72" s="112">
        <v>4.5680238331678114</v>
      </c>
      <c r="M72" s="110">
        <v>391.23333300000002</v>
      </c>
      <c r="N72" s="110">
        <v>385.2</v>
      </c>
      <c r="O72" s="110">
        <v>135.23566666666667</v>
      </c>
      <c r="P72" s="110">
        <v>134.66666699999999</v>
      </c>
      <c r="Q72" s="110">
        <v>130.43333333333334</v>
      </c>
      <c r="R72" s="110">
        <v>514.9</v>
      </c>
      <c r="S72" s="110">
        <v>129.14666666666668</v>
      </c>
      <c r="T72" s="110">
        <v>132.10866666666672</v>
      </c>
      <c r="U72" s="110">
        <v>104.08563700000001</v>
      </c>
      <c r="V72" s="112">
        <v>105.3</v>
      </c>
      <c r="W72" s="35"/>
      <c r="X72" s="35"/>
      <c r="Y72" s="35"/>
      <c r="AW72" s="27"/>
      <c r="AX72" s="27"/>
      <c r="AY72" s="27"/>
      <c r="AZ72" s="27"/>
      <c r="BA72" s="27"/>
      <c r="BB72" s="27"/>
    </row>
    <row r="73" spans="1:54" ht="16.5" thickBot="1" x14ac:dyDescent="0.3">
      <c r="A73" s="7"/>
      <c r="B73" s="8" t="s">
        <v>111</v>
      </c>
      <c r="C73" s="110">
        <v>3.4150612929815471</v>
      </c>
      <c r="D73" s="110">
        <v>3.0050527435510954</v>
      </c>
      <c r="E73" s="110">
        <v>2.8036676529743287</v>
      </c>
      <c r="F73" s="110">
        <v>3.6697247706421798</v>
      </c>
      <c r="G73" s="110">
        <v>7.5568797399783394</v>
      </c>
      <c r="H73" s="110">
        <v>13.981740996333825</v>
      </c>
      <c r="I73" s="111">
        <v>7.4776889530907109</v>
      </c>
      <c r="J73" s="111">
        <v>8.12099257770309</v>
      </c>
      <c r="K73" s="110">
        <v>3.4990852509170445</v>
      </c>
      <c r="L73" s="112">
        <v>4.0156709108716937</v>
      </c>
      <c r="M73" s="110">
        <v>393.66666700000002</v>
      </c>
      <c r="N73" s="110">
        <v>387.33333333333326</v>
      </c>
      <c r="O73" s="110">
        <v>135.96333333333334</v>
      </c>
      <c r="P73" s="110">
        <v>135.6</v>
      </c>
      <c r="Q73" s="110">
        <v>132.36666666666667</v>
      </c>
      <c r="R73" s="110">
        <v>528.53333299999997</v>
      </c>
      <c r="S73" s="110">
        <v>130.94866666666667</v>
      </c>
      <c r="T73" s="110">
        <v>134.11400000000003</v>
      </c>
      <c r="U73" s="110">
        <v>105.47243400000001</v>
      </c>
      <c r="V73" s="112">
        <v>106.2</v>
      </c>
      <c r="W73" s="35"/>
      <c r="X73" s="35"/>
      <c r="Y73" s="35"/>
      <c r="AW73" s="27"/>
      <c r="AX73" s="27"/>
      <c r="AY73" s="27"/>
      <c r="AZ73" s="27"/>
      <c r="BA73" s="27"/>
      <c r="BB73" s="27"/>
    </row>
    <row r="74" spans="1:54" ht="16.5" thickBot="1" x14ac:dyDescent="0.3">
      <c r="A74" s="7"/>
      <c r="B74" s="8" t="s">
        <v>112</v>
      </c>
      <c r="C74" s="110">
        <v>4.3928541506799368</v>
      </c>
      <c r="D74" s="110">
        <v>4.1641151255358277</v>
      </c>
      <c r="E74" s="110">
        <v>3.48724539994969</v>
      </c>
      <c r="F74" s="110">
        <v>4.0713747274978118</v>
      </c>
      <c r="G74" s="110">
        <v>6.6755319148936287</v>
      </c>
      <c r="H74" s="110">
        <v>10.296433148490447</v>
      </c>
      <c r="I74" s="111">
        <v>6.0896344879158848</v>
      </c>
      <c r="J74" s="111">
        <v>6.952009624927924</v>
      </c>
      <c r="K74" s="110">
        <v>3.8532502809046187</v>
      </c>
      <c r="L74" s="112">
        <v>4.0895813047711727</v>
      </c>
      <c r="M74" s="110">
        <v>403.2</v>
      </c>
      <c r="N74" s="110">
        <v>396.9</v>
      </c>
      <c r="O74" s="110">
        <v>138.48766666666668</v>
      </c>
      <c r="P74" s="110">
        <v>138.033333</v>
      </c>
      <c r="Q74" s="110">
        <v>133.69999999999999</v>
      </c>
      <c r="R74" s="110">
        <v>537.03333299999997</v>
      </c>
      <c r="S74" s="110">
        <v>131.93766666666667</v>
      </c>
      <c r="T74" s="110">
        <v>135.41800000000001</v>
      </c>
      <c r="U74" s="110">
        <v>106.468164</v>
      </c>
      <c r="V74" s="112">
        <v>106.9</v>
      </c>
      <c r="W74" s="35"/>
      <c r="X74" s="35"/>
      <c r="Y74" s="35"/>
      <c r="AW74" s="27"/>
      <c r="AX74" s="27"/>
      <c r="AY74" s="27"/>
      <c r="AZ74" s="27"/>
      <c r="BA74" s="27"/>
      <c r="BB74" s="27"/>
    </row>
    <row r="75" spans="1:54" ht="16.5" thickBot="1" x14ac:dyDescent="0.3">
      <c r="A75" s="7"/>
      <c r="B75" s="8" t="s">
        <v>113</v>
      </c>
      <c r="C75" s="110">
        <v>4.8181294126774077</v>
      </c>
      <c r="D75" s="110">
        <v>4.6283281311110924</v>
      </c>
      <c r="E75" s="110">
        <v>3.8848475585610887</v>
      </c>
      <c r="F75" s="110">
        <v>4.1723396593988493</v>
      </c>
      <c r="G75" s="110">
        <v>5.3226980170841154</v>
      </c>
      <c r="H75" s="110">
        <v>9.4603412740089876</v>
      </c>
      <c r="I75" s="111">
        <v>4.4676702786543565</v>
      </c>
      <c r="J75" s="111">
        <v>5.5603870704929781</v>
      </c>
      <c r="K75" s="110">
        <v>4.0276183287422995</v>
      </c>
      <c r="L75" s="112">
        <v>2.9254490485047357</v>
      </c>
      <c r="M75" s="110">
        <v>407.39312999999999</v>
      </c>
      <c r="N75" s="110">
        <v>400.76137285153249</v>
      </c>
      <c r="O75" s="110">
        <v>139.31027314168082</v>
      </c>
      <c r="P75" s="110">
        <v>138.82700500000001</v>
      </c>
      <c r="Q75" s="110">
        <v>134.49708536781642</v>
      </c>
      <c r="R75" s="110">
        <v>550.29362200000003</v>
      </c>
      <c r="S75" s="110">
        <v>133.08032049127499</v>
      </c>
      <c r="T75" s="110">
        <v>136.22532764651433</v>
      </c>
      <c r="U75" s="110">
        <v>107.30484199999999</v>
      </c>
      <c r="V75" s="112">
        <v>107.35124335759043</v>
      </c>
      <c r="W75" s="35"/>
      <c r="AW75" s="27"/>
      <c r="AX75" s="27"/>
      <c r="AY75" s="27"/>
      <c r="AZ75" s="27"/>
      <c r="BA75" s="27"/>
      <c r="BB75" s="27"/>
    </row>
    <row r="76" spans="1:54" ht="16.5" thickBot="1" x14ac:dyDescent="0.3">
      <c r="A76" s="7"/>
      <c r="B76" s="8" t="s">
        <v>114</v>
      </c>
      <c r="C76" s="110">
        <v>4.6602570543241573</v>
      </c>
      <c r="D76" s="110">
        <v>4.4502306699182315</v>
      </c>
      <c r="E76" s="110">
        <v>3.6249967978289721</v>
      </c>
      <c r="F76" s="110">
        <v>3.7858915747874144</v>
      </c>
      <c r="G76" s="110">
        <v>4.2786973200181766</v>
      </c>
      <c r="H76" s="110">
        <v>10.392498737618961</v>
      </c>
      <c r="I76" s="111">
        <v>3.944189238044471</v>
      </c>
      <c r="J76" s="111">
        <v>4.2792428327005583</v>
      </c>
      <c r="K76" s="110">
        <v>3.7672623361088675</v>
      </c>
      <c r="L76" s="112">
        <v>2.5448021292794332</v>
      </c>
      <c r="M76" s="110">
        <v>409.46581200000003</v>
      </c>
      <c r="N76" s="110">
        <v>402.34228854052503</v>
      </c>
      <c r="O76" s="110">
        <v>140.13795525285602</v>
      </c>
      <c r="P76" s="110">
        <v>139.76500100000001</v>
      </c>
      <c r="Q76" s="110">
        <v>136.01418087107706</v>
      </c>
      <c r="R76" s="110">
        <v>568.41097600000001</v>
      </c>
      <c r="S76" s="110">
        <v>134.2404555946265</v>
      </c>
      <c r="T76" s="110">
        <v>137.76191731637633</v>
      </c>
      <c r="U76" s="110">
        <v>108.006816</v>
      </c>
      <c r="V76" s="112">
        <v>107.97967664213124</v>
      </c>
      <c r="W76" s="35"/>
      <c r="AW76" s="27"/>
      <c r="AX76" s="27"/>
      <c r="AY76" s="27"/>
      <c r="AZ76" s="27"/>
      <c r="BA76" s="27"/>
      <c r="BB76" s="27"/>
    </row>
    <row r="77" spans="1:54" ht="16.5" thickBot="1" x14ac:dyDescent="0.3">
      <c r="A77" s="7"/>
      <c r="B77" s="8" t="s">
        <v>115</v>
      </c>
      <c r="C77" s="110">
        <v>4.3878744247350721</v>
      </c>
      <c r="D77" s="110">
        <v>4.0852448120961782</v>
      </c>
      <c r="E77" s="110">
        <v>3.1760757720562749</v>
      </c>
      <c r="F77" s="110">
        <v>3.3661415929203686</v>
      </c>
      <c r="G77" s="110">
        <v>3.9269176878007572</v>
      </c>
      <c r="H77" s="110">
        <v>11.945376395021068</v>
      </c>
      <c r="I77" s="111">
        <v>3.3934498548627401</v>
      </c>
      <c r="J77" s="111">
        <v>3.8909103298587322</v>
      </c>
      <c r="K77" s="110">
        <v>2.9842498941476947</v>
      </c>
      <c r="L77" s="112">
        <v>2.2467194074349273</v>
      </c>
      <c r="M77" s="110">
        <v>410.94026600000001</v>
      </c>
      <c r="N77" s="110">
        <v>403.15684823885249</v>
      </c>
      <c r="O77" s="110">
        <v>140.28163182221346</v>
      </c>
      <c r="P77" s="110">
        <v>140.16448800000001</v>
      </c>
      <c r="Q77" s="110">
        <v>137.56459671275229</v>
      </c>
      <c r="R77" s="110">
        <v>591.66862900000001</v>
      </c>
      <c r="S77" s="110">
        <v>135.39234400561136</v>
      </c>
      <c r="T77" s="110">
        <v>139.33225547978677</v>
      </c>
      <c r="U77" s="110">
        <v>108.619995</v>
      </c>
      <c r="V77" s="112">
        <v>108.5860160106959</v>
      </c>
      <c r="W77" s="35"/>
      <c r="AW77" s="27"/>
      <c r="AX77" s="27"/>
      <c r="AY77" s="27"/>
      <c r="AZ77" s="27"/>
      <c r="BA77" s="27"/>
      <c r="BB77" s="27"/>
    </row>
    <row r="78" spans="1:54" ht="16.5" thickBot="1" x14ac:dyDescent="0.3">
      <c r="A78" s="7"/>
      <c r="B78" s="8" t="s">
        <v>116</v>
      </c>
      <c r="C78" s="110">
        <v>3.6555000000000115</v>
      </c>
      <c r="D78" s="110">
        <v>3.2078377267217295</v>
      </c>
      <c r="E78" s="110">
        <v>2.3877003652801765</v>
      </c>
      <c r="F78" s="110">
        <v>2.5996097623752989</v>
      </c>
      <c r="G78" s="110">
        <v>3.3000000000000362</v>
      </c>
      <c r="H78" s="110">
        <v>14.485349832093197</v>
      </c>
      <c r="I78" s="111">
        <v>3.5452706816130775</v>
      </c>
      <c r="J78" s="111">
        <v>3.2999999999999918</v>
      </c>
      <c r="K78" s="110">
        <v>2.5683029529841361</v>
      </c>
      <c r="L78" s="112">
        <v>2.1701480566585607</v>
      </c>
      <c r="M78" s="110">
        <v>417.93897600000003</v>
      </c>
      <c r="N78" s="110">
        <v>409.63190793735851</v>
      </c>
      <c r="O78" s="110">
        <v>141.79433718953467</v>
      </c>
      <c r="P78" s="110">
        <v>141.62166099999999</v>
      </c>
      <c r="Q78" s="110">
        <v>138.11210000000003</v>
      </c>
      <c r="R78" s="110">
        <v>614.82448999999997</v>
      </c>
      <c r="S78" s="110">
        <v>136.61521408100438</v>
      </c>
      <c r="T78" s="110">
        <v>139.88679400000001</v>
      </c>
      <c r="U78" s="110">
        <v>109.202589</v>
      </c>
      <c r="V78" s="112">
        <v>109.219888272568</v>
      </c>
      <c r="W78" s="35"/>
      <c r="AW78" s="27"/>
      <c r="AX78" s="27"/>
      <c r="AY78" s="27"/>
      <c r="AZ78" s="27"/>
      <c r="BA78" s="27"/>
      <c r="BB78" s="27"/>
    </row>
    <row r="79" spans="1:54" ht="16.5" thickBot="1" x14ac:dyDescent="0.3">
      <c r="A79" s="7"/>
      <c r="B79" s="8" t="s">
        <v>117</v>
      </c>
      <c r="C79" s="110">
        <v>3.5083242567198081</v>
      </c>
      <c r="D79" s="110">
        <v>3.0158237651890518</v>
      </c>
      <c r="E79" s="110">
        <v>2.2938288535627516</v>
      </c>
      <c r="F79" s="110">
        <v>2.4731758781369351</v>
      </c>
      <c r="G79" s="110">
        <v>3.0000000000000249</v>
      </c>
      <c r="H79" s="110">
        <v>15.50332069812721</v>
      </c>
      <c r="I79" s="111">
        <v>3.2981234720952601</v>
      </c>
      <c r="J79" s="111">
        <v>3.0000000000000027</v>
      </c>
      <c r="K79" s="110">
        <v>2.2787862639040979</v>
      </c>
      <c r="L79" s="112">
        <v>2.3269514217546083</v>
      </c>
      <c r="M79" s="110">
        <v>421.68580200000002</v>
      </c>
      <c r="N79" s="110">
        <v>412.84762957568688</v>
      </c>
      <c r="O79" s="110">
        <v>142.50581238298179</v>
      </c>
      <c r="P79" s="110">
        <v>142.26044099999999</v>
      </c>
      <c r="Q79" s="110">
        <v>138.53199792885096</v>
      </c>
      <c r="R79" s="110">
        <v>635.60740699999997</v>
      </c>
      <c r="S79" s="110">
        <v>137.46947377813731</v>
      </c>
      <c r="T79" s="110">
        <v>140.31208747590978</v>
      </c>
      <c r="U79" s="110">
        <v>109.75009</v>
      </c>
      <c r="V79" s="112">
        <v>109.84925464117114</v>
      </c>
      <c r="W79" s="35"/>
      <c r="AW79" s="27"/>
      <c r="AX79" s="27"/>
      <c r="AY79" s="27"/>
      <c r="AZ79" s="27"/>
      <c r="BA79" s="27"/>
      <c r="BB79" s="27"/>
    </row>
    <row r="80" spans="1:54" ht="16.5" thickBot="1" x14ac:dyDescent="0.3">
      <c r="A80" s="7"/>
      <c r="B80" s="8" t="s">
        <v>118</v>
      </c>
      <c r="C80" s="110">
        <v>3.318171286055982</v>
      </c>
      <c r="D80" s="110">
        <v>2.8096274379037833</v>
      </c>
      <c r="E80" s="110">
        <v>2.0814285261571142</v>
      </c>
      <c r="F80" s="110">
        <v>2.258604069269099</v>
      </c>
      <c r="G80" s="110">
        <v>2.7400000000000313</v>
      </c>
      <c r="H80" s="110">
        <v>15.356436044612899</v>
      </c>
      <c r="I80" s="111">
        <v>3.1177377631728787</v>
      </c>
      <c r="J80" s="111">
        <v>2.7400000000000091</v>
      </c>
      <c r="K80" s="110">
        <v>2.1252260598071837</v>
      </c>
      <c r="L80" s="112">
        <v>2.2589701285654407</v>
      </c>
      <c r="M80" s="110">
        <v>423.05258900000001</v>
      </c>
      <c r="N80" s="110">
        <v>413.64660787364966</v>
      </c>
      <c r="O80" s="110">
        <v>143.05482662946224</v>
      </c>
      <c r="P80" s="110">
        <v>142.921739</v>
      </c>
      <c r="Q80" s="110">
        <v>139.74096942694462</v>
      </c>
      <c r="R80" s="110">
        <v>655.69864399999994</v>
      </c>
      <c r="S80" s="110">
        <v>138.42572097215549</v>
      </c>
      <c r="T80" s="110">
        <v>141.53659385084504</v>
      </c>
      <c r="U80" s="110">
        <v>110.302205</v>
      </c>
      <c r="V80" s="112">
        <v>110.41890528239854</v>
      </c>
      <c r="W80" s="35"/>
      <c r="AW80" s="27"/>
      <c r="AX80" s="27"/>
      <c r="AY80" s="27"/>
      <c r="AZ80" s="27"/>
      <c r="BA80" s="27"/>
      <c r="BB80" s="27"/>
    </row>
    <row r="81" spans="1:54" ht="16.5" thickBot="1" x14ac:dyDescent="0.3">
      <c r="A81" s="7"/>
      <c r="B81" s="8" t="s">
        <v>119</v>
      </c>
      <c r="C81" s="110">
        <v>3.1530969515652041</v>
      </c>
      <c r="D81" s="110">
        <v>2.7080790660695797</v>
      </c>
      <c r="E81" s="110">
        <v>1.969644172834939</v>
      </c>
      <c r="F81" s="110">
        <v>2.148550637162816</v>
      </c>
      <c r="G81" s="110">
        <v>2.6200000000000445</v>
      </c>
      <c r="H81" s="110">
        <v>13.293962894896016</v>
      </c>
      <c r="I81" s="111">
        <v>3.366911856968513</v>
      </c>
      <c r="J81" s="111">
        <v>2.62</v>
      </c>
      <c r="K81" s="110">
        <v>2.0658332749877051</v>
      </c>
      <c r="L81" s="112">
        <v>2.1640016937138462</v>
      </c>
      <c r="M81" s="110">
        <v>423.89761099999998</v>
      </c>
      <c r="N81" s="110">
        <v>414.07465444943472</v>
      </c>
      <c r="O81" s="110">
        <v>143.04468080895745</v>
      </c>
      <c r="P81" s="110">
        <v>143.17599300000001</v>
      </c>
      <c r="Q81" s="110">
        <v>141.16878914662647</v>
      </c>
      <c r="R81" s="110">
        <v>670.324837</v>
      </c>
      <c r="S81" s="110">
        <v>139.95088488936389</v>
      </c>
      <c r="T81" s="110">
        <v>142.98276057335718</v>
      </c>
      <c r="U81" s="110">
        <v>110.86390299999999</v>
      </c>
      <c r="V81" s="112">
        <v>110.93581923630376</v>
      </c>
      <c r="W81" s="35"/>
      <c r="AW81" s="27"/>
      <c r="AX81" s="27"/>
      <c r="AY81" s="27"/>
      <c r="AZ81" s="27"/>
      <c r="BA81" s="27"/>
      <c r="BB81" s="27"/>
    </row>
    <row r="82" spans="1:54" ht="16.5" thickBot="1" x14ac:dyDescent="0.3">
      <c r="A82" s="7"/>
      <c r="B82" s="8" t="s">
        <v>120</v>
      </c>
      <c r="C82" s="110">
        <v>3.2600879033593433</v>
      </c>
      <c r="D82" s="110">
        <v>2.8894268067735984</v>
      </c>
      <c r="E82" s="110">
        <v>2.0932598953127046</v>
      </c>
      <c r="F82" s="110">
        <v>2.2236358320921079</v>
      </c>
      <c r="G82" s="110">
        <v>2.4953929766685423</v>
      </c>
      <c r="H82" s="110">
        <v>11.518979180546296</v>
      </c>
      <c r="I82" s="111">
        <v>3.1342588837185659</v>
      </c>
      <c r="J82" s="111">
        <v>2.4953929766685201</v>
      </c>
      <c r="K82" s="110">
        <v>2.0259144222304126</v>
      </c>
      <c r="L82" s="112">
        <v>2.0729980974727447</v>
      </c>
      <c r="M82" s="110">
        <v>431.56415399999997</v>
      </c>
      <c r="N82" s="110">
        <v>421.46792209439872</v>
      </c>
      <c r="O82" s="110">
        <v>144.76246118374766</v>
      </c>
      <c r="P82" s="110">
        <v>144.77081100000001</v>
      </c>
      <c r="Q82" s="110">
        <v>141.55853964332945</v>
      </c>
      <c r="R82" s="110">
        <v>685.64599499999997</v>
      </c>
      <c r="S82" s="110">
        <v>140.89708856484941</v>
      </c>
      <c r="T82" s="110">
        <v>143.37751923276278</v>
      </c>
      <c r="U82" s="110">
        <v>111.41494</v>
      </c>
      <c r="V82" s="112">
        <v>111.48401447852018</v>
      </c>
      <c r="W82" s="35"/>
      <c r="AW82" s="27"/>
      <c r="AX82" s="27"/>
      <c r="AY82" s="27"/>
      <c r="AZ82" s="27"/>
      <c r="BA82" s="27"/>
      <c r="BB82" s="27"/>
    </row>
    <row r="83" spans="1:54" ht="16.5" thickBot="1" x14ac:dyDescent="0.3">
      <c r="A83" s="7"/>
      <c r="B83" s="8" t="s">
        <v>121</v>
      </c>
      <c r="C83" s="110">
        <v>3.110526353457832</v>
      </c>
      <c r="D83" s="110">
        <v>2.8164197378885536</v>
      </c>
      <c r="E83" s="110">
        <v>2.0173475381674466</v>
      </c>
      <c r="F83" s="110">
        <v>2.1379766424314939</v>
      </c>
      <c r="G83" s="110">
        <v>2.3499263248614621</v>
      </c>
      <c r="H83" s="110">
        <v>9.4991586528191831</v>
      </c>
      <c r="I83" s="111">
        <v>3.0335844406603973</v>
      </c>
      <c r="J83" s="111">
        <v>2.3499263248614621</v>
      </c>
      <c r="K83" s="110">
        <v>2.0059719313214153</v>
      </c>
      <c r="L83" s="112">
        <v>2.0014518846338092</v>
      </c>
      <c r="M83" s="110">
        <v>434.80245000000002</v>
      </c>
      <c r="N83" s="110">
        <v>424.47515170246157</v>
      </c>
      <c r="O83" s="110">
        <v>145.38064988083539</v>
      </c>
      <c r="P83" s="110">
        <v>145.30193600000001</v>
      </c>
      <c r="Q83" s="110">
        <v>141.78739781653755</v>
      </c>
      <c r="R83" s="110">
        <v>695.98476300000004</v>
      </c>
      <c r="S83" s="110">
        <v>141.63972634532863</v>
      </c>
      <c r="T83" s="110">
        <v>143.60931815646882</v>
      </c>
      <c r="U83" s="110">
        <v>111.951646</v>
      </c>
      <c r="V83" s="112">
        <v>112.04783461844306</v>
      </c>
      <c r="W83" s="35"/>
      <c r="AW83" s="27"/>
      <c r="AX83" s="27"/>
      <c r="AY83" s="27"/>
      <c r="AZ83" s="27"/>
      <c r="BA83" s="27"/>
      <c r="BB83" s="27"/>
    </row>
    <row r="84" spans="1:54" ht="16.5" thickBot="1" x14ac:dyDescent="0.3">
      <c r="A84" s="7"/>
      <c r="B84" s="8" t="s">
        <v>122</v>
      </c>
      <c r="C84" s="110">
        <v>2.9915895397108594</v>
      </c>
      <c r="D84" s="110">
        <v>2.7874548122179155</v>
      </c>
      <c r="E84" s="110">
        <v>1.9805163899043743</v>
      </c>
      <c r="F84" s="110">
        <v>2.0828685830641902</v>
      </c>
      <c r="G84" s="110">
        <v>2.200005728165455</v>
      </c>
      <c r="H84" s="110">
        <v>7.2982845759858028</v>
      </c>
      <c r="I84" s="111">
        <v>2.9292596454879805</v>
      </c>
      <c r="J84" s="111">
        <v>2.2000057281654772</v>
      </c>
      <c r="K84" s="110">
        <v>1.995124213518662</v>
      </c>
      <c r="L84" s="112">
        <v>1.9817638453977438</v>
      </c>
      <c r="M84" s="110">
        <v>435.70858600000003</v>
      </c>
      <c r="N84" s="110">
        <v>425.17682015039986</v>
      </c>
      <c r="O84" s="110">
        <v>145.88805091740804</v>
      </c>
      <c r="P84" s="110">
        <v>145.89861099999999</v>
      </c>
      <c r="Q84" s="110">
        <v>142.81527875893133</v>
      </c>
      <c r="R84" s="110">
        <v>703.55339700000002</v>
      </c>
      <c r="S84" s="110">
        <v>142.48056975556864</v>
      </c>
      <c r="T84" s="110">
        <v>144.65040702301394</v>
      </c>
      <c r="U84" s="110">
        <v>112.502871</v>
      </c>
      <c r="V84" s="112">
        <v>112.60714722576908</v>
      </c>
      <c r="W84" s="35"/>
      <c r="AW84" s="27"/>
      <c r="AX84" s="27"/>
      <c r="AY84" s="27"/>
      <c r="AZ84" s="27"/>
      <c r="BA84" s="27"/>
      <c r="BB84" s="27"/>
    </row>
    <row r="85" spans="1:54" s="27" customFormat="1" ht="16.5" thickBot="1" x14ac:dyDescent="0.3">
      <c r="A85" s="7"/>
      <c r="B85" s="8" t="s">
        <v>123</v>
      </c>
      <c r="C85" s="110">
        <v>2.8393351808722489</v>
      </c>
      <c r="D85" s="110">
        <v>2.6819321107520278</v>
      </c>
      <c r="E85" s="110">
        <v>1.884150352682834</v>
      </c>
      <c r="F85" s="110">
        <v>1.9787765676610336</v>
      </c>
      <c r="G85" s="110">
        <v>2.0425639275712282</v>
      </c>
      <c r="H85" s="110">
        <v>6.091020315274398</v>
      </c>
      <c r="I85" s="111">
        <v>2.5628370900047326</v>
      </c>
      <c r="J85" s="111">
        <v>2.0425639275712282</v>
      </c>
      <c r="K85" s="110">
        <v>2.0010561959017403</v>
      </c>
      <c r="L85" s="112">
        <v>1.9895870088367129</v>
      </c>
      <c r="M85" s="110">
        <v>435.93348500000002</v>
      </c>
      <c r="N85" s="110">
        <v>425.17985556959962</v>
      </c>
      <c r="O85" s="110">
        <v>145.73985766691345</v>
      </c>
      <c r="P85" s="110">
        <v>146.00912600000001</v>
      </c>
      <c r="Q85" s="110">
        <v>144.05225191072455</v>
      </c>
      <c r="R85" s="110">
        <v>711.15445899999997</v>
      </c>
      <c r="S85" s="110">
        <v>143.53759807509834</v>
      </c>
      <c r="T85" s="110">
        <v>145.90327486347411</v>
      </c>
      <c r="U85" s="110">
        <v>113.082352</v>
      </c>
      <c r="V85" s="112">
        <v>113.14298388397584</v>
      </c>
      <c r="W85" s="35"/>
    </row>
    <row r="86" spans="1:54" s="27" customFormat="1" ht="16.5" thickBot="1" x14ac:dyDescent="0.3">
      <c r="A86" s="7"/>
      <c r="B86" s="8" t="s">
        <v>124</v>
      </c>
      <c r="C86" s="110">
        <v>2.8878271942854639</v>
      </c>
      <c r="D86" s="110">
        <v>2.8053734722430113</v>
      </c>
      <c r="E86" s="110">
        <v>2.0758702995763212</v>
      </c>
      <c r="F86" s="110">
        <v>2.113917148671618</v>
      </c>
      <c r="G86" s="110">
        <v>1.9333132077137938</v>
      </c>
      <c r="H86" s="110">
        <v>4.582856347027886</v>
      </c>
      <c r="I86" s="111">
        <v>2.3977276357294741</v>
      </c>
      <c r="J86" s="111">
        <v>1.9333132077137938</v>
      </c>
      <c r="K86" s="110">
        <v>2.0203592085585642</v>
      </c>
      <c r="L86" s="112">
        <v>1.9694442655428634</v>
      </c>
      <c r="M86" s="110">
        <v>444.02698099999998</v>
      </c>
      <c r="N86" s="110">
        <v>433.29167137484882</v>
      </c>
      <c r="O86" s="110">
        <v>147.76754212039677</v>
      </c>
      <c r="P86" s="110">
        <v>147.83114599999999</v>
      </c>
      <c r="Q86" s="110">
        <v>144.29530958690071</v>
      </c>
      <c r="R86" s="110">
        <v>717.06816600000002</v>
      </c>
      <c r="S86" s="110">
        <v>144.27541699530704</v>
      </c>
      <c r="T86" s="110">
        <v>146.14945574898218</v>
      </c>
      <c r="U86" s="110">
        <v>113.66592199999999</v>
      </c>
      <c r="V86" s="112">
        <v>113.67963000866436</v>
      </c>
      <c r="W86" s="35"/>
    </row>
    <row r="87" spans="1:54" s="27" customFormat="1" ht="16.5" thickBot="1" x14ac:dyDescent="0.3">
      <c r="A87" s="7"/>
      <c r="B87" s="8" t="s">
        <v>125</v>
      </c>
      <c r="C87" s="110">
        <v>2.8799681326542537</v>
      </c>
      <c r="D87" s="110">
        <v>2.8156007064915833</v>
      </c>
      <c r="E87" s="110">
        <v>2.0871938711130689</v>
      </c>
      <c r="F87" s="110">
        <v>2.1153524065914642</v>
      </c>
      <c r="G87" s="110">
        <v>1.8885790128991387</v>
      </c>
      <c r="H87" s="110">
        <v>4.1928340319139945</v>
      </c>
      <c r="I87" s="111">
        <v>2.3668333384158524</v>
      </c>
      <c r="J87" s="111">
        <v>1.8885790128991387</v>
      </c>
      <c r="K87" s="110">
        <v>2.0579500903452619</v>
      </c>
      <c r="L87" s="112">
        <v>1.9048010500468004</v>
      </c>
      <c r="M87" s="110">
        <v>447.32462199999998</v>
      </c>
      <c r="N87" s="110">
        <v>436.42667707267731</v>
      </c>
      <c r="O87" s="110">
        <v>148.41502589493254</v>
      </c>
      <c r="P87" s="110">
        <v>148.375584</v>
      </c>
      <c r="Q87" s="110">
        <v>144.4651648546365</v>
      </c>
      <c r="R87" s="110">
        <v>725.16624899999999</v>
      </c>
      <c r="S87" s="110">
        <v>144.99210260891084</v>
      </c>
      <c r="T87" s="110">
        <v>146.32149359973943</v>
      </c>
      <c r="U87" s="110">
        <v>114.255555</v>
      </c>
      <c r="V87" s="112">
        <v>114.18212294880988</v>
      </c>
      <c r="W87" s="35"/>
    </row>
    <row r="88" spans="1:54" s="27" customFormat="1" ht="16.5" thickBot="1" x14ac:dyDescent="0.3">
      <c r="A88" s="7"/>
      <c r="B88" s="8" t="s">
        <v>126</v>
      </c>
      <c r="C88" s="110">
        <v>2.8722649500416253</v>
      </c>
      <c r="D88" s="110">
        <v>2.8171764801758536</v>
      </c>
      <c r="E88" s="110">
        <v>2.0905158788383726</v>
      </c>
      <c r="F88" s="110">
        <v>2.1235541440487227</v>
      </c>
      <c r="G88" s="110">
        <v>1.9210258436608063</v>
      </c>
      <c r="H88" s="110">
        <v>3.9856208668124671</v>
      </c>
      <c r="I88" s="111">
        <v>2.3893572781575889</v>
      </c>
      <c r="J88" s="111">
        <v>1.9210258436607841</v>
      </c>
      <c r="K88" s="110">
        <v>2.0760670187696784</v>
      </c>
      <c r="L88" s="112">
        <v>1.8472098738895548</v>
      </c>
      <c r="M88" s="110">
        <v>448.22329100000002</v>
      </c>
      <c r="N88" s="110">
        <v>437.15480152683654</v>
      </c>
      <c r="O88" s="110">
        <v>148.93786378716428</v>
      </c>
      <c r="P88" s="110">
        <v>148.996847</v>
      </c>
      <c r="Q88" s="110">
        <v>145.55879717258662</v>
      </c>
      <c r="R88" s="110">
        <v>731.59436800000003</v>
      </c>
      <c r="S88" s="110">
        <v>145.88493961898371</v>
      </c>
      <c r="T88" s="110">
        <v>147.42917872488655</v>
      </c>
      <c r="U88" s="110">
        <v>114.838506</v>
      </c>
      <c r="V88" s="112">
        <v>114.68723756802883</v>
      </c>
      <c r="W88" s="35"/>
    </row>
    <row r="89" spans="1:54" s="27" customFormat="1" ht="16.5" thickBot="1" x14ac:dyDescent="0.3">
      <c r="A89" s="7"/>
      <c r="B89" s="8" t="s">
        <v>127</v>
      </c>
      <c r="C89" s="110">
        <v>2.9221570350348225</v>
      </c>
      <c r="D89" s="110">
        <v>2.8561173358552461</v>
      </c>
      <c r="E89" s="110">
        <v>2.129230871868959</v>
      </c>
      <c r="F89" s="110">
        <v>2.1613025750184978</v>
      </c>
      <c r="G89" s="110">
        <v>1.9604378817343004</v>
      </c>
      <c r="H89" s="110">
        <v>4.2425884585503226</v>
      </c>
      <c r="I89" s="111">
        <v>2.2587634775520726</v>
      </c>
      <c r="J89" s="111">
        <v>1.9604378817343227</v>
      </c>
      <c r="K89" s="110">
        <v>2.0599633442360599</v>
      </c>
      <c r="L89" s="112">
        <v>1.8169781269786967</v>
      </c>
      <c r="M89" s="110">
        <v>448.672146</v>
      </c>
      <c r="N89" s="110">
        <v>437.32349113308726</v>
      </c>
      <c r="O89" s="110">
        <v>148.84299570897525</v>
      </c>
      <c r="P89" s="110">
        <v>149.16482500000001</v>
      </c>
      <c r="Q89" s="110">
        <v>146.87630682667373</v>
      </c>
      <c r="R89" s="110">
        <v>741.32581600000003</v>
      </c>
      <c r="S89" s="110">
        <v>146.77977291697414</v>
      </c>
      <c r="T89" s="110">
        <v>148.76361793458861</v>
      </c>
      <c r="U89" s="110">
        <v>115.411807</v>
      </c>
      <c r="V89" s="112">
        <v>115.19876715335872</v>
      </c>
      <c r="W89" s="35"/>
    </row>
    <row r="90" spans="1:54" s="27" customFormat="1" ht="16.5" thickBot="1" x14ac:dyDescent="0.3">
      <c r="A90" s="7"/>
      <c r="B90" s="8" t="s">
        <v>128</v>
      </c>
      <c r="C90" s="110">
        <v>2.892779616921537</v>
      </c>
      <c r="D90" s="110">
        <v>2.8045850683141138</v>
      </c>
      <c r="E90" s="110">
        <v>2.0053285543422783</v>
      </c>
      <c r="F90" s="110">
        <v>2.076794425986539</v>
      </c>
      <c r="G90" s="110">
        <v>2.0458717637029444</v>
      </c>
      <c r="H90" s="110">
        <v>4.6750067273241491</v>
      </c>
      <c r="I90" s="111">
        <v>2.3176818512527175</v>
      </c>
      <c r="J90" s="111">
        <v>2.0458717637029222</v>
      </c>
      <c r="K90" s="110">
        <v>2.0430846458976637</v>
      </c>
      <c r="L90" s="112">
        <v>1.7972716428844793</v>
      </c>
      <c r="M90" s="110">
        <v>456.87170300000002</v>
      </c>
      <c r="N90" s="110">
        <v>445.44370489247649</v>
      </c>
      <c r="O90" s="110">
        <v>150.73076683658684</v>
      </c>
      <c r="P90" s="110">
        <v>150.901295</v>
      </c>
      <c r="Q90" s="110">
        <v>147.24740658208685</v>
      </c>
      <c r="R90" s="110">
        <v>750.59115099999997</v>
      </c>
      <c r="S90" s="110">
        <v>147.61926215082644</v>
      </c>
      <c r="T90" s="110">
        <v>149.13948619695611</v>
      </c>
      <c r="U90" s="110">
        <v>115.988213</v>
      </c>
      <c r="V90" s="112">
        <v>115.72276176254609</v>
      </c>
      <c r="W90" s="35"/>
    </row>
    <row r="91" spans="1:54" s="27" customFormat="1" ht="16.5" thickBot="1" x14ac:dyDescent="0.3">
      <c r="A91" s="7"/>
      <c r="B91" s="8" t="s">
        <v>129</v>
      </c>
      <c r="C91" s="110">
        <v>2.8929802571878049</v>
      </c>
      <c r="D91" s="110">
        <v>2.8046724875872453</v>
      </c>
      <c r="E91" s="110">
        <v>2.008122903812648</v>
      </c>
      <c r="F91" s="110">
        <v>2.0923873836277584</v>
      </c>
      <c r="G91" s="110">
        <v>2.1240881442302406</v>
      </c>
      <c r="H91" s="110">
        <v>4.6703352571501267</v>
      </c>
      <c r="I91" s="111">
        <v>2.3715904322691106</v>
      </c>
      <c r="J91" s="111">
        <v>2.1240881442302628</v>
      </c>
      <c r="K91" s="110">
        <v>2.0224758437346724</v>
      </c>
      <c r="L91" s="112">
        <v>1.8243081766105229</v>
      </c>
      <c r="M91" s="110">
        <v>460.26563499999997</v>
      </c>
      <c r="N91" s="110">
        <v>448.66701601302594</v>
      </c>
      <c r="O91" s="110">
        <v>151.39538202262816</v>
      </c>
      <c r="P91" s="110">
        <v>151.480176</v>
      </c>
      <c r="Q91" s="110">
        <v>147.5337322938565</v>
      </c>
      <c r="R91" s="110">
        <v>759.03394400000002</v>
      </c>
      <c r="S91" s="110">
        <v>148.43072144192959</v>
      </c>
      <c r="T91" s="110">
        <v>149.42949109775213</v>
      </c>
      <c r="U91" s="110">
        <v>116.566346</v>
      </c>
      <c r="V91" s="112">
        <v>116.2651567539925</v>
      </c>
      <c r="W91" s="35"/>
    </row>
    <row r="92" spans="1:54" s="27" customFormat="1" ht="16.5" thickBot="1" x14ac:dyDescent="0.3">
      <c r="A92" s="7"/>
      <c r="B92" s="8" t="s">
        <v>130</v>
      </c>
      <c r="C92" s="110">
        <v>2.9123450882877044</v>
      </c>
      <c r="D92" s="110">
        <v>2.8059461738646263</v>
      </c>
      <c r="E92" s="110">
        <v>2.0114788524055127</v>
      </c>
      <c r="F92" s="110">
        <v>2.1057834868143166</v>
      </c>
      <c r="G92" s="110">
        <v>2.1867985926384392</v>
      </c>
      <c r="H92" s="110">
        <v>5.0385484924892143</v>
      </c>
      <c r="I92" s="111">
        <v>2.4150286709691438</v>
      </c>
      <c r="J92" s="111">
        <v>2.1867985926383948</v>
      </c>
      <c r="K92" s="110">
        <v>2.0097309520902273</v>
      </c>
      <c r="L92" s="112">
        <v>1.8686025162941267</v>
      </c>
      <c r="M92" s="110">
        <v>461.27710000000002</v>
      </c>
      <c r="N92" s="110">
        <v>449.42112995414431</v>
      </c>
      <c r="O92" s="110">
        <v>151.93371742046762</v>
      </c>
      <c r="P92" s="110">
        <v>152.134398</v>
      </c>
      <c r="Q92" s="110">
        <v>148.74187490061817</v>
      </c>
      <c r="R92" s="110">
        <v>768.45610499999998</v>
      </c>
      <c r="S92" s="110">
        <v>149.4081027374082</v>
      </c>
      <c r="T92" s="110">
        <v>150.65315793038073</v>
      </c>
      <c r="U92" s="110">
        <v>117.146451</v>
      </c>
      <c r="V92" s="112">
        <v>116.83028617509324</v>
      </c>
      <c r="W92" s="35"/>
    </row>
    <row r="93" spans="1:54" s="27" customFormat="1" ht="16.5" thickBot="1" x14ac:dyDescent="0.3">
      <c r="A93" s="7"/>
      <c r="B93" s="46" t="s">
        <v>131</v>
      </c>
      <c r="C93" s="110">
        <v>2.9377696203142456</v>
      </c>
      <c r="D93" s="110">
        <v>2.8372377515472502</v>
      </c>
      <c r="E93" s="110">
        <v>2.0129705166776146</v>
      </c>
      <c r="F93" s="110">
        <v>2.1181562074034321</v>
      </c>
      <c r="G93" s="110">
        <v>2.2522656408679786</v>
      </c>
      <c r="H93" s="110">
        <v>4.9211221587890819</v>
      </c>
      <c r="I93" s="111">
        <v>2.4604333404253609</v>
      </c>
      <c r="J93" s="111">
        <v>2.2522656408679786</v>
      </c>
      <c r="K93" s="110">
        <v>2.0082763282616378</v>
      </c>
      <c r="L93" s="112">
        <v>1.890694132747428</v>
      </c>
      <c r="M93" s="110">
        <v>461.85309999999998</v>
      </c>
      <c r="N93" s="110">
        <v>449.7313983198996</v>
      </c>
      <c r="O93" s="110">
        <v>151.83916132873665</v>
      </c>
      <c r="P93" s="110">
        <v>152.32436899999999</v>
      </c>
      <c r="Q93" s="110">
        <v>150.18435141990673</v>
      </c>
      <c r="R93" s="110">
        <v>777.807365</v>
      </c>
      <c r="S93" s="110">
        <v>150.391191386824</v>
      </c>
      <c r="T93" s="110">
        <v>152.11416978744145</v>
      </c>
      <c r="U93" s="110">
        <v>117.729595</v>
      </c>
      <c r="V93" s="112">
        <v>117.37682348492464</v>
      </c>
      <c r="W93" s="35"/>
    </row>
    <row r="94" spans="1:54" s="27" customFormat="1" ht="16.5" thickBot="1" x14ac:dyDescent="0.3">
      <c r="A94" s="7"/>
      <c r="B94" s="46" t="s">
        <v>132</v>
      </c>
      <c r="C94" s="110">
        <v>2.266612471729279</v>
      </c>
      <c r="D94" s="110">
        <v>2.1158173885980736</v>
      </c>
      <c r="E94" s="110">
        <v>2.000000000000024</v>
      </c>
      <c r="F94" s="110">
        <v>2.1176213232629859</v>
      </c>
      <c r="G94" s="110">
        <v>2.3099999999999898</v>
      </c>
      <c r="H94" s="110">
        <v>5.259418785767167</v>
      </c>
      <c r="I94" s="111">
        <v>2.5114300273046952</v>
      </c>
      <c r="J94" s="111">
        <v>2.3099999999999898</v>
      </c>
      <c r="K94" s="110">
        <v>2.0061840249232965</v>
      </c>
      <c r="L94" s="112">
        <v>1.9293375124213696</v>
      </c>
      <c r="M94" s="110">
        <v>467.227214</v>
      </c>
      <c r="N94" s="110">
        <v>454.86848025700704</v>
      </c>
      <c r="O94" s="110">
        <v>153.7453821733186</v>
      </c>
      <c r="P94" s="110">
        <v>154.096813</v>
      </c>
      <c r="Q94" s="110">
        <v>150.64882167413305</v>
      </c>
      <c r="R94" s="110">
        <v>790.06788300000005</v>
      </c>
      <c r="S94" s="110">
        <v>151.32661662656793</v>
      </c>
      <c r="T94" s="110">
        <v>152.58460832810579</v>
      </c>
      <c r="U94" s="110">
        <v>118.31515</v>
      </c>
      <c r="V94" s="112">
        <v>117.9554444156409</v>
      </c>
      <c r="W94" s="35"/>
    </row>
    <row r="95" spans="1:54" s="27" customFormat="1" ht="16.5" thickBot="1" x14ac:dyDescent="0.3">
      <c r="A95" s="7"/>
      <c r="B95" s="46" t="s">
        <v>133</v>
      </c>
      <c r="C95" s="110">
        <v>1.9134626464128779</v>
      </c>
      <c r="D95" s="110">
        <v>1.71828214008658</v>
      </c>
      <c r="E95" s="110">
        <v>1.9995063844405969</v>
      </c>
      <c r="F95" s="110">
        <v>2.1291769558017926</v>
      </c>
      <c r="G95" s="110">
        <v>2.3799999999999599</v>
      </c>
      <c r="H95" s="110">
        <v>5.7718124922223613</v>
      </c>
      <c r="I95" s="111">
        <v>2.5596537989371004</v>
      </c>
      <c r="J95" s="111">
        <v>2.3799999999999821</v>
      </c>
      <c r="K95" s="110">
        <v>2.0036014511426892</v>
      </c>
      <c r="L95" s="112">
        <v>1.9500681735037606</v>
      </c>
      <c r="M95" s="110">
        <v>469.07264600000002</v>
      </c>
      <c r="N95" s="110">
        <v>456.37638121763717</v>
      </c>
      <c r="O95" s="110">
        <v>154.42254235191885</v>
      </c>
      <c r="P95" s="110">
        <v>154.705457</v>
      </c>
      <c r="Q95" s="110">
        <v>151.04503512245023</v>
      </c>
      <c r="R95" s="110">
        <v>802.84396000000004</v>
      </c>
      <c r="S95" s="110">
        <v>152.23003404210769</v>
      </c>
      <c r="T95" s="110">
        <v>152.9859129858786</v>
      </c>
      <c r="U95" s="110">
        <v>118.901871</v>
      </c>
      <c r="V95" s="112">
        <v>118.53240657272636</v>
      </c>
      <c r="W95" s="35"/>
    </row>
    <row r="96" spans="1:54" s="27" customFormat="1" ht="16.5" thickBot="1" x14ac:dyDescent="0.3">
      <c r="A96" s="7"/>
      <c r="B96" s="46" t="s">
        <v>134</v>
      </c>
      <c r="C96" s="110">
        <v>2.1415812751164109</v>
      </c>
      <c r="D96" s="110">
        <v>1.9360413904435658</v>
      </c>
      <c r="E96" s="110">
        <v>2.000071619865218</v>
      </c>
      <c r="F96" s="110">
        <v>2.1415814193447513</v>
      </c>
      <c r="G96" s="110">
        <v>2.4499999999999522</v>
      </c>
      <c r="H96" s="110">
        <v>6.1616421148739553</v>
      </c>
      <c r="I96" s="111">
        <v>2.608118201647347</v>
      </c>
      <c r="J96" s="111">
        <v>2.4499999999999966</v>
      </c>
      <c r="K96" s="110">
        <v>2.0022424751049428</v>
      </c>
      <c r="L96" s="112">
        <v>1.9521591860858667</v>
      </c>
      <c r="M96" s="110">
        <v>471.15572400000002</v>
      </c>
      <c r="N96" s="110">
        <v>458.12210904745575</v>
      </c>
      <c r="O96" s="110">
        <v>154.97250058360061</v>
      </c>
      <c r="P96" s="110">
        <v>155.39248000000001</v>
      </c>
      <c r="Q96" s="110">
        <v>152.38605083568325</v>
      </c>
      <c r="R96" s="110">
        <v>815.80561999999998</v>
      </c>
      <c r="S96" s="110">
        <v>153.30484265963852</v>
      </c>
      <c r="T96" s="110">
        <v>154.34416029967505</v>
      </c>
      <c r="U96" s="110">
        <v>119.492007</v>
      </c>
      <c r="V96" s="112">
        <v>119.11099933879072</v>
      </c>
      <c r="W96" s="35"/>
    </row>
    <row r="97" spans="1:23" s="27" customFormat="1" x14ac:dyDescent="0.25">
      <c r="A97" s="7"/>
      <c r="B97" s="46" t="s">
        <v>135</v>
      </c>
      <c r="C97" s="110">
        <v>2.1534498739967267</v>
      </c>
      <c r="D97" s="110">
        <v>1.92407186992678</v>
      </c>
      <c r="E97" s="110">
        <v>1.999968144106079</v>
      </c>
      <c r="F97" s="110">
        <v>2.1534499184434619</v>
      </c>
      <c r="G97" s="110">
        <v>2.5199999999999667</v>
      </c>
      <c r="H97" s="110">
        <v>6.5888713974828539</v>
      </c>
      <c r="I97" s="111">
        <v>2.6764448750069114</v>
      </c>
      <c r="J97" s="111">
        <v>2.5200000000000111</v>
      </c>
      <c r="K97" s="110">
        <v>2.0022425117490528</v>
      </c>
      <c r="L97" s="112">
        <v>1.9762538000604346</v>
      </c>
      <c r="M97" s="110">
        <v>471.79887500000001</v>
      </c>
      <c r="N97" s="110">
        <v>458.38455364520109</v>
      </c>
      <c r="O97" s="110">
        <v>154.87589618558923</v>
      </c>
      <c r="P97" s="110">
        <v>155.60459800000001</v>
      </c>
      <c r="Q97" s="110">
        <v>153.96899707568832</v>
      </c>
      <c r="R97" s="110">
        <v>829.05609200000004</v>
      </c>
      <c r="S97" s="110">
        <v>154.41632872115849</v>
      </c>
      <c r="T97" s="110">
        <v>155.94744686608499</v>
      </c>
      <c r="U97" s="110">
        <v>120.086827</v>
      </c>
      <c r="V97" s="112">
        <v>119.69648741943568</v>
      </c>
      <c r="W97" s="35"/>
    </row>
    <row r="98" spans="1:23" s="27" customFormat="1" x14ac:dyDescent="0.25">
      <c r="A98" s="7"/>
      <c r="B98" s="130">
        <v>2008</v>
      </c>
      <c r="C98" s="393">
        <v>4.0062938755749178</v>
      </c>
      <c r="D98" s="393">
        <v>4.2552304742852431</v>
      </c>
      <c r="E98" s="393">
        <v>3.6177519616834797</v>
      </c>
      <c r="F98" s="393">
        <v>3.5524867307114683</v>
      </c>
      <c r="G98" s="393">
        <v>2.6807173229802084</v>
      </c>
      <c r="H98" s="393">
        <v>-0.28914733663175651</v>
      </c>
      <c r="I98" s="394">
        <v>3.3295609010762632</v>
      </c>
      <c r="J98" s="394">
        <v>2.0527898985170934</v>
      </c>
      <c r="K98" s="393">
        <v>4.0810869946606543</v>
      </c>
      <c r="L98" s="395">
        <v>3.3457249070631967</v>
      </c>
      <c r="M98" s="393">
        <v>214.82499999999999</v>
      </c>
      <c r="N98" s="393">
        <v>208.45833333333334</v>
      </c>
      <c r="O98" s="393">
        <v>84.73341666666667</v>
      </c>
      <c r="P98" s="393">
        <v>86.23333332499999</v>
      </c>
      <c r="Q98" s="393">
        <v>92.566666666666663</v>
      </c>
      <c r="R98" s="393">
        <v>387.95000000000005</v>
      </c>
      <c r="S98" s="396">
        <v>84.759</v>
      </c>
      <c r="T98" s="396">
        <v>94.117249999999999</v>
      </c>
      <c r="U98" s="393">
        <v>70.693244149999998</v>
      </c>
      <c r="V98" s="395">
        <v>69.5</v>
      </c>
      <c r="W98" s="35"/>
    </row>
    <row r="99" spans="1:23" s="27" customFormat="1" x14ac:dyDescent="0.25">
      <c r="A99" s="7"/>
      <c r="B99" s="8">
        <v>2009</v>
      </c>
      <c r="C99" s="113">
        <v>-0.53144024205747931</v>
      </c>
      <c r="D99" s="113">
        <v>1.9788127123725685</v>
      </c>
      <c r="E99" s="113">
        <v>2.1653204511010493</v>
      </c>
      <c r="F99" s="113">
        <v>1.9617317164632775</v>
      </c>
      <c r="G99" s="113">
        <v>0.90025207057977674</v>
      </c>
      <c r="H99" s="113">
        <v>-42.376594922026037</v>
      </c>
      <c r="I99" s="89">
        <v>1.8457233646770987</v>
      </c>
      <c r="J99" s="89">
        <v>-0.68071120508373939</v>
      </c>
      <c r="K99" s="113">
        <v>0.88348997490448333</v>
      </c>
      <c r="L99" s="71">
        <v>1.9784172661870603</v>
      </c>
      <c r="M99" s="113">
        <v>213.6833335</v>
      </c>
      <c r="N99" s="113">
        <v>212.58333333333331</v>
      </c>
      <c r="O99" s="113">
        <v>86.56816666666667</v>
      </c>
      <c r="P99" s="113">
        <v>87.924999975000006</v>
      </c>
      <c r="Q99" s="113">
        <v>93.4</v>
      </c>
      <c r="R99" s="113">
        <v>223.55</v>
      </c>
      <c r="S99" s="114">
        <v>86.32341666666666</v>
      </c>
      <c r="T99" s="114">
        <v>93.476583333333323</v>
      </c>
      <c r="U99" s="113">
        <v>71.317811875000004</v>
      </c>
      <c r="V99" s="71">
        <v>70.875</v>
      </c>
      <c r="W99" s="35"/>
    </row>
    <row r="100" spans="1:23" s="27" customFormat="1" x14ac:dyDescent="0.25">
      <c r="A100" s="7"/>
      <c r="B100" s="8">
        <v>2010</v>
      </c>
      <c r="C100" s="113">
        <v>4.6213243860687037</v>
      </c>
      <c r="D100" s="113">
        <v>4.7628381027048139</v>
      </c>
      <c r="E100" s="113">
        <v>3.2981715757716801</v>
      </c>
      <c r="F100" s="113">
        <v>2.4926547917238029</v>
      </c>
      <c r="G100" s="113">
        <v>-1.0260528194147023</v>
      </c>
      <c r="H100" s="113">
        <v>0.51442630284053159</v>
      </c>
      <c r="I100" s="89">
        <v>1.3727445527044466</v>
      </c>
      <c r="J100" s="89">
        <v>-0.18961968193461631</v>
      </c>
      <c r="K100" s="113">
        <v>0.89790461620213868</v>
      </c>
      <c r="L100" s="71">
        <v>1.3403880070546714</v>
      </c>
      <c r="M100" s="113">
        <v>223.5583335</v>
      </c>
      <c r="N100" s="113">
        <v>222.70833333333331</v>
      </c>
      <c r="O100" s="113">
        <v>89.423333333333332</v>
      </c>
      <c r="P100" s="113">
        <v>90.116666699999996</v>
      </c>
      <c r="Q100" s="113">
        <v>92.441666666666677</v>
      </c>
      <c r="R100" s="113">
        <v>224.70000000000002</v>
      </c>
      <c r="S100" s="114">
        <v>87.508416666666676</v>
      </c>
      <c r="T100" s="114">
        <v>93.299333333333308</v>
      </c>
      <c r="U100" s="113">
        <v>71.958177799999987</v>
      </c>
      <c r="V100" s="71">
        <v>71.825000000000003</v>
      </c>
      <c r="W100" s="35"/>
    </row>
    <row r="101" spans="1:23" s="27" customFormat="1" x14ac:dyDescent="0.25">
      <c r="A101" s="7"/>
      <c r="B101" s="8">
        <v>2011</v>
      </c>
      <c r="C101" s="113">
        <v>5.1999848621165468</v>
      </c>
      <c r="D101" s="113">
        <v>5.2871842843779326</v>
      </c>
      <c r="E101" s="113">
        <v>4.463693294069393</v>
      </c>
      <c r="F101" s="113">
        <v>3.8561123899182315</v>
      </c>
      <c r="G101" s="113">
        <v>1.5144685837915839</v>
      </c>
      <c r="H101" s="113">
        <v>3.0559264574988809</v>
      </c>
      <c r="I101" s="89">
        <v>2.5092824404509599</v>
      </c>
      <c r="J101" s="89">
        <v>1.2935962386297684</v>
      </c>
      <c r="K101" s="113">
        <v>3.9007023743728109</v>
      </c>
      <c r="L101" s="71">
        <v>2.5060911938739938</v>
      </c>
      <c r="M101" s="113">
        <v>235.183333</v>
      </c>
      <c r="N101" s="113">
        <v>234.48333333333335</v>
      </c>
      <c r="O101" s="113">
        <v>93.414916666666656</v>
      </c>
      <c r="P101" s="113">
        <v>93.591666650000008</v>
      </c>
      <c r="Q101" s="113">
        <v>93.841666666666683</v>
      </c>
      <c r="R101" s="113">
        <v>231.56666675</v>
      </c>
      <c r="S101" s="114">
        <v>89.704250000000002</v>
      </c>
      <c r="T101" s="114">
        <v>94.506249999999966</v>
      </c>
      <c r="U101" s="113">
        <v>74.765052150000002</v>
      </c>
      <c r="V101" s="71">
        <v>73.625</v>
      </c>
      <c r="W101" s="35"/>
    </row>
    <row r="102" spans="1:23" s="27" customFormat="1" x14ac:dyDescent="0.25">
      <c r="A102" s="7"/>
      <c r="B102" s="8">
        <v>2012</v>
      </c>
      <c r="C102" s="113">
        <v>3.2067183094135254</v>
      </c>
      <c r="D102" s="113">
        <v>3.216291136541316</v>
      </c>
      <c r="E102" s="113">
        <v>2.8282420990937363</v>
      </c>
      <c r="F102" s="113">
        <v>2.5732348148113537</v>
      </c>
      <c r="G102" s="113">
        <v>1.6605985258857814</v>
      </c>
      <c r="H102" s="113">
        <v>2.3499351510184452</v>
      </c>
      <c r="I102" s="89">
        <v>3.3419078063005259</v>
      </c>
      <c r="J102" s="89">
        <v>1.381301942111457</v>
      </c>
      <c r="K102" s="113">
        <v>1.6609012690964819</v>
      </c>
      <c r="L102" s="71">
        <v>1.4940577249575426</v>
      </c>
      <c r="M102" s="113">
        <v>242.72499999999999</v>
      </c>
      <c r="N102" s="113">
        <v>242.02499999999998</v>
      </c>
      <c r="O102" s="113">
        <v>96.056916666666652</v>
      </c>
      <c r="P102" s="113">
        <v>95.999999999999986</v>
      </c>
      <c r="Q102" s="113">
        <v>95.4</v>
      </c>
      <c r="R102" s="113">
        <v>237.00833324999996</v>
      </c>
      <c r="S102" s="114">
        <v>92.702083333333334</v>
      </c>
      <c r="T102" s="114">
        <v>95.811666666666667</v>
      </c>
      <c r="U102" s="113">
        <v>76.006825849999998</v>
      </c>
      <c r="V102" s="71">
        <v>74.724999999999994</v>
      </c>
      <c r="W102" s="35"/>
    </row>
    <row r="103" spans="1:23" s="27" customFormat="1" x14ac:dyDescent="0.25">
      <c r="A103" s="7"/>
      <c r="B103" s="8">
        <v>2013</v>
      </c>
      <c r="C103" s="113">
        <v>3.041851272015661</v>
      </c>
      <c r="D103" s="113">
        <v>3.0540922081052191</v>
      </c>
      <c r="E103" s="113">
        <v>2.5647988215320439</v>
      </c>
      <c r="F103" s="113">
        <v>2.2916666666666918</v>
      </c>
      <c r="G103" s="113">
        <v>1.4063591893780369</v>
      </c>
      <c r="H103" s="113">
        <v>2.795260470024008</v>
      </c>
      <c r="I103" s="89">
        <v>2.4712677259141032</v>
      </c>
      <c r="J103" s="89">
        <v>1.2623723624471728</v>
      </c>
      <c r="K103" s="113">
        <v>2.2151077961374943</v>
      </c>
      <c r="L103" s="71">
        <v>2.1411843425894972</v>
      </c>
      <c r="M103" s="113">
        <v>250.10833350000001</v>
      </c>
      <c r="N103" s="113">
        <v>249.41666666666666</v>
      </c>
      <c r="O103" s="113">
        <v>98.520583333333335</v>
      </c>
      <c r="P103" s="113">
        <v>98.2</v>
      </c>
      <c r="Q103" s="113">
        <v>96.74166666666666</v>
      </c>
      <c r="R103" s="113">
        <v>243.63333349999999</v>
      </c>
      <c r="S103" s="114">
        <v>94.992999999999995</v>
      </c>
      <c r="T103" s="114">
        <v>97.021166666666673</v>
      </c>
      <c r="U103" s="113">
        <v>77.690458974999999</v>
      </c>
      <c r="V103" s="71">
        <v>76.325000000000003</v>
      </c>
      <c r="W103" s="35"/>
    </row>
    <row r="104" spans="1:23" s="27" customFormat="1" x14ac:dyDescent="0.25">
      <c r="A104" s="2"/>
      <c r="B104" s="8">
        <v>2014</v>
      </c>
      <c r="C104" s="113">
        <v>2.3689734432619458</v>
      </c>
      <c r="D104" s="113">
        <v>2.4423655195455973</v>
      </c>
      <c r="E104" s="113">
        <v>1.4610314088342014</v>
      </c>
      <c r="F104" s="113">
        <v>1.4511201629327841</v>
      </c>
      <c r="G104" s="113">
        <v>1.4643810836419968</v>
      </c>
      <c r="H104" s="113">
        <v>-4.446579556404151E-2</v>
      </c>
      <c r="I104" s="89">
        <v>2.3398215307092869</v>
      </c>
      <c r="J104" s="89">
        <v>1.0477095204310949</v>
      </c>
      <c r="K104" s="113">
        <v>1.1942221892376148</v>
      </c>
      <c r="L104" s="71">
        <v>1.6049787094660983</v>
      </c>
      <c r="M104" s="113">
        <v>256.03333350000003</v>
      </c>
      <c r="N104" s="113">
        <v>255.50833333333333</v>
      </c>
      <c r="O104" s="113">
        <v>99.960000000000008</v>
      </c>
      <c r="P104" s="113">
        <v>99.625</v>
      </c>
      <c r="Q104" s="113">
        <v>98.158333333333331</v>
      </c>
      <c r="R104" s="113">
        <v>243.52500000000003</v>
      </c>
      <c r="S104" s="114">
        <v>97.215666666666664</v>
      </c>
      <c r="T104" s="114">
        <v>98.037666666666667</v>
      </c>
      <c r="U104" s="113">
        <v>78.618255675</v>
      </c>
      <c r="V104" s="71">
        <v>77.55</v>
      </c>
      <c r="W104" s="35"/>
    </row>
    <row r="105" spans="1:23" s="27" customFormat="1" x14ac:dyDescent="0.25">
      <c r="A105" s="2"/>
      <c r="B105" s="8">
        <v>2015</v>
      </c>
      <c r="C105" s="113">
        <v>0.97969011132683637</v>
      </c>
      <c r="D105" s="113">
        <v>1.0273637519976564</v>
      </c>
      <c r="E105" s="113">
        <v>4.0099373082536083E-2</v>
      </c>
      <c r="F105" s="113">
        <v>0.36804675031367751</v>
      </c>
      <c r="G105" s="113">
        <v>1.8762203922234599</v>
      </c>
      <c r="H105" s="113">
        <v>-0.42432337542347431</v>
      </c>
      <c r="I105" s="89">
        <v>2.8640788350300141</v>
      </c>
      <c r="J105" s="89">
        <v>2.0016966268067149</v>
      </c>
      <c r="K105" s="113">
        <v>-0.33376506861808597</v>
      </c>
      <c r="L105" s="71">
        <v>0.67698259187620735</v>
      </c>
      <c r="M105" s="113">
        <v>258.54166674999999</v>
      </c>
      <c r="N105" s="113">
        <v>258.13333333333333</v>
      </c>
      <c r="O105" s="113">
        <v>100.00008333333332</v>
      </c>
      <c r="P105" s="113">
        <v>99.991666574999996</v>
      </c>
      <c r="Q105" s="113">
        <v>100</v>
      </c>
      <c r="R105" s="113">
        <v>242.49166650000001</v>
      </c>
      <c r="S105" s="114">
        <v>100</v>
      </c>
      <c r="T105" s="114">
        <v>100.00008333333335</v>
      </c>
      <c r="U105" s="113">
        <v>78.355855399999996</v>
      </c>
      <c r="V105" s="71">
        <v>78.075000000000003</v>
      </c>
      <c r="W105" s="35"/>
    </row>
    <row r="106" spans="1:23" s="27" customFormat="1" x14ac:dyDescent="0.25">
      <c r="A106" s="2"/>
      <c r="B106" s="8">
        <v>2016</v>
      </c>
      <c r="C106" s="113">
        <v>1.7437550034669735</v>
      </c>
      <c r="D106" s="113">
        <v>1.8724173553718915</v>
      </c>
      <c r="E106" s="113">
        <v>0.6596661169449014</v>
      </c>
      <c r="F106" s="113">
        <v>1.0084174607127849</v>
      </c>
      <c r="G106" s="113">
        <v>2.3499999999999854</v>
      </c>
      <c r="H106" s="113">
        <v>-3.0928895859602679</v>
      </c>
      <c r="I106" s="89">
        <v>1.7561666666666724</v>
      </c>
      <c r="J106" s="89">
        <v>2.423081314098896</v>
      </c>
      <c r="K106" s="113">
        <v>1.2447631322776598</v>
      </c>
      <c r="L106" s="71">
        <v>1.6970861351264688</v>
      </c>
      <c r="M106" s="113">
        <v>263.05</v>
      </c>
      <c r="N106" s="113">
        <v>262.96666666666664</v>
      </c>
      <c r="O106" s="113">
        <v>100.65974999999999</v>
      </c>
      <c r="P106" s="113">
        <v>101</v>
      </c>
      <c r="Q106" s="113">
        <v>102.35</v>
      </c>
      <c r="R106" s="113">
        <v>234.99166700000001</v>
      </c>
      <c r="S106" s="114">
        <v>101.75616666666667</v>
      </c>
      <c r="T106" s="114">
        <v>102.42316666666667</v>
      </c>
      <c r="U106" s="113">
        <v>79.331200199999998</v>
      </c>
      <c r="V106" s="71">
        <v>79.399999999999991</v>
      </c>
      <c r="W106" s="35"/>
    </row>
    <row r="107" spans="1:23" s="27" customFormat="1" x14ac:dyDescent="0.25">
      <c r="A107" s="2"/>
      <c r="B107" s="8">
        <v>2017</v>
      </c>
      <c r="C107" s="113">
        <v>3.5829689222581118</v>
      </c>
      <c r="D107" s="113">
        <v>3.8059323108125209</v>
      </c>
      <c r="E107" s="113">
        <v>2.6831313740927509</v>
      </c>
      <c r="F107" s="113">
        <v>2.5577556930693079</v>
      </c>
      <c r="G107" s="113">
        <v>1.9866471258752849</v>
      </c>
      <c r="H107" s="113">
        <v>-4.3760417683236348</v>
      </c>
      <c r="I107" s="89">
        <v>0.95088422159508923</v>
      </c>
      <c r="J107" s="89">
        <v>1.7266601468743037</v>
      </c>
      <c r="K107" s="113">
        <v>1.7624913293571964</v>
      </c>
      <c r="L107" s="71">
        <v>1.5743073047859157</v>
      </c>
      <c r="M107" s="113">
        <v>272.47499974999999</v>
      </c>
      <c r="N107" s="113">
        <v>272.97499999999997</v>
      </c>
      <c r="O107" s="113">
        <v>103.36058333333332</v>
      </c>
      <c r="P107" s="113">
        <v>103.58333325</v>
      </c>
      <c r="Q107" s="113">
        <v>104.38333333333334</v>
      </c>
      <c r="R107" s="113">
        <v>224.70833350000001</v>
      </c>
      <c r="S107" s="114">
        <v>102.72375</v>
      </c>
      <c r="T107" s="114">
        <v>104.19166666666665</v>
      </c>
      <c r="U107" s="113">
        <v>80.729405724999992</v>
      </c>
      <c r="V107" s="71">
        <v>80.650000000000006</v>
      </c>
      <c r="W107" s="35"/>
    </row>
    <row r="108" spans="1:23" s="27" customFormat="1" x14ac:dyDescent="0.25">
      <c r="A108" s="2"/>
      <c r="B108" s="8">
        <v>2018</v>
      </c>
      <c r="C108" s="113">
        <v>3.3428143897080709</v>
      </c>
      <c r="D108" s="113">
        <v>3.3397441768171943</v>
      </c>
      <c r="E108" s="113">
        <v>2.4780561900208831</v>
      </c>
      <c r="F108" s="113">
        <v>2.2928399053039783</v>
      </c>
      <c r="G108" s="113">
        <v>1.1416254191282338</v>
      </c>
      <c r="H108" s="113">
        <v>3.5972556620825102</v>
      </c>
      <c r="I108" s="89">
        <v>0.45348162750417487</v>
      </c>
      <c r="J108" s="89">
        <v>0.99872030712628845</v>
      </c>
      <c r="K108" s="113">
        <v>2.0277156264177476</v>
      </c>
      <c r="L108" s="71">
        <v>1.9528828270303666</v>
      </c>
      <c r="M108" s="113">
        <v>281.58333325000001</v>
      </c>
      <c r="N108" s="113">
        <v>282.0916666666667</v>
      </c>
      <c r="O108" s="113">
        <v>105.92191666666668</v>
      </c>
      <c r="P108" s="113">
        <v>105.95833325000001</v>
      </c>
      <c r="Q108" s="113">
        <v>105.57500000000002</v>
      </c>
      <c r="R108" s="113">
        <v>232.79166674999999</v>
      </c>
      <c r="S108" s="114">
        <v>103.18958333333333</v>
      </c>
      <c r="T108" s="114">
        <v>105.23224999999998</v>
      </c>
      <c r="U108" s="113">
        <v>82.366368499999993</v>
      </c>
      <c r="V108" s="71">
        <v>82.224999999999994</v>
      </c>
      <c r="W108" s="35"/>
    </row>
    <row r="109" spans="1:23" s="27" customFormat="1" x14ac:dyDescent="0.25">
      <c r="A109" s="2"/>
      <c r="B109" s="8">
        <v>2019</v>
      </c>
      <c r="C109" s="113">
        <v>2.5628884588821732</v>
      </c>
      <c r="D109" s="113">
        <v>2.5464535759652351</v>
      </c>
      <c r="E109" s="113">
        <v>1.7910205867057716</v>
      </c>
      <c r="F109" s="113">
        <v>1.7381044449375382</v>
      </c>
      <c r="G109" s="113">
        <v>1.152419291183171</v>
      </c>
      <c r="H109" s="113">
        <v>3.1072131365286415</v>
      </c>
      <c r="I109" s="89">
        <v>0.73416648159738429</v>
      </c>
      <c r="J109" s="89">
        <v>1.2616537864263977</v>
      </c>
      <c r="K109" s="113">
        <v>1.4207787975986763</v>
      </c>
      <c r="L109" s="71">
        <v>2.4627546366676967</v>
      </c>
      <c r="M109" s="113">
        <v>288.8</v>
      </c>
      <c r="N109" s="113">
        <v>289.27499999999998</v>
      </c>
      <c r="O109" s="113">
        <v>107.81900000000002</v>
      </c>
      <c r="P109" s="113">
        <v>107.79999975</v>
      </c>
      <c r="Q109" s="113">
        <v>106.79166666666666</v>
      </c>
      <c r="R109" s="113">
        <v>240.02499999999998</v>
      </c>
      <c r="S109" s="114">
        <v>103.94716666666667</v>
      </c>
      <c r="T109" s="114">
        <v>106.55991666666668</v>
      </c>
      <c r="U109" s="113">
        <v>83.536612399999996</v>
      </c>
      <c r="V109" s="71">
        <v>84.25</v>
      </c>
      <c r="W109" s="35"/>
    </row>
    <row r="110" spans="1:23" s="27" customFormat="1" x14ac:dyDescent="0.25">
      <c r="A110" s="2"/>
      <c r="B110" s="8">
        <v>2020</v>
      </c>
      <c r="C110" s="113">
        <v>1.5033471260387898</v>
      </c>
      <c r="D110" s="113">
        <v>1.6823668366318101</v>
      </c>
      <c r="E110" s="113">
        <v>0.85065402820156955</v>
      </c>
      <c r="F110" s="113">
        <v>0.98948701528174254</v>
      </c>
      <c r="G110" s="113">
        <v>1.1705033164260525</v>
      </c>
      <c r="H110" s="113">
        <v>-5.5792799708363479</v>
      </c>
      <c r="I110" s="89">
        <v>1.4070449250660886</v>
      </c>
      <c r="J110" s="89">
        <v>1.4280698104899958</v>
      </c>
      <c r="K110" s="113">
        <v>0.40076361774994407</v>
      </c>
      <c r="L110" s="71">
        <v>5.0741839762611152</v>
      </c>
      <c r="M110" s="113">
        <v>293.14166650000004</v>
      </c>
      <c r="N110" s="113">
        <v>294.14166666666665</v>
      </c>
      <c r="O110" s="113">
        <v>108.73616666666668</v>
      </c>
      <c r="P110" s="113">
        <v>108.86666675000001</v>
      </c>
      <c r="Q110" s="113">
        <v>108.04166666666666</v>
      </c>
      <c r="R110" s="113">
        <v>226.63333325000002</v>
      </c>
      <c r="S110" s="114">
        <v>105.40975</v>
      </c>
      <c r="T110" s="114">
        <v>108.08166666666664</v>
      </c>
      <c r="U110" s="113">
        <v>83.871396749999988</v>
      </c>
      <c r="V110" s="71">
        <v>88.524999999999991</v>
      </c>
      <c r="W110" s="35"/>
    </row>
    <row r="111" spans="1:23" s="27" customFormat="1" x14ac:dyDescent="0.25">
      <c r="A111" s="2"/>
      <c r="B111" s="8">
        <v>2021</v>
      </c>
      <c r="C111" s="113">
        <v>4.0452569031158125</v>
      </c>
      <c r="D111" s="113">
        <v>4.1901578037793819</v>
      </c>
      <c r="E111" s="113">
        <v>2.5882219500718229</v>
      </c>
      <c r="F111" s="113">
        <v>2.5183711707605694</v>
      </c>
      <c r="G111" s="113">
        <v>1.650597763208661</v>
      </c>
      <c r="H111" s="113">
        <v>-2.2576849912699259</v>
      </c>
      <c r="I111" s="89">
        <v>1.6839840084368944</v>
      </c>
      <c r="J111" s="89">
        <v>1.3276226310351857</v>
      </c>
      <c r="K111" s="113">
        <v>2.7120172229634809</v>
      </c>
      <c r="L111" s="71">
        <v>0.50833097994917864</v>
      </c>
      <c r="M111" s="113">
        <v>305</v>
      </c>
      <c r="N111" s="113">
        <v>306.4666666666667</v>
      </c>
      <c r="O111" s="113">
        <v>111.55050000000001</v>
      </c>
      <c r="P111" s="113">
        <v>111.6083335</v>
      </c>
      <c r="Q111" s="113">
        <v>109.825</v>
      </c>
      <c r="R111" s="113">
        <v>221.51666650000001</v>
      </c>
      <c r="S111" s="114">
        <v>107.18483333333333</v>
      </c>
      <c r="T111" s="114">
        <v>109.51658333333332</v>
      </c>
      <c r="U111" s="113">
        <v>86.146003475000015</v>
      </c>
      <c r="V111" s="71">
        <v>88.974999999999994</v>
      </c>
      <c r="W111" s="35"/>
    </row>
    <row r="112" spans="1:23" s="27" customFormat="1" x14ac:dyDescent="0.25">
      <c r="A112" s="2"/>
      <c r="B112" s="8">
        <v>2022</v>
      </c>
      <c r="C112" s="113">
        <v>11.584699426229506</v>
      </c>
      <c r="D112" s="113">
        <v>11.504785729823785</v>
      </c>
      <c r="E112" s="113">
        <v>9.0667455547039033</v>
      </c>
      <c r="F112" s="113">
        <v>7.9220486703172499</v>
      </c>
      <c r="G112" s="113">
        <v>3.2172395477653604</v>
      </c>
      <c r="H112" s="113">
        <v>14.622676935236356</v>
      </c>
      <c r="I112" s="89">
        <v>3.4697850597643622</v>
      </c>
      <c r="J112" s="89">
        <v>3.0522013789388236</v>
      </c>
      <c r="K112" s="113">
        <v>8.5408871023659358</v>
      </c>
      <c r="L112" s="71">
        <v>5.6476538353470218</v>
      </c>
      <c r="M112" s="113">
        <v>340.33333325000001</v>
      </c>
      <c r="N112" s="113">
        <v>341.72499999999997</v>
      </c>
      <c r="O112" s="113">
        <v>121.6645</v>
      </c>
      <c r="P112" s="113">
        <v>120.45</v>
      </c>
      <c r="Q112" s="113">
        <v>113.35833333333332</v>
      </c>
      <c r="R112" s="113">
        <v>253.90833299999997</v>
      </c>
      <c r="S112" s="114">
        <v>110.90391666666667</v>
      </c>
      <c r="T112" s="114">
        <v>112.85925</v>
      </c>
      <c r="U112" s="113">
        <v>93.503636374999999</v>
      </c>
      <c r="V112" s="71">
        <v>94</v>
      </c>
      <c r="W112" s="35"/>
    </row>
    <row r="113" spans="1:23" s="27" customFormat="1" x14ac:dyDescent="0.25">
      <c r="A113" s="2"/>
      <c r="B113" s="8">
        <v>2023</v>
      </c>
      <c r="C113" s="113">
        <v>9.6914789201007601</v>
      </c>
      <c r="D113" s="113">
        <v>8.5936547418733475</v>
      </c>
      <c r="E113" s="113">
        <v>7.3032807433557112</v>
      </c>
      <c r="F113" s="113">
        <v>6.7939669987546525</v>
      </c>
      <c r="G113" s="113">
        <v>4.5431154892303205</v>
      </c>
      <c r="H113" s="113">
        <v>52.236699730528358</v>
      </c>
      <c r="I113" s="89">
        <v>5.7530279588863493</v>
      </c>
      <c r="J113" s="89">
        <v>5.2799541611934231</v>
      </c>
      <c r="K113" s="113">
        <v>6.9518859928938248</v>
      </c>
      <c r="L113" s="71">
        <v>6.3563829787234072</v>
      </c>
      <c r="M113" s="113">
        <v>373.31666650000005</v>
      </c>
      <c r="N113" s="113">
        <v>371.09166666666664</v>
      </c>
      <c r="O113" s="113">
        <v>130.55000000000001</v>
      </c>
      <c r="P113" s="113">
        <v>128.63333324999999</v>
      </c>
      <c r="Q113" s="113">
        <v>118.50833333333333</v>
      </c>
      <c r="R113" s="113">
        <v>386.54166650000002</v>
      </c>
      <c r="S113" s="114">
        <v>117.28425000000001</v>
      </c>
      <c r="T113" s="114">
        <v>118.81816666666668</v>
      </c>
      <c r="U113" s="113">
        <v>100.003902575</v>
      </c>
      <c r="V113" s="71">
        <v>99.974999999999994</v>
      </c>
      <c r="W113" s="35"/>
    </row>
    <row r="114" spans="1:23" s="27" customFormat="1" x14ac:dyDescent="0.25">
      <c r="A114" s="2"/>
      <c r="B114" s="8">
        <v>2024</v>
      </c>
      <c r="C114" s="113">
        <v>3.5849815186325129</v>
      </c>
      <c r="D114" s="113">
        <v>2.7576295165165909</v>
      </c>
      <c r="E114" s="113">
        <v>2.5301927741606001</v>
      </c>
      <c r="F114" s="113">
        <v>3.2715730780458641</v>
      </c>
      <c r="G114" s="113">
        <v>6.8560579424794321</v>
      </c>
      <c r="H114" s="113">
        <v>27.297617797692197</v>
      </c>
      <c r="I114" s="89">
        <v>7.1623001383391198</v>
      </c>
      <c r="J114" s="89">
        <v>7.6886390829685292</v>
      </c>
      <c r="K114" s="113">
        <v>2.9111098167560856</v>
      </c>
      <c r="L114" s="71">
        <v>3.6259064766191784</v>
      </c>
      <c r="M114" s="113">
        <v>386.70000000000005</v>
      </c>
      <c r="N114" s="113">
        <v>381.32499999999999</v>
      </c>
      <c r="O114" s="113">
        <v>133.85316666666668</v>
      </c>
      <c r="P114" s="113">
        <v>132.84166675</v>
      </c>
      <c r="Q114" s="113">
        <v>126.63333333333333</v>
      </c>
      <c r="R114" s="113">
        <v>492.05833325000003</v>
      </c>
      <c r="S114" s="114">
        <v>125.68450000000001</v>
      </c>
      <c r="T114" s="114">
        <v>127.95366666666669</v>
      </c>
      <c r="U114" s="113">
        <v>102.91512600000001</v>
      </c>
      <c r="V114" s="71">
        <v>103.60000000000001</v>
      </c>
      <c r="W114" s="115"/>
    </row>
    <row r="115" spans="1:23" s="27" customFormat="1" x14ac:dyDescent="0.25">
      <c r="A115" s="2"/>
      <c r="B115" s="8">
        <v>2025</v>
      </c>
      <c r="C115" s="113">
        <v>4.3267137962244462</v>
      </c>
      <c r="D115" s="113">
        <v>4.06719954929462</v>
      </c>
      <c r="E115" s="113">
        <v>3.4527688414550228</v>
      </c>
      <c r="F115" s="113">
        <v>3.9254761910008762</v>
      </c>
      <c r="G115" s="113">
        <v>5.931416077696805</v>
      </c>
      <c r="H115" s="113">
        <v>10.976235763201547</v>
      </c>
      <c r="I115" s="89">
        <v>5.463901558910365</v>
      </c>
      <c r="J115" s="89">
        <v>6.1945427439015432</v>
      </c>
      <c r="K115" s="113">
        <v>3.7875268208873436</v>
      </c>
      <c r="L115" s="71">
        <v>3.3858397682726027</v>
      </c>
      <c r="M115" s="113">
        <v>403.43140225000002</v>
      </c>
      <c r="N115" s="113">
        <v>396.83424868134767</v>
      </c>
      <c r="O115" s="113">
        <v>138.47480709863422</v>
      </c>
      <c r="P115" s="113">
        <v>138.05633474999999</v>
      </c>
      <c r="Q115" s="113">
        <v>134.14448322639004</v>
      </c>
      <c r="R115" s="113">
        <v>546.06781599999999</v>
      </c>
      <c r="S115" s="114">
        <v>132.55177735480871</v>
      </c>
      <c r="T115" s="114">
        <v>135.87981124072266</v>
      </c>
      <c r="U115" s="113">
        <v>106.81306400000001</v>
      </c>
      <c r="V115" s="71">
        <v>107.10772999993043</v>
      </c>
      <c r="W115" s="35"/>
    </row>
    <row r="116" spans="1:23" s="27" customFormat="1" x14ac:dyDescent="0.25">
      <c r="A116" s="2"/>
      <c r="B116" s="8">
        <v>2026</v>
      </c>
      <c r="C116" s="113">
        <v>3.711413121659124</v>
      </c>
      <c r="D116" s="113">
        <v>3.2725249315532778</v>
      </c>
      <c r="E116" s="113">
        <v>2.4801225431334784</v>
      </c>
      <c r="F116" s="113">
        <v>2.6697416722487821</v>
      </c>
      <c r="G116" s="113">
        <v>3.2375038363803288</v>
      </c>
      <c r="H116" s="113">
        <v>14.353890524835467</v>
      </c>
      <c r="I116" s="89">
        <v>3.3374964430516059</v>
      </c>
      <c r="J116" s="89">
        <v>3.2286779182674641</v>
      </c>
      <c r="K116" s="113">
        <v>2.4862649291663264</v>
      </c>
      <c r="L116" s="71">
        <v>2.250804915555138</v>
      </c>
      <c r="M116" s="113">
        <v>418.40440824999996</v>
      </c>
      <c r="N116" s="113">
        <v>409.82074840638688</v>
      </c>
      <c r="O116" s="113">
        <v>141.90915200604803</v>
      </c>
      <c r="P116" s="113">
        <v>141.74208225000001</v>
      </c>
      <c r="Q116" s="113">
        <v>138.48741601713698</v>
      </c>
      <c r="R116" s="113">
        <v>624.44979249999994</v>
      </c>
      <c r="S116" s="114">
        <v>136.97568820922714</v>
      </c>
      <c r="T116" s="114">
        <v>140.2669327016354</v>
      </c>
      <c r="U116" s="113">
        <v>109.46871975000001</v>
      </c>
      <c r="V116" s="71">
        <v>109.51851605170839</v>
      </c>
      <c r="W116" s="35"/>
    </row>
    <row r="117" spans="1:23" s="27" customFormat="1" x14ac:dyDescent="0.25">
      <c r="A117" s="2"/>
      <c r="B117" s="8">
        <v>2027</v>
      </c>
      <c r="C117" s="113">
        <v>3.1282634078222848</v>
      </c>
      <c r="D117" s="113">
        <v>2.8007095144448657</v>
      </c>
      <c r="E117" s="113">
        <v>2.0152390816676968</v>
      </c>
      <c r="F117" s="113">
        <v>2.1480956478611368</v>
      </c>
      <c r="G117" s="113">
        <v>2.4154435257895734</v>
      </c>
      <c r="H117" s="113">
        <v>10.317475684003853</v>
      </c>
      <c r="I117" s="89">
        <v>3.1146981156493325</v>
      </c>
      <c r="J117" s="89">
        <v>2.4154435257895734</v>
      </c>
      <c r="K117" s="113">
        <v>2.0230621633811285</v>
      </c>
      <c r="L117" s="71">
        <v>2.0546186336091621</v>
      </c>
      <c r="M117" s="113">
        <v>431.49320025000003</v>
      </c>
      <c r="N117" s="113">
        <v>421.29863709917373</v>
      </c>
      <c r="O117" s="113">
        <v>144.76896069773713</v>
      </c>
      <c r="P117" s="113">
        <v>144.78683775000002</v>
      </c>
      <c r="Q117" s="113">
        <v>141.83250134135619</v>
      </c>
      <c r="R117" s="113">
        <v>688.87724800000001</v>
      </c>
      <c r="S117" s="114">
        <v>141.24206738877763</v>
      </c>
      <c r="T117" s="114">
        <v>143.65500124640067</v>
      </c>
      <c r="U117" s="113">
        <v>111.68333999999999</v>
      </c>
      <c r="V117" s="71">
        <v>111.76870388975902</v>
      </c>
      <c r="W117" s="35"/>
    </row>
    <row r="118" spans="1:23" s="27" customFormat="1" x14ac:dyDescent="0.25">
      <c r="A118" s="2"/>
      <c r="B118" s="8">
        <v>2028</v>
      </c>
      <c r="C118" s="113">
        <v>2.8700091896755264</v>
      </c>
      <c r="D118" s="113">
        <v>2.7805962932795358</v>
      </c>
      <c r="E118" s="113">
        <v>2.035043738253961</v>
      </c>
      <c r="F118" s="113">
        <v>2.0832957241653682</v>
      </c>
      <c r="G118" s="113">
        <v>1.9462249581372992</v>
      </c>
      <c r="H118" s="113">
        <v>4.6987416980274421</v>
      </c>
      <c r="I118" s="89">
        <v>2.4287713987893227</v>
      </c>
      <c r="J118" s="89">
        <v>1.9462249581372992</v>
      </c>
      <c r="K118" s="113">
        <v>2.0390183083708102</v>
      </c>
      <c r="L118" s="71">
        <v>1.9274534262610388</v>
      </c>
      <c r="M118" s="113">
        <v>443.87709475000003</v>
      </c>
      <c r="N118" s="113">
        <v>433.0132513859906</v>
      </c>
      <c r="O118" s="113">
        <v>147.71507236735175</v>
      </c>
      <c r="P118" s="113">
        <v>147.80317575000001</v>
      </c>
      <c r="Q118" s="113">
        <v>144.5928808812121</v>
      </c>
      <c r="R118" s="113">
        <v>721.24581049999995</v>
      </c>
      <c r="S118" s="114">
        <v>144.67251432457499</v>
      </c>
      <c r="T118" s="114">
        <v>146.45085073427057</v>
      </c>
      <c r="U118" s="113">
        <v>113.96058375</v>
      </c>
      <c r="V118" s="71">
        <v>113.92299360236973</v>
      </c>
      <c r="W118" s="35"/>
    </row>
    <row r="119" spans="1:23" s="27" customFormat="1" x14ac:dyDescent="0.25">
      <c r="A119" s="2"/>
      <c r="B119" s="8">
        <v>2029</v>
      </c>
      <c r="C119" s="113">
        <v>2.9049823481570813</v>
      </c>
      <c r="D119" s="113">
        <v>2.8176006330386638</v>
      </c>
      <c r="E119" s="113">
        <v>2.0381421351001627</v>
      </c>
      <c r="F119" s="113">
        <v>2.1088841523082102</v>
      </c>
      <c r="G119" s="113">
        <v>2.079597039128811</v>
      </c>
      <c r="H119" s="113">
        <v>4.6594299766820058</v>
      </c>
      <c r="I119" s="89">
        <v>2.3411153825742588</v>
      </c>
      <c r="J119" s="89">
        <v>2.079597039128811</v>
      </c>
      <c r="K119" s="113">
        <v>2.0337036049975499</v>
      </c>
      <c r="L119" s="71">
        <v>1.8268913878283222</v>
      </c>
      <c r="M119" s="113">
        <v>456.77164599999998</v>
      </c>
      <c r="N119" s="113">
        <v>445.21383549818353</v>
      </c>
      <c r="O119" s="113">
        <v>150.72571549716446</v>
      </c>
      <c r="P119" s="113">
        <v>150.9201735</v>
      </c>
      <c r="Q119" s="113">
        <v>147.59983015080883</v>
      </c>
      <c r="R119" s="113">
        <v>754.85175400000003</v>
      </c>
      <c r="S119" s="114">
        <v>148.05946481178458</v>
      </c>
      <c r="T119" s="114">
        <v>149.49643828991941</v>
      </c>
      <c r="U119" s="113">
        <v>116.27820425</v>
      </c>
      <c r="V119" s="71">
        <v>116.00424296124764</v>
      </c>
      <c r="W119" s="35"/>
    </row>
    <row r="120" spans="1:23" s="27" customFormat="1" x14ac:dyDescent="0.25">
      <c r="A120" s="2"/>
      <c r="B120" s="8">
        <v>2030</v>
      </c>
      <c r="C120" s="113">
        <v>2.310897598928463</v>
      </c>
      <c r="D120" s="113">
        <v>2.147452740685396</v>
      </c>
      <c r="E120" s="113">
        <v>2.0030962216835535</v>
      </c>
      <c r="F120" s="113">
        <v>2.1266913332828707</v>
      </c>
      <c r="G120" s="113">
        <v>2.3484001361606666</v>
      </c>
      <c r="H120" s="113">
        <v>5.5347891527850912</v>
      </c>
      <c r="I120" s="89">
        <v>2.5352694417555455</v>
      </c>
      <c r="J120" s="89">
        <v>2.3484001361606666</v>
      </c>
      <c r="K120" s="113">
        <v>2.0050632145877767</v>
      </c>
      <c r="L120" s="71">
        <v>1.9306841151674137</v>
      </c>
      <c r="M120" s="113">
        <v>467.32717100000002</v>
      </c>
      <c r="N120" s="113">
        <v>454.77459221049986</v>
      </c>
      <c r="O120" s="113">
        <v>153.74489660939366</v>
      </c>
      <c r="P120" s="113">
        <v>154.12977974999998</v>
      </c>
      <c r="Q120" s="113">
        <v>151.06606476304333</v>
      </c>
      <c r="R120" s="113">
        <v>796.63120700000002</v>
      </c>
      <c r="S120" s="114">
        <v>151.81317117878456</v>
      </c>
      <c r="T120" s="114">
        <v>153.00721285027524</v>
      </c>
      <c r="U120" s="113">
        <v>118.60965575</v>
      </c>
      <c r="V120" s="71">
        <v>118.24391845302065</v>
      </c>
      <c r="W120" s="35"/>
    </row>
    <row r="121" spans="1:23" s="27" customFormat="1" x14ac:dyDescent="0.25">
      <c r="A121" s="2"/>
      <c r="B121" s="130" t="s">
        <v>136</v>
      </c>
      <c r="C121" s="396">
        <v>2.9765471652882569</v>
      </c>
      <c r="D121" s="393">
        <v>3.9667782323044465</v>
      </c>
      <c r="E121" s="393">
        <v>3.769224768583479</v>
      </c>
      <c r="F121" s="393">
        <v>3.639256239797084</v>
      </c>
      <c r="G121" s="393">
        <v>2.5525663391791298</v>
      </c>
      <c r="H121" s="393">
        <v>-12.784321841506173</v>
      </c>
      <c r="I121" s="394">
        <v>3.2345869116985995</v>
      </c>
      <c r="J121" s="394">
        <v>1.6541499330054332</v>
      </c>
      <c r="K121" s="393">
        <v>3.7933650045324674</v>
      </c>
      <c r="L121" s="395">
        <v>3.7707948243992595</v>
      </c>
      <c r="M121" s="393">
        <v>214.78333325</v>
      </c>
      <c r="N121" s="393">
        <v>209.67500000000001</v>
      </c>
      <c r="O121" s="393">
        <v>85.356499999999997</v>
      </c>
      <c r="P121" s="393">
        <v>86.85833332499999</v>
      </c>
      <c r="Q121" s="393">
        <v>93.074999999999989</v>
      </c>
      <c r="R121" s="393">
        <v>348.60833349999996</v>
      </c>
      <c r="S121" s="396">
        <v>85.366916666666654</v>
      </c>
      <c r="T121" s="396">
        <v>94.265333333333331</v>
      </c>
      <c r="U121" s="393">
        <v>71.142687375000008</v>
      </c>
      <c r="V121" s="395">
        <v>70.174999999999997</v>
      </c>
      <c r="W121" s="35"/>
    </row>
    <row r="122" spans="1:23" s="27" customFormat="1" x14ac:dyDescent="0.25">
      <c r="A122" s="2"/>
      <c r="B122" s="8" t="s">
        <v>137</v>
      </c>
      <c r="C122" s="114">
        <v>0.45782591000924633</v>
      </c>
      <c r="D122" s="113">
        <v>2.5197726640435514</v>
      </c>
      <c r="E122" s="113">
        <v>2.2387476837343101</v>
      </c>
      <c r="F122" s="113">
        <v>1.8132975152848063</v>
      </c>
      <c r="G122" s="113">
        <v>-6.2673471214946819E-2</v>
      </c>
      <c r="H122" s="113">
        <v>-37.809863056529601</v>
      </c>
      <c r="I122" s="89">
        <v>1.405111074450204</v>
      </c>
      <c r="J122" s="89">
        <v>-1.1598466739275004</v>
      </c>
      <c r="K122" s="113">
        <v>0.18685300612737432</v>
      </c>
      <c r="L122" s="71">
        <v>1.2825080156751101</v>
      </c>
      <c r="M122" s="113">
        <v>215.76666700000001</v>
      </c>
      <c r="N122" s="113">
        <v>214.95833333333331</v>
      </c>
      <c r="O122" s="113">
        <v>87.267416666666676</v>
      </c>
      <c r="P122" s="113">
        <v>88.433333325000007</v>
      </c>
      <c r="Q122" s="113">
        <v>93.01666666666668</v>
      </c>
      <c r="R122" s="113">
        <v>216.79999999999998</v>
      </c>
      <c r="S122" s="114">
        <v>86.566416666666669</v>
      </c>
      <c r="T122" s="114">
        <v>93.171999999999997</v>
      </c>
      <c r="U122" s="113">
        <v>71.27561962499999</v>
      </c>
      <c r="V122" s="71">
        <v>71.075000000000003</v>
      </c>
      <c r="W122" s="35"/>
    </row>
    <row r="123" spans="1:23" s="27" customFormat="1" x14ac:dyDescent="0.25">
      <c r="A123" s="2"/>
      <c r="B123" s="8" t="s">
        <v>138</v>
      </c>
      <c r="C123" s="114">
        <v>4.9629227483965366</v>
      </c>
      <c r="D123" s="113">
        <v>4.9622019771273562</v>
      </c>
      <c r="E123" s="113">
        <v>3.5112379668241767</v>
      </c>
      <c r="F123" s="113">
        <v>2.798718460497418</v>
      </c>
      <c r="G123" s="113">
        <v>-0.34939974914890426</v>
      </c>
      <c r="H123" s="113">
        <v>4.8124230857933492</v>
      </c>
      <c r="I123" s="89">
        <v>1.5559344125945813</v>
      </c>
      <c r="J123" s="89">
        <v>0.41974341361494805</v>
      </c>
      <c r="K123" s="113">
        <v>2.020788605666235</v>
      </c>
      <c r="L123" s="71">
        <v>1.7235314808301094</v>
      </c>
      <c r="M123" s="113">
        <v>226.47500000000002</v>
      </c>
      <c r="N123" s="113">
        <v>225.625</v>
      </c>
      <c r="O123" s="113">
        <v>90.331583333333327</v>
      </c>
      <c r="P123" s="113">
        <v>90.908333349999992</v>
      </c>
      <c r="Q123" s="113">
        <v>92.691666666666677</v>
      </c>
      <c r="R123" s="113">
        <v>227.23333324999999</v>
      </c>
      <c r="S123" s="114">
        <v>87.913333333333341</v>
      </c>
      <c r="T123" s="114">
        <v>93.56308333333331</v>
      </c>
      <c r="U123" s="113">
        <v>72.715949225000003</v>
      </c>
      <c r="V123" s="71">
        <v>72.3</v>
      </c>
    </row>
    <row r="124" spans="1:23" s="27" customFormat="1" x14ac:dyDescent="0.25">
      <c r="A124" s="2"/>
      <c r="B124" s="8" t="s">
        <v>139</v>
      </c>
      <c r="C124" s="114">
        <v>4.798174853736592</v>
      </c>
      <c r="D124" s="113">
        <v>4.9012003693444051</v>
      </c>
      <c r="E124" s="113">
        <v>4.3005445677453125</v>
      </c>
      <c r="F124" s="113">
        <v>3.7400311387405072</v>
      </c>
      <c r="G124" s="113">
        <v>1.6722107345140458</v>
      </c>
      <c r="H124" s="113">
        <v>2.1197007855800587</v>
      </c>
      <c r="I124" s="89">
        <v>2.7878782133919628</v>
      </c>
      <c r="J124" s="89">
        <v>1.3770566560707298</v>
      </c>
      <c r="K124" s="113">
        <v>3.3759709199477905</v>
      </c>
      <c r="L124" s="71">
        <v>2.1438450899031736</v>
      </c>
      <c r="M124" s="113">
        <v>237.34166649999997</v>
      </c>
      <c r="N124" s="113">
        <v>236.68333333333334</v>
      </c>
      <c r="O124" s="113">
        <v>94.216333333333324</v>
      </c>
      <c r="P124" s="113">
        <v>94.308333325000007</v>
      </c>
      <c r="Q124" s="113">
        <v>94.24166666666666</v>
      </c>
      <c r="R124" s="113">
        <v>232.04999999999998</v>
      </c>
      <c r="S124" s="114">
        <v>90.364249999999998</v>
      </c>
      <c r="T124" s="114">
        <v>94.851499999999973</v>
      </c>
      <c r="U124" s="113">
        <v>75.170818525000001</v>
      </c>
      <c r="V124" s="71">
        <v>73.849999999999994</v>
      </c>
    </row>
    <row r="125" spans="1:23" s="27" customFormat="1" x14ac:dyDescent="0.25">
      <c r="A125" s="2"/>
      <c r="B125" s="8" t="s">
        <v>140</v>
      </c>
      <c r="C125" s="114">
        <v>3.0897792234049426</v>
      </c>
      <c r="D125" s="113">
        <v>3.0737272023096951</v>
      </c>
      <c r="E125" s="113">
        <v>2.6538215242226437</v>
      </c>
      <c r="F125" s="113">
        <v>2.4123000797395155</v>
      </c>
      <c r="G125" s="113">
        <v>1.5916526660182395</v>
      </c>
      <c r="H125" s="113">
        <v>3.2320620555914781</v>
      </c>
      <c r="I125" s="89">
        <v>3.398191209466134</v>
      </c>
      <c r="J125" s="89">
        <v>1.3520257103648348</v>
      </c>
      <c r="K125" s="113">
        <v>1.5753671747051001</v>
      </c>
      <c r="L125" s="71">
        <v>1.6926201760324888</v>
      </c>
      <c r="M125" s="113">
        <v>244.67500000000001</v>
      </c>
      <c r="N125" s="113">
        <v>243.95833333333334</v>
      </c>
      <c r="O125" s="113">
        <v>96.716666666666669</v>
      </c>
      <c r="P125" s="113">
        <v>96.583333324999998</v>
      </c>
      <c r="Q125" s="113">
        <v>95.741666666666674</v>
      </c>
      <c r="R125" s="113">
        <v>239.54999999999998</v>
      </c>
      <c r="S125" s="114">
        <v>93.435000000000002</v>
      </c>
      <c r="T125" s="114">
        <v>96.133916666666678</v>
      </c>
      <c r="U125" s="113">
        <v>76.355034924999998</v>
      </c>
      <c r="V125" s="71">
        <v>75.099999999999994</v>
      </c>
    </row>
    <row r="126" spans="1:23" s="27" customFormat="1" x14ac:dyDescent="0.25">
      <c r="A126" s="2"/>
      <c r="B126" s="8" t="s">
        <v>141</v>
      </c>
      <c r="C126" s="114">
        <v>2.8847791968938497</v>
      </c>
      <c r="D126" s="113">
        <v>2.9137489325362864</v>
      </c>
      <c r="E126" s="113">
        <v>2.3043253489574145</v>
      </c>
      <c r="F126" s="113">
        <v>2.088006911310436</v>
      </c>
      <c r="G126" s="113">
        <v>1.3752284794150693</v>
      </c>
      <c r="H126" s="113">
        <v>1.798511166771033</v>
      </c>
      <c r="I126" s="89">
        <v>2.1783414494925211</v>
      </c>
      <c r="J126" s="89">
        <v>1.1748368378485585</v>
      </c>
      <c r="K126" s="113">
        <v>2.1481425247347641</v>
      </c>
      <c r="L126" s="71">
        <v>2.0639147802929303</v>
      </c>
      <c r="M126" s="113">
        <v>251.73333350000001</v>
      </c>
      <c r="N126" s="113">
        <v>251.06666666666666</v>
      </c>
      <c r="O126" s="113">
        <v>98.945333333333323</v>
      </c>
      <c r="P126" s="113">
        <v>98.6</v>
      </c>
      <c r="Q126" s="113">
        <v>97.058333333333323</v>
      </c>
      <c r="R126" s="113">
        <v>243.85833350000001</v>
      </c>
      <c r="S126" s="114">
        <v>95.470333333333329</v>
      </c>
      <c r="T126" s="114">
        <v>97.263333333333321</v>
      </c>
      <c r="U126" s="113">
        <v>77.995249900000005</v>
      </c>
      <c r="V126" s="71">
        <v>76.649999999999991</v>
      </c>
    </row>
    <row r="127" spans="1:23" s="27" customFormat="1" x14ac:dyDescent="0.25">
      <c r="A127" s="2"/>
      <c r="B127" s="8" t="s">
        <v>142</v>
      </c>
      <c r="C127" s="114">
        <v>1.9597457283105468</v>
      </c>
      <c r="D127" s="113">
        <v>2.0280138077535703</v>
      </c>
      <c r="E127" s="113">
        <v>1.0507485614952516</v>
      </c>
      <c r="F127" s="113">
        <v>1.1409736308316543</v>
      </c>
      <c r="G127" s="113">
        <v>1.6141495664119709</v>
      </c>
      <c r="H127" s="113">
        <v>-5.1259371868062065E-2</v>
      </c>
      <c r="I127" s="89">
        <v>2.5326366654911965</v>
      </c>
      <c r="J127" s="89">
        <v>1.1559683333904669</v>
      </c>
      <c r="K127" s="113">
        <v>0.69474304614030036</v>
      </c>
      <c r="L127" s="71">
        <v>1.4350945857795283</v>
      </c>
      <c r="M127" s="113">
        <v>256.66666674999999</v>
      </c>
      <c r="N127" s="113">
        <v>256.1583333333333</v>
      </c>
      <c r="O127" s="113">
        <v>99.985000000000014</v>
      </c>
      <c r="P127" s="113">
        <v>99.725000000000009</v>
      </c>
      <c r="Q127" s="113">
        <v>98.625</v>
      </c>
      <c r="R127" s="113">
        <v>243.73333324999999</v>
      </c>
      <c r="S127" s="114">
        <v>97.888249999999999</v>
      </c>
      <c r="T127" s="114">
        <v>98.387666666666661</v>
      </c>
      <c r="U127" s="113">
        <v>78.537116475000005</v>
      </c>
      <c r="V127" s="71">
        <v>77.75</v>
      </c>
    </row>
    <row r="128" spans="1:23" s="27" customFormat="1" x14ac:dyDescent="0.25">
      <c r="A128" s="2"/>
      <c r="B128" s="8" t="s">
        <v>143</v>
      </c>
      <c r="C128" s="114">
        <v>1.0779221100396086</v>
      </c>
      <c r="D128" s="113">
        <v>1.1386186928657338</v>
      </c>
      <c r="E128" s="113">
        <v>0.10134853561365453</v>
      </c>
      <c r="F128" s="113">
        <v>0.44288443218849505</v>
      </c>
      <c r="G128" s="113">
        <v>1.9011406844106515</v>
      </c>
      <c r="H128" s="113">
        <v>-0.93681615869009027</v>
      </c>
      <c r="I128" s="89">
        <v>2.8951380783699818</v>
      </c>
      <c r="J128" s="89">
        <v>2.282128857614274</v>
      </c>
      <c r="K128" s="113">
        <v>-3.1500615391044651E-2</v>
      </c>
      <c r="L128" s="71">
        <v>0.67524115755626113</v>
      </c>
      <c r="M128" s="113">
        <v>259.43333349999995</v>
      </c>
      <c r="N128" s="113">
        <v>259.07499999999993</v>
      </c>
      <c r="O128" s="113">
        <v>100.08633333333333</v>
      </c>
      <c r="P128" s="113">
        <v>100.16666649999999</v>
      </c>
      <c r="Q128" s="113">
        <v>100.5</v>
      </c>
      <c r="R128" s="113">
        <v>241.45000000000002</v>
      </c>
      <c r="S128" s="114">
        <v>100.72225</v>
      </c>
      <c r="T128" s="114">
        <v>100.63300000000001</v>
      </c>
      <c r="U128" s="113">
        <v>78.512376799999998</v>
      </c>
      <c r="V128" s="71">
        <v>78.274999999999991</v>
      </c>
    </row>
    <row r="129" spans="1:22" s="27" customFormat="1" x14ac:dyDescent="0.25">
      <c r="A129" s="2"/>
      <c r="B129" s="8" t="s">
        <v>144</v>
      </c>
      <c r="C129" s="114">
        <v>2.1424899125385588</v>
      </c>
      <c r="D129" s="113">
        <v>2.3191482517932682</v>
      </c>
      <c r="E129" s="113">
        <v>1.1074605590506881</v>
      </c>
      <c r="F129" s="113">
        <v>1.3727123982907097</v>
      </c>
      <c r="G129" s="113">
        <v>2.4792703150912088</v>
      </c>
      <c r="H129" s="113">
        <v>-4.2244770138745169</v>
      </c>
      <c r="I129" s="89">
        <v>1.33113587117046</v>
      </c>
      <c r="J129" s="89">
        <v>2.3096300418351978</v>
      </c>
      <c r="K129" s="113">
        <v>1.5074151340684017</v>
      </c>
      <c r="L129" s="71">
        <v>1.9801980198020042</v>
      </c>
      <c r="M129" s="113">
        <v>264.99166649999995</v>
      </c>
      <c r="N129" s="113">
        <v>265.08333333333331</v>
      </c>
      <c r="O129" s="113">
        <v>101.19475</v>
      </c>
      <c r="P129" s="113">
        <v>101.54166675</v>
      </c>
      <c r="Q129" s="113">
        <v>102.99166666666667</v>
      </c>
      <c r="R129" s="113">
        <v>231.25000025</v>
      </c>
      <c r="S129" s="114">
        <v>102.063</v>
      </c>
      <c r="T129" s="114">
        <v>102.95725000000002</v>
      </c>
      <c r="U129" s="113">
        <v>79.695884250000006</v>
      </c>
      <c r="V129" s="71">
        <v>79.825000000000003</v>
      </c>
    </row>
    <row r="130" spans="1:22" s="27" customFormat="1" x14ac:dyDescent="0.25">
      <c r="A130" s="2"/>
      <c r="B130" s="8" t="s">
        <v>145</v>
      </c>
      <c r="C130" s="114">
        <v>3.742256079588846</v>
      </c>
      <c r="D130" s="113">
        <v>3.9075762338887099</v>
      </c>
      <c r="E130" s="113">
        <v>2.824915982960241</v>
      </c>
      <c r="F130" s="113">
        <v>2.6343862924625538</v>
      </c>
      <c r="G130" s="113">
        <v>1.6425277125980964</v>
      </c>
      <c r="H130" s="113">
        <v>-2.2882883218504957</v>
      </c>
      <c r="I130" s="89">
        <v>0.72634875844657643</v>
      </c>
      <c r="J130" s="89">
        <v>1.4718082828875767</v>
      </c>
      <c r="K130" s="113">
        <v>1.821602506405462</v>
      </c>
      <c r="L130" s="71">
        <v>1.3153773880363318</v>
      </c>
      <c r="M130" s="113">
        <v>274.90833325</v>
      </c>
      <c r="N130" s="113">
        <v>275.44166666666666</v>
      </c>
      <c r="O130" s="113">
        <v>104.05341666666666</v>
      </c>
      <c r="P130" s="113">
        <v>104.2166665</v>
      </c>
      <c r="Q130" s="113">
        <v>104.68333333333334</v>
      </c>
      <c r="R130" s="113">
        <v>225.95833350000001</v>
      </c>
      <c r="S130" s="114">
        <v>102.80433333333333</v>
      </c>
      <c r="T130" s="114">
        <v>104.47258333333329</v>
      </c>
      <c r="U130" s="113">
        <v>81.147626474999996</v>
      </c>
      <c r="V130" s="71">
        <v>80.875</v>
      </c>
    </row>
    <row r="131" spans="1:22" s="27" customFormat="1" x14ac:dyDescent="0.25">
      <c r="A131" s="2"/>
      <c r="B131" s="8" t="s">
        <v>146</v>
      </c>
      <c r="C131" s="114">
        <v>3.0555639767970044</v>
      </c>
      <c r="D131" s="113">
        <v>3.0314948718724644</v>
      </c>
      <c r="E131" s="113">
        <v>2.2675853187585693</v>
      </c>
      <c r="F131" s="113">
        <v>2.1269791334191268</v>
      </c>
      <c r="G131" s="113">
        <v>1.1383537653240072</v>
      </c>
      <c r="H131" s="113">
        <v>4.0973630432621366</v>
      </c>
      <c r="I131" s="89">
        <v>0.54375139828735541</v>
      </c>
      <c r="J131" s="89">
        <v>1.0092759583655297</v>
      </c>
      <c r="K131" s="113">
        <v>1.8311465344680089</v>
      </c>
      <c r="L131" s="71">
        <v>2.2256568778979968</v>
      </c>
      <c r="M131" s="113">
        <v>283.30833325000003</v>
      </c>
      <c r="N131" s="113">
        <v>283.79166666666669</v>
      </c>
      <c r="O131" s="113">
        <v>106.41291666666667</v>
      </c>
      <c r="P131" s="113">
        <v>106.43333325</v>
      </c>
      <c r="Q131" s="113">
        <v>105.87500000000001</v>
      </c>
      <c r="R131" s="113">
        <v>235.21666675</v>
      </c>
      <c r="S131" s="114">
        <v>103.36333333333333</v>
      </c>
      <c r="T131" s="114">
        <v>105.52700000000002</v>
      </c>
      <c r="U131" s="113">
        <v>82.633558425000004</v>
      </c>
      <c r="V131" s="71">
        <v>82.674999999999997</v>
      </c>
    </row>
    <row r="132" spans="1:22" s="27" customFormat="1" x14ac:dyDescent="0.25">
      <c r="A132" s="2"/>
      <c r="B132" s="8" t="s">
        <v>147</v>
      </c>
      <c r="C132" s="114">
        <v>2.5884636593194843</v>
      </c>
      <c r="D132" s="113">
        <v>2.6016737630303988</v>
      </c>
      <c r="E132" s="113">
        <v>1.7392938670509173</v>
      </c>
      <c r="F132" s="113">
        <v>1.6990290492475912</v>
      </c>
      <c r="G132" s="113">
        <v>1.1806375442738881</v>
      </c>
      <c r="H132" s="113">
        <v>1.8422730454749958</v>
      </c>
      <c r="I132" s="89">
        <v>0.75518397884486888</v>
      </c>
      <c r="J132" s="89">
        <v>1.3313338450506862</v>
      </c>
      <c r="K132" s="113">
        <v>1.2804628896144532</v>
      </c>
      <c r="L132" s="71">
        <v>2.6912609615965977</v>
      </c>
      <c r="M132" s="113">
        <v>290.64166650000004</v>
      </c>
      <c r="N132" s="113">
        <v>291.17500000000001</v>
      </c>
      <c r="O132" s="113">
        <v>108.26375</v>
      </c>
      <c r="P132" s="113">
        <v>108.24166650000001</v>
      </c>
      <c r="Q132" s="113">
        <v>107.12499999999999</v>
      </c>
      <c r="R132" s="113">
        <v>239.55</v>
      </c>
      <c r="S132" s="114">
        <v>104.14391666666667</v>
      </c>
      <c r="T132" s="114">
        <v>106.93191666666665</v>
      </c>
      <c r="U132" s="113">
        <v>83.691650475000003</v>
      </c>
      <c r="V132" s="71">
        <v>84.899999999999991</v>
      </c>
    </row>
    <row r="133" spans="1:22" s="27" customFormat="1" x14ac:dyDescent="0.25">
      <c r="A133" s="2"/>
      <c r="B133" s="8" t="s">
        <v>148</v>
      </c>
      <c r="C133" s="114">
        <v>1.2128336733163936</v>
      </c>
      <c r="D133" s="113">
        <v>1.4195357889012827</v>
      </c>
      <c r="E133" s="113">
        <v>0.5890706723164385</v>
      </c>
      <c r="F133" s="113">
        <v>0.80067780552879331</v>
      </c>
      <c r="G133" s="113">
        <v>1.1901983663944016</v>
      </c>
      <c r="H133" s="113">
        <v>-7.1731719891463319</v>
      </c>
      <c r="I133" s="89">
        <v>1.671645087287061</v>
      </c>
      <c r="J133" s="89">
        <v>1.3884223840247234</v>
      </c>
      <c r="K133" s="113">
        <v>0.58865200077176105</v>
      </c>
      <c r="L133" s="71">
        <v>5.2120141342756332</v>
      </c>
      <c r="M133" s="113">
        <v>294.16666649999996</v>
      </c>
      <c r="N133" s="113">
        <v>295.30833333333334</v>
      </c>
      <c r="O133" s="113">
        <v>108.9015</v>
      </c>
      <c r="P133" s="113">
        <v>109.10833350000001</v>
      </c>
      <c r="Q133" s="113">
        <v>108.39999999999999</v>
      </c>
      <c r="R133" s="113">
        <v>222.36666649999998</v>
      </c>
      <c r="S133" s="114">
        <v>105.88483333333333</v>
      </c>
      <c r="T133" s="114">
        <v>108.41658333333331</v>
      </c>
      <c r="U133" s="113">
        <v>84.184303049999997</v>
      </c>
      <c r="V133" s="71">
        <v>89.325000000000003</v>
      </c>
    </row>
    <row r="134" spans="1:22" s="27" customFormat="1" x14ac:dyDescent="0.25">
      <c r="A134" s="2"/>
      <c r="B134" s="8" t="s">
        <v>149</v>
      </c>
      <c r="C134" s="114">
        <v>5.7762040825927619</v>
      </c>
      <c r="D134" s="113">
        <v>5.9118999915342751</v>
      </c>
      <c r="E134" s="113">
        <v>3.9909153378664852</v>
      </c>
      <c r="F134" s="113">
        <v>3.6737186990396076</v>
      </c>
      <c r="G134" s="113">
        <v>1.9526445264452796</v>
      </c>
      <c r="H134" s="113">
        <v>0.26982461420315129</v>
      </c>
      <c r="I134" s="89">
        <v>1.817934265058426</v>
      </c>
      <c r="J134" s="89">
        <v>1.5590327125539982</v>
      </c>
      <c r="K134" s="113">
        <v>3.8480271946612188</v>
      </c>
      <c r="L134" s="71">
        <v>0.25188916876572875</v>
      </c>
      <c r="M134" s="113">
        <v>311.15833349999997</v>
      </c>
      <c r="N134" s="113">
        <v>312.76666666666665</v>
      </c>
      <c r="O134" s="113">
        <v>113.24766666666667</v>
      </c>
      <c r="P134" s="113">
        <v>113.11666675000001</v>
      </c>
      <c r="Q134" s="113">
        <v>110.51666666666667</v>
      </c>
      <c r="R134" s="113">
        <v>222.9666665</v>
      </c>
      <c r="S134" s="114">
        <v>107.80975000000001</v>
      </c>
      <c r="T134" s="114">
        <v>110.10683333333333</v>
      </c>
      <c r="U134" s="113">
        <v>87.423737925000012</v>
      </c>
      <c r="V134" s="71">
        <v>89.55</v>
      </c>
    </row>
    <row r="135" spans="1:22" s="27" customFormat="1" x14ac:dyDescent="0.25">
      <c r="A135" s="2"/>
      <c r="B135" s="8" t="s">
        <v>150</v>
      </c>
      <c r="C135" s="114">
        <v>12.873938663127603</v>
      </c>
      <c r="D135" s="113">
        <v>12.53064052008952</v>
      </c>
      <c r="E135" s="113">
        <v>10.036409874522789</v>
      </c>
      <c r="F135" s="113">
        <v>8.7741270010504469</v>
      </c>
      <c r="G135" s="113">
        <v>3.566581209470665</v>
      </c>
      <c r="H135" s="113">
        <v>26.296905349302513</v>
      </c>
      <c r="I135" s="89">
        <v>4.0575334481961676</v>
      </c>
      <c r="J135" s="89">
        <v>3.635635693213124</v>
      </c>
      <c r="K135" s="113">
        <v>9.5304834507852441</v>
      </c>
      <c r="L135" s="71">
        <v>6.9793411501954283</v>
      </c>
      <c r="M135" s="113">
        <v>351.21666649999997</v>
      </c>
      <c r="N135" s="113">
        <v>351.95833333333331</v>
      </c>
      <c r="O135" s="113">
        <v>124.61366666666667</v>
      </c>
      <c r="P135" s="113">
        <v>123.04166675</v>
      </c>
      <c r="Q135" s="113">
        <v>114.45833333333333</v>
      </c>
      <c r="R135" s="113">
        <v>281.59999974999999</v>
      </c>
      <c r="S135" s="114">
        <v>112.18416666666667</v>
      </c>
      <c r="T135" s="114">
        <v>114.10991666666668</v>
      </c>
      <c r="U135" s="113">
        <v>95.755642800000004</v>
      </c>
      <c r="V135" s="71">
        <v>95.8</v>
      </c>
    </row>
    <row r="136" spans="1:22" s="27" customFormat="1" x14ac:dyDescent="0.25">
      <c r="A136" s="2"/>
      <c r="B136" s="8" t="s">
        <v>151</v>
      </c>
      <c r="C136" s="114">
        <v>7.4787643228200862</v>
      </c>
      <c r="D136" s="113">
        <v>6.3501834970995708</v>
      </c>
      <c r="E136" s="113">
        <v>5.6703919580784135</v>
      </c>
      <c r="F136" s="113">
        <v>5.546901249206293</v>
      </c>
      <c r="G136" s="113">
        <v>5.0309428467419037</v>
      </c>
      <c r="H136" s="113">
        <v>48.487807837791031</v>
      </c>
      <c r="I136" s="89">
        <v>6.2927775012813925</v>
      </c>
      <c r="J136" s="89">
        <v>5.8391799135190325</v>
      </c>
      <c r="K136" s="113">
        <v>5.223550569700719</v>
      </c>
      <c r="L136" s="71">
        <v>5.2974947807933326</v>
      </c>
      <c r="M136" s="113">
        <v>377.48333324999999</v>
      </c>
      <c r="N136" s="113">
        <v>374.30833333333334</v>
      </c>
      <c r="O136" s="113">
        <v>131.67974999999998</v>
      </c>
      <c r="P136" s="113">
        <v>129.86666650000001</v>
      </c>
      <c r="Q136" s="113">
        <v>120.21666666666665</v>
      </c>
      <c r="R136" s="113">
        <v>418.14166649999999</v>
      </c>
      <c r="S136" s="114">
        <v>119.24366666666668</v>
      </c>
      <c r="T136" s="114">
        <v>120.773</v>
      </c>
      <c r="U136" s="113">
        <v>100.75748722499999</v>
      </c>
      <c r="V136" s="71">
        <v>100.875</v>
      </c>
    </row>
    <row r="137" spans="1:22" s="27" customFormat="1" x14ac:dyDescent="0.25">
      <c r="A137" s="2"/>
      <c r="B137" s="8" t="s">
        <v>152</v>
      </c>
      <c r="C137" s="114">
        <v>3.3025740878852572</v>
      </c>
      <c r="D137" s="113">
        <v>2.6292940312131252</v>
      </c>
      <c r="E137" s="113">
        <v>2.3545128743536425</v>
      </c>
      <c r="F137" s="113">
        <v>3.2148359255837144</v>
      </c>
      <c r="G137" s="113">
        <v>7.2715929571606663</v>
      </c>
      <c r="H137" s="113">
        <v>21.553699910936743</v>
      </c>
      <c r="I137" s="89">
        <v>7.3114994227506003</v>
      </c>
      <c r="J137" s="89">
        <v>8.0307684664619128</v>
      </c>
      <c r="K137" s="113">
        <v>3.0261659544874808</v>
      </c>
      <c r="L137" s="71">
        <v>3.7174721189590976</v>
      </c>
      <c r="M137" s="113">
        <v>389.95000000000005</v>
      </c>
      <c r="N137" s="113">
        <v>384.15</v>
      </c>
      <c r="O137" s="113">
        <v>134.78016666666667</v>
      </c>
      <c r="P137" s="113">
        <v>134.04166674999999</v>
      </c>
      <c r="Q137" s="113">
        <v>128.95833333333331</v>
      </c>
      <c r="R137" s="113">
        <v>508.26666649999993</v>
      </c>
      <c r="S137" s="114">
        <v>127.96216666666666</v>
      </c>
      <c r="T137" s="114">
        <v>130.47200000000004</v>
      </c>
      <c r="U137" s="113">
        <v>103.80657600000001</v>
      </c>
      <c r="V137" s="71">
        <v>104.625</v>
      </c>
    </row>
    <row r="138" spans="1:22" s="27" customFormat="1" x14ac:dyDescent="0.25">
      <c r="A138" s="2"/>
      <c r="B138" s="8" t="s">
        <v>153</v>
      </c>
      <c r="C138" s="114">
        <v>4.5646370047441875</v>
      </c>
      <c r="D138" s="113">
        <v>4.3316744520961903</v>
      </c>
      <c r="E138" s="113">
        <v>3.5422237353326391</v>
      </c>
      <c r="F138" s="113">
        <v>3.8464084526910858</v>
      </c>
      <c r="G138" s="113">
        <v>5.0292464526615621</v>
      </c>
      <c r="H138" s="113">
        <v>10.542688913478093</v>
      </c>
      <c r="I138" s="89">
        <v>4.4548558151002169</v>
      </c>
      <c r="J138" s="89">
        <v>5.1446863010219168</v>
      </c>
      <c r="K138" s="113">
        <v>3.6542754767289631</v>
      </c>
      <c r="L138" s="71">
        <v>2.9431149367783904</v>
      </c>
      <c r="M138" s="113">
        <v>407.74980200000005</v>
      </c>
      <c r="N138" s="113">
        <v>400.79012740772748</v>
      </c>
      <c r="O138" s="113">
        <v>139.55438172085422</v>
      </c>
      <c r="P138" s="113">
        <v>139.19745675000001</v>
      </c>
      <c r="Q138" s="113">
        <v>135.44396573791144</v>
      </c>
      <c r="R138" s="113">
        <v>561.85164000000009</v>
      </c>
      <c r="S138" s="114">
        <v>133.66269668954487</v>
      </c>
      <c r="T138" s="114">
        <v>137.18437511066935</v>
      </c>
      <c r="U138" s="113">
        <v>107.59995425000001</v>
      </c>
      <c r="V138" s="71">
        <v>107.70423400260439</v>
      </c>
    </row>
    <row r="139" spans="1:22" s="27" customFormat="1" x14ac:dyDescent="0.25">
      <c r="A139" s="2"/>
      <c r="B139" s="8" t="s">
        <v>154</v>
      </c>
      <c r="C139" s="114">
        <v>3.4074676264343129</v>
      </c>
      <c r="D139" s="113">
        <v>2.9342221145435943</v>
      </c>
      <c r="E139" s="113">
        <v>2.1823266989722256</v>
      </c>
      <c r="F139" s="113">
        <v>2.3689382169692408</v>
      </c>
      <c r="G139" s="113">
        <v>2.9122732535215468</v>
      </c>
      <c r="H139" s="113">
        <v>14.641268022284294</v>
      </c>
      <c r="I139" s="89">
        <v>3.3312411397492525</v>
      </c>
      <c r="J139" s="89">
        <v>2.9122732535215023</v>
      </c>
      <c r="K139" s="113">
        <v>2.2581259601232473</v>
      </c>
      <c r="L139" s="71">
        <v>2.2299335562313116</v>
      </c>
      <c r="M139" s="113">
        <v>421.64374450000003</v>
      </c>
      <c r="N139" s="113">
        <v>412.55019995903245</v>
      </c>
      <c r="O139" s="113">
        <v>142.59991425273404</v>
      </c>
      <c r="P139" s="113">
        <v>142.4949585</v>
      </c>
      <c r="Q139" s="113">
        <v>139.38846412560554</v>
      </c>
      <c r="R139" s="113">
        <v>644.11384450000003</v>
      </c>
      <c r="S139" s="114">
        <v>138.11532343016526</v>
      </c>
      <c r="T139" s="114">
        <v>141.17955897502799</v>
      </c>
      <c r="U139" s="113">
        <v>110.02969675</v>
      </c>
      <c r="V139" s="71">
        <v>110.10596685811036</v>
      </c>
    </row>
    <row r="140" spans="1:22" s="27" customFormat="1" x14ac:dyDescent="0.25">
      <c r="A140" s="2"/>
      <c r="B140" s="8" t="s">
        <v>155</v>
      </c>
      <c r="C140" s="114">
        <v>3.0495944544956854</v>
      </c>
      <c r="D140" s="113">
        <v>2.7935357736651012</v>
      </c>
      <c r="E140" s="113">
        <v>1.9935780988294516</v>
      </c>
      <c r="F140" s="113">
        <v>2.1054516816467084</v>
      </c>
      <c r="G140" s="113">
        <v>2.2705630100947394</v>
      </c>
      <c r="H140" s="113">
        <v>8.5343312318758802</v>
      </c>
      <c r="I140" s="89">
        <v>2.913088971681205</v>
      </c>
      <c r="J140" s="89">
        <v>2.2705630100947616</v>
      </c>
      <c r="K140" s="113">
        <v>2.0069631792382525</v>
      </c>
      <c r="L140" s="71">
        <v>2.0112699218385321</v>
      </c>
      <c r="M140" s="113">
        <v>434.50216875000001</v>
      </c>
      <c r="N140" s="113">
        <v>424.07493737921493</v>
      </c>
      <c r="O140" s="113">
        <v>145.44275491222612</v>
      </c>
      <c r="P140" s="113">
        <v>145.49512100000001</v>
      </c>
      <c r="Q140" s="113">
        <v>142.55336703238072</v>
      </c>
      <c r="R140" s="113">
        <v>699.08465349999994</v>
      </c>
      <c r="S140" s="114">
        <v>142.13874568521123</v>
      </c>
      <c r="T140" s="114">
        <v>144.3851298189299</v>
      </c>
      <c r="U140" s="113">
        <v>112.23795225000001</v>
      </c>
      <c r="V140" s="71">
        <v>112.32049505167704</v>
      </c>
    </row>
    <row r="141" spans="1:22" s="27" customFormat="1" x14ac:dyDescent="0.25">
      <c r="A141" s="2"/>
      <c r="B141" s="8" t="s">
        <v>156</v>
      </c>
      <c r="C141" s="114">
        <v>2.8905704397591547</v>
      </c>
      <c r="D141" s="113">
        <v>2.8236101316546414</v>
      </c>
      <c r="E141" s="113">
        <v>2.0957399820160205</v>
      </c>
      <c r="F141" s="113">
        <v>2.1285796243298183</v>
      </c>
      <c r="G141" s="113">
        <v>1.925964735154273</v>
      </c>
      <c r="H141" s="113">
        <v>4.2489841682671114</v>
      </c>
      <c r="I141" s="89">
        <v>2.3528506134697409</v>
      </c>
      <c r="J141" s="89">
        <v>1.925964735154273</v>
      </c>
      <c r="K141" s="113">
        <v>2.0536683036285419</v>
      </c>
      <c r="L141" s="71">
        <v>1.884290455686366</v>
      </c>
      <c r="M141" s="113">
        <v>447.06175999999994</v>
      </c>
      <c r="N141" s="113">
        <v>436.04916027686249</v>
      </c>
      <c r="O141" s="113">
        <v>148.4908568778672</v>
      </c>
      <c r="P141" s="113">
        <v>148.59210050000002</v>
      </c>
      <c r="Q141" s="113">
        <v>145.2988946101994</v>
      </c>
      <c r="R141" s="113">
        <v>728.78864974999999</v>
      </c>
      <c r="S141" s="114">
        <v>145.48305803504394</v>
      </c>
      <c r="T141" s="114">
        <v>147.16593650204919</v>
      </c>
      <c r="U141" s="113">
        <v>114.5429475</v>
      </c>
      <c r="V141" s="71">
        <v>114.43693941971546</v>
      </c>
    </row>
    <row r="142" spans="1:22" s="27" customFormat="1" x14ac:dyDescent="0.25">
      <c r="A142" s="2"/>
      <c r="B142" s="154" t="s">
        <v>157</v>
      </c>
      <c r="C142" s="114">
        <v>2.9090218988982786</v>
      </c>
      <c r="D142" s="113">
        <v>2.8131351084899725</v>
      </c>
      <c r="E142" s="113">
        <v>2.0094840093029198</v>
      </c>
      <c r="F142" s="113">
        <v>2.0983342920036119</v>
      </c>
      <c r="G142" s="113">
        <v>2.1527670236646923</v>
      </c>
      <c r="H142" s="113">
        <v>4.8276673233137002</v>
      </c>
      <c r="I142" s="89">
        <v>2.3915234125509102</v>
      </c>
      <c r="J142" s="89">
        <v>2.1527670236646923</v>
      </c>
      <c r="K142" s="113">
        <v>2.0208173445161348</v>
      </c>
      <c r="L142" s="71">
        <v>1.8453985532400852</v>
      </c>
      <c r="M142" s="113">
        <v>460.06688450000001</v>
      </c>
      <c r="N142" s="113">
        <v>448.3158122948866</v>
      </c>
      <c r="O142" s="113">
        <v>151.47475690210482</v>
      </c>
      <c r="P142" s="113">
        <v>151.7100595</v>
      </c>
      <c r="Q142" s="113">
        <v>148.42684129911709</v>
      </c>
      <c r="R142" s="113">
        <v>763.97214124999994</v>
      </c>
      <c r="S142" s="114">
        <v>148.96231942924703</v>
      </c>
      <c r="T142" s="114">
        <v>150.33407625313262</v>
      </c>
      <c r="U142" s="113">
        <v>116.85765125</v>
      </c>
      <c r="V142" s="71">
        <v>116.54875704413911</v>
      </c>
    </row>
    <row r="143" spans="1:22" s="27" customFormat="1" ht="16.5" thickBot="1" x14ac:dyDescent="0.3">
      <c r="A143" s="2"/>
      <c r="B143" s="154" t="s">
        <v>158</v>
      </c>
      <c r="C143" s="114">
        <v>2.1185463632299228</v>
      </c>
      <c r="D143" s="113">
        <v>1.9232131703771804</v>
      </c>
      <c r="E143" s="113">
        <v>1.9998866368604373</v>
      </c>
      <c r="F143" s="113">
        <v>2.1355060506057066</v>
      </c>
      <c r="G143" s="113">
        <v>2.4155906347465672</v>
      </c>
      <c r="H143" s="113">
        <v>5.9519509998886333</v>
      </c>
      <c r="I143" s="89">
        <v>2.5893367516697197</v>
      </c>
      <c r="J143" s="89">
        <v>2.4155906347466116</v>
      </c>
      <c r="K143" s="113">
        <v>2.0035594374484544</v>
      </c>
      <c r="L143" s="71">
        <v>1.9520391724535457</v>
      </c>
      <c r="M143" s="113">
        <v>469.81361475</v>
      </c>
      <c r="N143" s="113">
        <v>456.93788104182528</v>
      </c>
      <c r="O143" s="113">
        <v>154.50408032360684</v>
      </c>
      <c r="P143" s="113">
        <v>154.949837</v>
      </c>
      <c r="Q143" s="113">
        <v>152.01222617698872</v>
      </c>
      <c r="R143" s="113">
        <v>809.44338874999994</v>
      </c>
      <c r="S143" s="114">
        <v>152.81945551236817</v>
      </c>
      <c r="T143" s="114">
        <v>153.96553211993611</v>
      </c>
      <c r="U143" s="113">
        <v>119.19896374999999</v>
      </c>
      <c r="V143" s="71">
        <v>118.82383443664841</v>
      </c>
    </row>
    <row r="144" spans="1:22" s="27" customFormat="1" ht="15.75" customHeight="1" x14ac:dyDescent="0.25">
      <c r="A144" s="2"/>
      <c r="B144" s="548" t="s">
        <v>289</v>
      </c>
      <c r="C144" s="549"/>
      <c r="D144" s="549"/>
      <c r="E144" s="549"/>
      <c r="F144" s="549"/>
      <c r="G144" s="549"/>
      <c r="H144" s="549"/>
      <c r="I144" s="549"/>
      <c r="J144" s="549"/>
      <c r="K144" s="549"/>
      <c r="L144" s="549"/>
      <c r="M144" s="549"/>
      <c r="N144" s="549"/>
      <c r="O144" s="549"/>
      <c r="P144" s="549"/>
      <c r="Q144" s="549"/>
      <c r="R144" s="549"/>
      <c r="S144" s="549"/>
      <c r="T144" s="549"/>
      <c r="U144" s="549"/>
      <c r="V144" s="550"/>
    </row>
    <row r="145" spans="1:22" s="27" customFormat="1" ht="16.5" customHeight="1" x14ac:dyDescent="0.25">
      <c r="A145" s="2"/>
      <c r="B145" s="551" t="s">
        <v>290</v>
      </c>
      <c r="C145" s="552"/>
      <c r="D145" s="552"/>
      <c r="E145" s="552"/>
      <c r="F145" s="552"/>
      <c r="G145" s="552"/>
      <c r="H145" s="552"/>
      <c r="I145" s="552"/>
      <c r="J145" s="552"/>
      <c r="K145" s="552"/>
      <c r="L145" s="552"/>
      <c r="M145" s="552"/>
      <c r="N145" s="552"/>
      <c r="O145" s="552"/>
      <c r="P145" s="552"/>
      <c r="Q145" s="552"/>
      <c r="R145" s="552"/>
      <c r="S145" s="552"/>
      <c r="T145" s="552"/>
      <c r="U145" s="552"/>
      <c r="V145" s="553"/>
    </row>
    <row r="146" spans="1:22" s="27" customFormat="1" ht="16.5" customHeight="1" x14ac:dyDescent="0.25">
      <c r="A146" s="2"/>
      <c r="B146" s="554" t="s">
        <v>291</v>
      </c>
      <c r="C146" s="552"/>
      <c r="D146" s="552"/>
      <c r="E146" s="552"/>
      <c r="F146" s="552"/>
      <c r="G146" s="552"/>
      <c r="H146" s="552"/>
      <c r="I146" s="552"/>
      <c r="J146" s="552"/>
      <c r="K146" s="552"/>
      <c r="L146" s="552"/>
      <c r="M146" s="552"/>
      <c r="N146" s="552"/>
      <c r="O146" s="552"/>
      <c r="P146" s="552"/>
      <c r="Q146" s="552"/>
      <c r="R146" s="552"/>
      <c r="S146" s="552"/>
      <c r="T146" s="552"/>
      <c r="U146" s="552"/>
      <c r="V146" s="553"/>
    </row>
    <row r="147" spans="1:22" s="27" customFormat="1" ht="15.75" customHeight="1" x14ac:dyDescent="0.25">
      <c r="A147" s="2"/>
      <c r="B147" s="555" t="s">
        <v>159</v>
      </c>
      <c r="C147" s="556"/>
      <c r="D147" s="556"/>
      <c r="E147" s="556"/>
      <c r="F147" s="556"/>
      <c r="G147" s="556"/>
      <c r="H147" s="556"/>
      <c r="I147" s="556"/>
      <c r="J147" s="556"/>
      <c r="K147" s="556"/>
      <c r="L147" s="556"/>
      <c r="M147" s="556"/>
      <c r="N147" s="556"/>
      <c r="O147" s="556"/>
      <c r="P147" s="556"/>
      <c r="Q147" s="556"/>
      <c r="R147" s="556"/>
      <c r="S147" s="556"/>
      <c r="T147" s="556"/>
      <c r="U147" s="556"/>
      <c r="V147" s="557"/>
    </row>
    <row r="148" spans="1:22" s="27" customFormat="1" x14ac:dyDescent="0.25">
      <c r="A148" s="2"/>
      <c r="B148" s="540" t="s">
        <v>292</v>
      </c>
      <c r="C148" s="541"/>
      <c r="D148" s="541"/>
      <c r="E148" s="541"/>
      <c r="F148" s="541"/>
      <c r="G148" s="541"/>
      <c r="H148" s="541"/>
      <c r="I148" s="541"/>
      <c r="J148" s="541"/>
      <c r="K148" s="541"/>
      <c r="L148" s="541"/>
      <c r="M148" s="541"/>
      <c r="N148" s="541"/>
      <c r="O148" s="541"/>
      <c r="P148" s="541"/>
      <c r="Q148" s="541"/>
      <c r="R148" s="541"/>
      <c r="S148" s="541"/>
      <c r="T148" s="541"/>
      <c r="U148" s="541"/>
      <c r="V148" s="542"/>
    </row>
    <row r="149" spans="1:22" s="27" customFormat="1" x14ac:dyDescent="0.25">
      <c r="A149" s="2"/>
      <c r="B149" s="540" t="s">
        <v>293</v>
      </c>
      <c r="C149" s="541"/>
      <c r="D149" s="541"/>
      <c r="E149" s="541"/>
      <c r="F149" s="541"/>
      <c r="G149" s="541"/>
      <c r="H149" s="541"/>
      <c r="I149" s="541"/>
      <c r="J149" s="541"/>
      <c r="K149" s="541"/>
      <c r="L149" s="541"/>
      <c r="M149" s="541"/>
      <c r="N149" s="541"/>
      <c r="O149" s="541"/>
      <c r="P149" s="541"/>
      <c r="Q149" s="541"/>
      <c r="R149" s="541"/>
      <c r="S149" s="541"/>
      <c r="T149" s="541"/>
      <c r="U149" s="541"/>
      <c r="V149" s="542"/>
    </row>
    <row r="150" spans="1:22" s="27" customFormat="1" x14ac:dyDescent="0.25">
      <c r="A150" s="2"/>
      <c r="B150" s="540" t="s">
        <v>294</v>
      </c>
      <c r="C150" s="541"/>
      <c r="D150" s="541"/>
      <c r="E150" s="541"/>
      <c r="F150" s="541"/>
      <c r="G150" s="541"/>
      <c r="H150" s="541"/>
      <c r="I150" s="541"/>
      <c r="J150" s="541"/>
      <c r="K150" s="541"/>
      <c r="L150" s="541"/>
      <c r="M150" s="541"/>
      <c r="N150" s="541"/>
      <c r="O150" s="541"/>
      <c r="P150" s="541"/>
      <c r="Q150" s="541"/>
      <c r="R150" s="541"/>
      <c r="S150" s="541"/>
      <c r="T150" s="541"/>
      <c r="U150" s="541"/>
      <c r="V150" s="542"/>
    </row>
    <row r="151" spans="1:22" s="27" customFormat="1" x14ac:dyDescent="0.25">
      <c r="A151" s="2"/>
      <c r="B151" s="558" t="s">
        <v>295</v>
      </c>
      <c r="C151" s="559"/>
      <c r="D151" s="559"/>
      <c r="E151" s="559"/>
      <c r="F151" s="559"/>
      <c r="G151" s="559"/>
      <c r="H151" s="559"/>
      <c r="I151" s="559"/>
      <c r="J151" s="559"/>
      <c r="K151" s="559"/>
      <c r="L151" s="559"/>
      <c r="M151" s="559"/>
      <c r="N151" s="559"/>
      <c r="O151" s="559"/>
      <c r="P151" s="559"/>
      <c r="Q151" s="559"/>
      <c r="R151" s="559"/>
      <c r="S151" s="559"/>
      <c r="T151" s="559"/>
      <c r="U151" s="559"/>
      <c r="V151" s="560"/>
    </row>
    <row r="152" spans="1:22" s="27" customFormat="1" x14ac:dyDescent="0.25">
      <c r="A152" s="2"/>
      <c r="B152" s="472" t="s">
        <v>296</v>
      </c>
      <c r="C152" s="473"/>
      <c r="D152" s="473"/>
      <c r="E152" s="473"/>
      <c r="F152" s="473"/>
      <c r="G152" s="473"/>
      <c r="H152" s="473"/>
      <c r="I152" s="473"/>
      <c r="J152" s="473"/>
      <c r="K152" s="473"/>
      <c r="L152" s="473"/>
      <c r="M152" s="473"/>
      <c r="N152" s="473"/>
      <c r="O152" s="473"/>
      <c r="P152" s="473"/>
      <c r="Q152" s="473"/>
      <c r="R152" s="473"/>
      <c r="S152" s="473"/>
      <c r="T152" s="473"/>
      <c r="U152" s="473"/>
      <c r="V152" s="474"/>
    </row>
    <row r="153" spans="1:22" s="27" customFormat="1" ht="16.5" customHeight="1" thickBot="1" x14ac:dyDescent="0.3">
      <c r="A153" s="2"/>
      <c r="B153" s="543" t="s">
        <v>297</v>
      </c>
      <c r="C153" s="544"/>
      <c r="D153" s="544"/>
      <c r="E153" s="544"/>
      <c r="F153" s="544"/>
      <c r="G153" s="544"/>
      <c r="H153" s="544"/>
      <c r="I153" s="544"/>
      <c r="J153" s="544"/>
      <c r="K153" s="544"/>
      <c r="L153" s="544"/>
      <c r="M153" s="544"/>
      <c r="N153" s="544"/>
      <c r="O153" s="544"/>
      <c r="P153" s="544"/>
      <c r="Q153" s="544"/>
      <c r="R153" s="544"/>
      <c r="S153" s="544"/>
      <c r="T153" s="544"/>
      <c r="U153" s="544"/>
      <c r="V153" s="545"/>
    </row>
    <row r="154" spans="1:22" s="27" customFormat="1" ht="18.75" x14ac:dyDescent="0.25">
      <c r="A154" s="2"/>
      <c r="B154" s="85"/>
      <c r="M154" s="83"/>
      <c r="N154" s="83"/>
      <c r="O154" s="83"/>
      <c r="P154" s="83"/>
      <c r="Q154" s="83"/>
      <c r="R154" s="83"/>
      <c r="S154" s="83"/>
      <c r="T154" s="83"/>
      <c r="U154" s="83"/>
    </row>
    <row r="155" spans="1:22" s="27" customFormat="1" x14ac:dyDescent="0.25">
      <c r="A155" s="2"/>
      <c r="B155" s="2"/>
      <c r="C155" s="2"/>
      <c r="D155" s="2"/>
      <c r="E155" s="2"/>
      <c r="F155" s="2"/>
      <c r="G155" s="2"/>
      <c r="H155" s="2"/>
      <c r="I155" s="2"/>
      <c r="J155" s="2"/>
      <c r="K155" s="2"/>
      <c r="M155" s="84"/>
      <c r="N155" s="84"/>
      <c r="O155" s="84"/>
      <c r="P155" s="84"/>
      <c r="Q155" s="84"/>
      <c r="R155" s="84"/>
      <c r="S155" s="84"/>
      <c r="T155" s="84"/>
      <c r="U155" s="84"/>
    </row>
    <row r="156" spans="1:22" s="27" customFormat="1" x14ac:dyDescent="0.25">
      <c r="A156" s="2"/>
      <c r="B156" s="2"/>
      <c r="C156" s="2"/>
      <c r="D156" s="2"/>
      <c r="E156" s="2"/>
      <c r="F156" s="2"/>
      <c r="G156" s="2"/>
      <c r="H156" s="2"/>
      <c r="I156" s="2"/>
      <c r="J156" s="2"/>
      <c r="K156" s="2"/>
      <c r="M156" s="83"/>
      <c r="N156" s="83"/>
      <c r="O156" s="83"/>
      <c r="P156" s="83"/>
      <c r="Q156" s="83"/>
      <c r="R156" s="83"/>
      <c r="S156" s="83"/>
      <c r="T156" s="83"/>
      <c r="U156" s="83"/>
    </row>
  </sheetData>
  <mergeCells count="11">
    <mergeCell ref="B148:V148"/>
    <mergeCell ref="B153:V153"/>
    <mergeCell ref="B2:V2"/>
    <mergeCell ref="C3:L3"/>
    <mergeCell ref="B144:V144"/>
    <mergeCell ref="B145:V145"/>
    <mergeCell ref="B146:V146"/>
    <mergeCell ref="B147:V147"/>
    <mergeCell ref="B149:V149"/>
    <mergeCell ref="B150:V150"/>
    <mergeCell ref="B151:V151"/>
  </mergeCells>
  <hyperlinks>
    <hyperlink ref="A1" location="Contents!A1" display="Back to contents" xr:uid="{113CDC2A-6455-45E4-95B4-4035EE8A3D6F}"/>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fd17f77e291be15427f5d8eac084acf7">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65a1815f775a9675fda20f404d017661"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CB50D2-6103-4B63-857C-0ACB852786A3}">
  <ds:schemaRefs>
    <ds:schemaRef ds:uri="http://schemas.microsoft.com/office/infopath/2007/PartnerControls"/>
    <ds:schemaRef ds:uri="http://schemas.openxmlformats.org/package/2006/metadata/core-properties"/>
    <ds:schemaRef ds:uri="http://purl.org/dc/elements/1.1/"/>
    <ds:schemaRef ds:uri="http://purl.org/dc/dcmitype/"/>
    <ds:schemaRef ds:uri="http://purl.org/dc/terms/"/>
    <ds:schemaRef ds:uri="cbf196e1-5475-4219-bccf-433101613419"/>
    <ds:schemaRef ds:uri="http://schemas.microsoft.com/office/2006/metadata/properties"/>
    <ds:schemaRef ds:uri="http://schemas.microsoft.com/office/2006/documentManagement/types"/>
    <ds:schemaRef ds:uri="http://www.w3.org/XML/1998/namespace"/>
    <ds:schemaRef ds:uri="948fa257-3e14-4b75-aa1a-a7f998a43203"/>
  </ds:schemaRefs>
</ds:datastoreItem>
</file>

<file path=customXml/itemProps2.xml><?xml version="1.0" encoding="utf-8"?>
<ds:datastoreItem xmlns:ds="http://schemas.openxmlformats.org/officeDocument/2006/customXml" ds:itemID="{F50A6425-AE8F-4878-B03C-61E5B465B13A}">
  <ds:schemaRefs>
    <ds:schemaRef ds:uri="http://schemas.microsoft.com/sharepoint/v3/contenttype/forms"/>
  </ds:schemaRefs>
</ds:datastoreItem>
</file>

<file path=customXml/itemProps3.xml><?xml version="1.0" encoding="utf-8"?>
<ds:datastoreItem xmlns:ds="http://schemas.openxmlformats.org/officeDocument/2006/customXml" ds:itemID="{6C36E7D3-2013-4F72-BF61-D28F0400B8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Contents</vt:lpstr>
      <vt:lpstr>Economy</vt:lpstr>
      <vt:lpstr>1.1</vt:lpstr>
      <vt:lpstr>1.2</vt:lpstr>
      <vt:lpstr>1.3</vt:lpstr>
      <vt:lpstr>1.4</vt:lpstr>
      <vt:lpstr>1.5</vt:lpstr>
      <vt:lpstr>1.6</vt:lpstr>
      <vt:lpstr>1.7</vt:lpstr>
      <vt:lpstr>1.8</vt:lpstr>
      <vt:lpstr>1.9</vt:lpstr>
      <vt:lpstr>1.10</vt:lpstr>
      <vt:lpstr>1.11</vt:lpstr>
      <vt:lpstr>1.11b</vt:lpstr>
      <vt:lpstr>1.12</vt:lpstr>
      <vt:lpstr>1.13</vt:lpstr>
      <vt:lpstr>1.14</vt:lpstr>
      <vt:lpstr>1.15</vt:lpstr>
      <vt:lpstr>1.16</vt:lpstr>
      <vt:lpstr>1.17</vt:lpstr>
      <vt:lpstr>1.18</vt:lpstr>
      <vt:lpstr>1.19</vt:lpstr>
      <vt:lpstr>1.19b</vt:lpstr>
      <vt:lpstr>1.20</vt:lpstr>
      <vt:lpstr>'1.1'!Print_Area</vt:lpstr>
      <vt:lpstr>'1.11'!Print_Area</vt:lpstr>
      <vt:lpstr>'1.11b'!Print_Area</vt:lpstr>
      <vt:lpstr>'1.12'!Print_Area</vt:lpstr>
      <vt:lpstr>'1.13'!Print_Area</vt:lpstr>
      <vt:lpstr>'1.14'!Print_Area</vt:lpstr>
      <vt:lpstr>'1.15'!Print_Area</vt:lpstr>
      <vt:lpstr>'1.16'!Print_Area</vt:lpstr>
      <vt:lpstr>'1.18'!Print_Area</vt:lpstr>
      <vt:lpstr>'1.19'!Print_Area</vt:lpstr>
      <vt:lpstr>'1.19b'!Print_Area</vt:lpstr>
      <vt:lpstr>'1.2'!Print_Area</vt:lpstr>
      <vt:lpstr>'1.3'!Print_Area</vt:lpstr>
      <vt:lpstr>'1.4'!Print_Area</vt:lpstr>
      <vt:lpstr>'1.5'!Print_Area</vt:lpstr>
      <vt:lpstr>'1.6'!Print_Area</vt:lpstr>
      <vt:lpstr>'1.7'!Print_Area</vt:lpstr>
      <vt:lpstr>'1.9'!Print_Area</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Harriet Price</dc:creator>
  <cp:keywords/>
  <dc:description/>
  <cp:lastModifiedBy>Rawlings, Joshua - OBR</cp:lastModifiedBy>
  <cp:revision/>
  <cp:lastPrinted>2025-11-24T18:42:41Z</cp:lastPrinted>
  <dcterms:created xsi:type="dcterms:W3CDTF">2010-11-27T22:19:23Z</dcterms:created>
  <dcterms:modified xsi:type="dcterms:W3CDTF">2025-11-25T18:50:33Z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