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G:\Groups\Documents and research\Economic and Fiscal Outlook\Autumn 2023\FINAL WEB VERSIONS\Wave 4 (extras)\"/>
    </mc:Choice>
  </mc:AlternateContent>
  <xr:revisionPtr revIDLastSave="0" documentId="13_ncr:1_{CECACF12-5C35-4DCD-B3D3-C067B82D7CB1}" xr6:coauthVersionLast="47" xr6:coauthVersionMax="47" xr10:uidLastSave="{00000000-0000-0000-0000-000000000000}"/>
  <bookViews>
    <workbookView xWindow="-103" yWindow="-103" windowWidth="19543" windowHeight="12497" tabRatio="740" xr2:uid="{00000000-000D-0000-FFFF-FFFF00000000}"/>
  </bookViews>
  <sheets>
    <sheet name="Contents" sheetId="4" r:id="rId1"/>
    <sheet name="1.1" sheetId="156" r:id="rId2"/>
    <sheet name="1.2" sheetId="157" r:id="rId3"/>
    <sheet name="1.3" sheetId="144" r:id="rId4"/>
    <sheet name="1.4" sheetId="145" r:id="rId5"/>
    <sheet name="1.5 " sheetId="158" r:id="rId6"/>
    <sheet name="1.6" sheetId="152" r:id="rId7"/>
    <sheet name="1.7" sheetId="159" r:id="rId8"/>
    <sheet name="1.8" sheetId="138" r:id="rId9"/>
    <sheet name="1.9" sheetId="139" r:id="rId10"/>
    <sheet name="1.10" sheetId="146" r:id="rId11"/>
    <sheet name="1.11" sheetId="147" r:id="rId12"/>
    <sheet name="1.11b" sheetId="160" r:id="rId13"/>
    <sheet name="1.12" sheetId="150" r:id="rId14"/>
    <sheet name="1.13" sheetId="148" r:id="rId15"/>
    <sheet name="1.14" sheetId="154" r:id="rId16"/>
    <sheet name="1.15" sheetId="151" r:id="rId17"/>
    <sheet name="1.16" sheetId="155" r:id="rId18"/>
    <sheet name="1.17" sheetId="149" r:id="rId19"/>
    <sheet name="1.18" sheetId="143" r:id="rId20"/>
    <sheet name="1.19" sheetId="161" r:id="rId21"/>
    <sheet name="1.20" sheetId="163"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123Graph_A" localSheetId="11" hidden="1">'[1]Model inputs'!#REF!</definedName>
    <definedName name="__123Graph_A" localSheetId="12" hidden="1">'[1]Model inputs'!#REF!</definedName>
    <definedName name="__123Graph_A" localSheetId="13" hidden="1">'[1]Model inputs'!#REF!</definedName>
    <definedName name="__123Graph_A" localSheetId="15" hidden="1">'[1]Model inputs'!#REF!</definedName>
    <definedName name="__123Graph_A" localSheetId="16" hidden="1">'[1]Model inputs'!#REF!</definedName>
    <definedName name="__123Graph_A" localSheetId="17" hidden="1">'[1]Model inputs'!#REF!</definedName>
    <definedName name="__123Graph_A" localSheetId="19"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CHGSPD1" localSheetId="15" hidden="1">'[2]CHGSPD19.FIN'!$B$10:$B$20</definedName>
    <definedName name="__123Graph_ACHGSPD1" localSheetId="17" hidden="1">'[2]CHGSPD19.FIN'!$B$10:$B$20</definedName>
    <definedName name="__123Graph_ACHGSPD1" hidden="1">'[3]CHGSPD19.FIN'!$B$10:$B$20</definedName>
    <definedName name="__123Graph_ACHGSPD2" localSheetId="15" hidden="1">'[2]CHGSPD19.FIN'!$E$11:$E$20</definedName>
    <definedName name="__123Graph_ACHGSPD2" localSheetId="17"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3" hidden="1">'[4]T3 Page 1'!#REF!</definedName>
    <definedName name="__123Graph_AEFF" localSheetId="15" hidden="1">'[4]T3 Page 1'!#REF!</definedName>
    <definedName name="__123Graph_AEFF" localSheetId="16" hidden="1">'[4]T3 Page 1'!#REF!</definedName>
    <definedName name="__123Graph_AEFF" localSheetId="17" hidden="1">'[4]T3 Page 1'!#REF!</definedName>
    <definedName name="__123Graph_AEFF" localSheetId="19" hidden="1">'[4]T3 Page 1'!#REF!</definedName>
    <definedName name="__123Graph_AEFF" localSheetId="20" hidden="1">'[4]T3 Page 1'!#REF!</definedName>
    <definedName name="__123Graph_AEFF" localSheetId="21" hidden="1">'[4]T3 Page 1'!#REF!</definedName>
    <definedName name="__123Graph_AEFF" localSheetId="6" hidden="1">'[4]T3 Page 1'!#REF!</definedName>
    <definedName name="__123Graph_AEFF" localSheetId="7" hidden="1">'[4]T3 Page 1'!#REF!</definedName>
    <definedName name="__123Graph_AEFF" hidden="1">'[4]T3 Page 1'!#REF!</definedName>
    <definedName name="__123Graph_AGR14PBF1" localSheetId="15" hidden="1">'[5]HIS19FIN(A)'!$AF$70:$AF$81</definedName>
    <definedName name="__123Graph_AGR14PBF1" localSheetId="17"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3" hidden="1">'[4]FC Page 1'!#REF!</definedName>
    <definedName name="__123Graph_ALBFFIN" localSheetId="15" hidden="1">'[4]FC Page 1'!#REF!</definedName>
    <definedName name="__123Graph_ALBFFIN" localSheetId="16" hidden="1">'[4]FC Page 1'!#REF!</definedName>
    <definedName name="__123Graph_ALBFFIN" localSheetId="17" hidden="1">'[4]FC Page 1'!#REF!</definedName>
    <definedName name="__123Graph_ALBFFIN" localSheetId="19" hidden="1">'[4]FC Page 1'!#REF!</definedName>
    <definedName name="__123Graph_ALBFFIN" localSheetId="20" hidden="1">'[4]FC Page 1'!#REF!</definedName>
    <definedName name="__123Graph_ALBFFIN" localSheetId="21" hidden="1">'[4]FC Page 1'!#REF!</definedName>
    <definedName name="__123Graph_ALBFFIN" localSheetId="6" hidden="1">'[4]FC Page 1'!#REF!</definedName>
    <definedName name="__123Graph_ALBFFIN" localSheetId="7" hidden="1">'[4]FC Page 1'!#REF!</definedName>
    <definedName name="__123Graph_ALBFFIN" hidden="1">'[4]FC Page 1'!#REF!</definedName>
    <definedName name="__123Graph_ALBFFIN2" localSheetId="15" hidden="1">'[5]HIS19FIN(A)'!$K$59:$Q$59</definedName>
    <definedName name="__123Graph_ALBFFIN2" localSheetId="17" hidden="1">'[5]HIS19FIN(A)'!$K$59:$Q$59</definedName>
    <definedName name="__123Graph_ALBFFIN2" hidden="1">'[6]HIS19FIN(A)'!$K$59:$Q$59</definedName>
    <definedName name="__123Graph_ALBFHIC2" localSheetId="15" hidden="1">'[5]HIS19FIN(A)'!$D$59:$J$59</definedName>
    <definedName name="__123Graph_ALBFHIC2" localSheetId="17" hidden="1">'[5]HIS19FIN(A)'!$D$59:$J$59</definedName>
    <definedName name="__123Graph_ALBFHIC2" hidden="1">'[6]HIS19FIN(A)'!$D$59:$J$59</definedName>
    <definedName name="__123Graph_ALCB" localSheetId="15" hidden="1">'[5]HIS19FIN(A)'!$D$83:$I$83</definedName>
    <definedName name="__123Graph_ALCB" localSheetId="17" hidden="1">'[5]HIS19FIN(A)'!$D$83:$I$83</definedName>
    <definedName name="__123Graph_ALCB" hidden="1">'[6]HIS19FIN(A)'!$D$83:$I$83</definedName>
    <definedName name="__123Graph_ANACFIN" localSheetId="15" hidden="1">'[5]HIS19FIN(A)'!$K$97:$Q$97</definedName>
    <definedName name="__123Graph_ANACFIN" localSheetId="17" hidden="1">'[5]HIS19FIN(A)'!$K$97:$Q$97</definedName>
    <definedName name="__123Graph_ANACFIN" hidden="1">'[6]HIS19FIN(A)'!$K$97:$Q$97</definedName>
    <definedName name="__123Graph_ANACHIC" localSheetId="15" hidden="1">'[5]HIS19FIN(A)'!$D$97:$J$97</definedName>
    <definedName name="__123Graph_ANACHIC" localSheetId="17"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3" hidden="1">'[4]T3 Page 1'!#REF!</definedName>
    <definedName name="__123Graph_APIC" localSheetId="15" hidden="1">'[4]T3 Page 1'!#REF!</definedName>
    <definedName name="__123Graph_APIC" localSheetId="16" hidden="1">'[4]T3 Page 1'!#REF!</definedName>
    <definedName name="__123Graph_APIC" localSheetId="17" hidden="1">'[4]T3 Page 1'!#REF!</definedName>
    <definedName name="__123Graph_APIC" localSheetId="19" hidden="1">'[4]T3 Page 1'!#REF!</definedName>
    <definedName name="__123Graph_APIC" localSheetId="20" hidden="1">'[4]T3 Page 1'!#REF!</definedName>
    <definedName name="__123Graph_APIC" localSheetId="21" hidden="1">'[4]T3 Page 1'!#REF!</definedName>
    <definedName name="__123Graph_APIC" localSheetId="6" hidden="1">'[4]T3 Page 1'!#REF!</definedName>
    <definedName name="__123Graph_APIC" localSheetId="7"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3" hidden="1">'[1]Model inputs'!#REF!</definedName>
    <definedName name="__123Graph_B" localSheetId="15" hidden="1">'[1]Model inputs'!#REF!</definedName>
    <definedName name="__123Graph_B" localSheetId="16" hidden="1">'[1]Model inputs'!#REF!</definedName>
    <definedName name="__123Graph_B" localSheetId="17" hidden="1">'[1]Model inputs'!#REF!</definedName>
    <definedName name="__123Graph_B" localSheetId="19" hidden="1">'[1]Model inputs'!#REF!</definedName>
    <definedName name="__123Graph_B" localSheetId="20" hidden="1">'[1]Model inputs'!#REF!</definedName>
    <definedName name="__123Graph_B" localSheetId="21"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HGSPD1" localSheetId="15" hidden="1">'[2]CHGSPD19.FIN'!$H$10:$H$25</definedName>
    <definedName name="__123Graph_BCHGSPD1" localSheetId="17" hidden="1">'[2]CHGSPD19.FIN'!$H$10:$H$25</definedName>
    <definedName name="__123Graph_BCHGSPD1" hidden="1">'[3]CHGSPD19.FIN'!$H$10:$H$25</definedName>
    <definedName name="__123Graph_BCHGSPD2" localSheetId="15" hidden="1">'[2]CHGSPD19.FIN'!$I$11:$I$25</definedName>
    <definedName name="__123Graph_BCHGSPD2" localSheetId="17"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3" hidden="1">'[4]T3 Page 1'!#REF!</definedName>
    <definedName name="__123Graph_BEFF" localSheetId="15" hidden="1">'[4]T3 Page 1'!#REF!</definedName>
    <definedName name="__123Graph_BEFF" localSheetId="16" hidden="1">'[4]T3 Page 1'!#REF!</definedName>
    <definedName name="__123Graph_BEFF" localSheetId="17" hidden="1">'[4]T3 Page 1'!#REF!</definedName>
    <definedName name="__123Graph_BEFF" localSheetId="19" hidden="1">'[4]T3 Page 1'!#REF!</definedName>
    <definedName name="__123Graph_BEFF" localSheetId="20" hidden="1">'[4]T3 Page 1'!#REF!</definedName>
    <definedName name="__123Graph_BEFF" localSheetId="21" hidden="1">'[4]T3 Page 1'!#REF!</definedName>
    <definedName name="__123Graph_BEFF" localSheetId="6" hidden="1">'[4]T3 Page 1'!#REF!</definedName>
    <definedName name="__123Graph_BEFF" localSheetId="7"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3" hidden="1">'[4]T3 Page 1'!#REF!</definedName>
    <definedName name="__123Graph_BLBF" localSheetId="15" hidden="1">'[4]T3 Page 1'!#REF!</definedName>
    <definedName name="__123Graph_BLBF" localSheetId="16" hidden="1">'[4]T3 Page 1'!#REF!</definedName>
    <definedName name="__123Graph_BLBF" localSheetId="17" hidden="1">'[4]T3 Page 1'!#REF!</definedName>
    <definedName name="__123Graph_BLBF" localSheetId="19" hidden="1">'[4]T3 Page 1'!#REF!</definedName>
    <definedName name="__123Graph_BLBF" localSheetId="20" hidden="1">'[4]T3 Page 1'!#REF!</definedName>
    <definedName name="__123Graph_BLBF" localSheetId="21" hidden="1">'[4]T3 Page 1'!#REF!</definedName>
    <definedName name="__123Graph_BLBF" localSheetId="6" hidden="1">'[4]T3 Page 1'!#REF!</definedName>
    <definedName name="__123Graph_BLBF" localSheetId="7" hidden="1">'[4]T3 Page 1'!#REF!</definedName>
    <definedName name="__123Graph_BLBF" hidden="1">'[4]T3 Page 1'!#REF!</definedName>
    <definedName name="__123Graph_BLBFFIN" localSheetId="11" hidden="1">'[4]FC Page 1'!#REF!</definedName>
    <definedName name="__123Graph_BLBFFIN" localSheetId="12" hidden="1">'[4]FC Page 1'!#REF!</definedName>
    <definedName name="__123Graph_BLBFFIN" localSheetId="15" hidden="1">'[4]FC Page 1'!#REF!</definedName>
    <definedName name="__123Graph_BLBFFIN" localSheetId="16" hidden="1">'[4]FC Page 1'!#REF!</definedName>
    <definedName name="__123Graph_BLBFFIN" localSheetId="17" hidden="1">'[4]FC Page 1'!#REF!</definedName>
    <definedName name="__123Graph_BLBFFIN" localSheetId="19" hidden="1">'[4]FC Page 1'!#REF!</definedName>
    <definedName name="__123Graph_BLBFFIN" localSheetId="20" hidden="1">'[4]FC Page 1'!#REF!</definedName>
    <definedName name="__123Graph_BLBFFIN" localSheetId="21" hidden="1">'[4]FC Page 1'!#REF!</definedName>
    <definedName name="__123Graph_BLBFFIN" localSheetId="7" hidden="1">'[4]FC Page 1'!#REF!</definedName>
    <definedName name="__123Graph_BLBFFIN" hidden="1">'[4]FC Page 1'!#REF!</definedName>
    <definedName name="__123Graph_BLCB" localSheetId="15" hidden="1">'[5]HIS19FIN(A)'!$D$79:$I$79</definedName>
    <definedName name="__123Graph_BLCB" localSheetId="17"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3" hidden="1">'[4]T3 Page 1'!#REF!</definedName>
    <definedName name="__123Graph_BPIC" localSheetId="15" hidden="1">'[4]T3 Page 1'!#REF!</definedName>
    <definedName name="__123Graph_BPIC" localSheetId="16" hidden="1">'[4]T3 Page 1'!#REF!</definedName>
    <definedName name="__123Graph_BPIC" localSheetId="17" hidden="1">'[4]T3 Page 1'!#REF!</definedName>
    <definedName name="__123Graph_BPIC" localSheetId="19" hidden="1">'[4]T3 Page 1'!#REF!</definedName>
    <definedName name="__123Graph_BPIC" localSheetId="20" hidden="1">'[4]T3 Page 1'!#REF!</definedName>
    <definedName name="__123Graph_BPIC" localSheetId="21" hidden="1">'[4]T3 Page 1'!#REF!</definedName>
    <definedName name="__123Graph_BPIC" localSheetId="6" hidden="1">'[4]T3 Page 1'!#REF!</definedName>
    <definedName name="__123Graph_BPIC" localSheetId="7"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3" hidden="1">'[4]FC Page 1'!#REF!</definedName>
    <definedName name="__123Graph_CACT13BUD" localSheetId="15" hidden="1">'[4]FC Page 1'!#REF!</definedName>
    <definedName name="__123Graph_CACT13BUD" localSheetId="16" hidden="1">'[4]FC Page 1'!#REF!</definedName>
    <definedName name="__123Graph_CACT13BUD" localSheetId="17" hidden="1">'[4]FC Page 1'!#REF!</definedName>
    <definedName name="__123Graph_CACT13BUD" localSheetId="19" hidden="1">'[4]FC Page 1'!#REF!</definedName>
    <definedName name="__123Graph_CACT13BUD" localSheetId="20" hidden="1">'[4]FC Page 1'!#REF!</definedName>
    <definedName name="__123Graph_CACT13BUD" localSheetId="21" hidden="1">'[4]FC Page 1'!#REF!</definedName>
    <definedName name="__123Graph_CACT13BUD" localSheetId="6" hidden="1">'[4]FC Page 1'!#REF!</definedName>
    <definedName name="__123Graph_CACT13BUD" localSheetId="7" hidden="1">'[4]FC Page 1'!#REF!</definedName>
    <definedName name="__123Graph_CACT13BUD" hidden="1">'[4]FC Page 1'!#REF!</definedName>
    <definedName name="__123Graph_CEFF" localSheetId="11" hidden="1">'[4]T3 Page 1'!#REF!</definedName>
    <definedName name="__123Graph_CEFF" localSheetId="12" hidden="1">'[4]T3 Page 1'!#REF!</definedName>
    <definedName name="__123Graph_CEFF" localSheetId="15" hidden="1">'[4]T3 Page 1'!#REF!</definedName>
    <definedName name="__123Graph_CEFF" localSheetId="16" hidden="1">'[4]T3 Page 1'!#REF!</definedName>
    <definedName name="__123Graph_CEFF" localSheetId="17" hidden="1">'[4]T3 Page 1'!#REF!</definedName>
    <definedName name="__123Graph_CEFF" localSheetId="19" hidden="1">'[4]T3 Page 1'!#REF!</definedName>
    <definedName name="__123Graph_CEFF" localSheetId="20" hidden="1">'[4]T3 Page 1'!#REF!</definedName>
    <definedName name="__123Graph_CEFF" localSheetId="21" hidden="1">'[4]T3 Page 1'!#REF!</definedName>
    <definedName name="__123Graph_CEFF" localSheetId="7" hidden="1">'[4]T3 Page 1'!#REF!</definedName>
    <definedName name="__123Graph_CEFF" hidden="1">'[4]T3 Page 1'!#REF!</definedName>
    <definedName name="__123Graph_CGR14PBF1" localSheetId="15" hidden="1">'[5]HIS19FIN(A)'!$AK$70:$AK$81</definedName>
    <definedName name="__123Graph_CGR14PBF1" localSheetId="17"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3" hidden="1">'[4]T3 Page 1'!#REF!</definedName>
    <definedName name="__123Graph_CLBF" localSheetId="15" hidden="1">'[4]T3 Page 1'!#REF!</definedName>
    <definedName name="__123Graph_CLBF" localSheetId="16" hidden="1">'[4]T3 Page 1'!#REF!</definedName>
    <definedName name="__123Graph_CLBF" localSheetId="17" hidden="1">'[4]T3 Page 1'!#REF!</definedName>
    <definedName name="__123Graph_CLBF" localSheetId="19" hidden="1">'[4]T3 Page 1'!#REF!</definedName>
    <definedName name="__123Graph_CLBF" localSheetId="20" hidden="1">'[4]T3 Page 1'!#REF!</definedName>
    <definedName name="__123Graph_CLBF" localSheetId="21" hidden="1">'[4]T3 Page 1'!#REF!</definedName>
    <definedName name="__123Graph_CLBF" localSheetId="6" hidden="1">'[4]T3 Page 1'!#REF!</definedName>
    <definedName name="__123Graph_CLBF" localSheetId="7"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3" hidden="1">'[4]T3 Page 1'!#REF!</definedName>
    <definedName name="__123Graph_CPIC" localSheetId="15" hidden="1">'[4]T3 Page 1'!#REF!</definedName>
    <definedName name="__123Graph_CPIC" localSheetId="16" hidden="1">'[4]T3 Page 1'!#REF!</definedName>
    <definedName name="__123Graph_CPIC" localSheetId="17" hidden="1">'[4]T3 Page 1'!#REF!</definedName>
    <definedName name="__123Graph_CPIC" localSheetId="19" hidden="1">'[4]T3 Page 1'!#REF!</definedName>
    <definedName name="__123Graph_CPIC" localSheetId="20" hidden="1">'[4]T3 Page 1'!#REF!</definedName>
    <definedName name="__123Graph_CPIC" localSheetId="21" hidden="1">'[4]T3 Page 1'!#REF!</definedName>
    <definedName name="__123Graph_CPIC" localSheetId="6" hidden="1">'[4]T3 Page 1'!#REF!</definedName>
    <definedName name="__123Graph_CPIC" localSheetId="7" hidden="1">'[4]T3 Page 1'!#REF!</definedName>
    <definedName name="__123Graph_CPIC" hidden="1">'[4]T3 Page 1'!#REF!</definedName>
    <definedName name="__123Graph_DACT13BUD" localSheetId="11" hidden="1">'[4]FC Page 1'!#REF!</definedName>
    <definedName name="__123Graph_DACT13BUD" localSheetId="12" hidden="1">'[4]FC Page 1'!#REF!</definedName>
    <definedName name="__123Graph_DACT13BUD" localSheetId="15" hidden="1">'[4]FC Page 1'!#REF!</definedName>
    <definedName name="__123Graph_DACT13BUD" localSheetId="16" hidden="1">'[4]FC Page 1'!#REF!</definedName>
    <definedName name="__123Graph_DACT13BUD" localSheetId="17" hidden="1">'[4]FC Page 1'!#REF!</definedName>
    <definedName name="__123Graph_DACT13BUD" localSheetId="19" hidden="1">'[4]FC Page 1'!#REF!</definedName>
    <definedName name="__123Graph_DACT13BUD" localSheetId="20" hidden="1">'[4]FC Page 1'!#REF!</definedName>
    <definedName name="__123Graph_DACT13BUD" localSheetId="21" hidden="1">'[4]FC Page 1'!#REF!</definedName>
    <definedName name="__123Graph_DACT13BUD" localSheetId="7" hidden="1">'[4]FC Page 1'!#REF!</definedName>
    <definedName name="__123Graph_DACT13BUD" hidden="1">'[4]FC Page 1'!#REF!</definedName>
    <definedName name="__123Graph_DEFF" localSheetId="11" hidden="1">'[4]T3 Page 1'!#REF!</definedName>
    <definedName name="__123Graph_DEFF" localSheetId="12" hidden="1">'[4]T3 Page 1'!#REF!</definedName>
    <definedName name="__123Graph_DEFF" localSheetId="15" hidden="1">'[4]T3 Page 1'!#REF!</definedName>
    <definedName name="__123Graph_DEFF" localSheetId="16" hidden="1">'[4]T3 Page 1'!#REF!</definedName>
    <definedName name="__123Graph_DEFF" localSheetId="17" hidden="1">'[4]T3 Page 1'!#REF!</definedName>
    <definedName name="__123Graph_DEFF" localSheetId="19" hidden="1">'[4]T3 Page 1'!#REF!</definedName>
    <definedName name="__123Graph_DEFF" localSheetId="20" hidden="1">'[4]T3 Page 1'!#REF!</definedName>
    <definedName name="__123Graph_DEFF" localSheetId="21" hidden="1">'[4]T3 Page 1'!#REF!</definedName>
    <definedName name="__123Graph_DEFF" localSheetId="7" hidden="1">'[4]T3 Page 1'!#REF!</definedName>
    <definedName name="__123Graph_DEFF" hidden="1">'[4]T3 Page 1'!#REF!</definedName>
    <definedName name="__123Graph_DGR14PBF1" localSheetId="15" hidden="1">'[5]HIS19FIN(A)'!$AH$70:$AH$81</definedName>
    <definedName name="__123Graph_DGR14PBF1" localSheetId="17"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3" hidden="1">'[4]T3 Page 1'!#REF!</definedName>
    <definedName name="__123Graph_DLBF" localSheetId="15" hidden="1">'[4]T3 Page 1'!#REF!</definedName>
    <definedName name="__123Graph_DLBF" localSheetId="16" hidden="1">'[4]T3 Page 1'!#REF!</definedName>
    <definedName name="__123Graph_DLBF" localSheetId="17" hidden="1">'[4]T3 Page 1'!#REF!</definedName>
    <definedName name="__123Graph_DLBF" localSheetId="19" hidden="1">'[4]T3 Page 1'!#REF!</definedName>
    <definedName name="__123Graph_DLBF" localSheetId="20" hidden="1">'[4]T3 Page 1'!#REF!</definedName>
    <definedName name="__123Graph_DLBF" localSheetId="21" hidden="1">'[4]T3 Page 1'!#REF!</definedName>
    <definedName name="__123Graph_DLBF" localSheetId="6" hidden="1">'[4]T3 Page 1'!#REF!</definedName>
    <definedName name="__123Graph_DLBF" localSheetId="7"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3" hidden="1">'[4]T3 Page 1'!#REF!</definedName>
    <definedName name="__123Graph_DPIC" localSheetId="15" hidden="1">'[4]T3 Page 1'!#REF!</definedName>
    <definedName name="__123Graph_DPIC" localSheetId="16" hidden="1">'[4]T3 Page 1'!#REF!</definedName>
    <definedName name="__123Graph_DPIC" localSheetId="17" hidden="1">'[4]T3 Page 1'!#REF!</definedName>
    <definedName name="__123Graph_DPIC" localSheetId="19" hidden="1">'[4]T3 Page 1'!#REF!</definedName>
    <definedName name="__123Graph_DPIC" localSheetId="20" hidden="1">'[4]T3 Page 1'!#REF!</definedName>
    <definedName name="__123Graph_DPIC" localSheetId="21" hidden="1">'[4]T3 Page 1'!#REF!</definedName>
    <definedName name="__123Graph_DPIC" localSheetId="6" hidden="1">'[4]T3 Page 1'!#REF!</definedName>
    <definedName name="__123Graph_DPIC" localSheetId="7" hidden="1">'[4]T3 Page 1'!#REF!</definedName>
    <definedName name="__123Graph_DPIC" hidden="1">'[4]T3 Page 1'!#REF!</definedName>
    <definedName name="__123Graph_EACT13BUD" localSheetId="11" hidden="1">'[4]FC Page 1'!#REF!</definedName>
    <definedName name="__123Graph_EACT13BUD" localSheetId="12" hidden="1">'[4]FC Page 1'!#REF!</definedName>
    <definedName name="__123Graph_EACT13BUD" localSheetId="15" hidden="1">'[4]FC Page 1'!#REF!</definedName>
    <definedName name="__123Graph_EACT13BUD" localSheetId="16" hidden="1">'[4]FC Page 1'!#REF!</definedName>
    <definedName name="__123Graph_EACT13BUD" localSheetId="17" hidden="1">'[4]FC Page 1'!#REF!</definedName>
    <definedName name="__123Graph_EACT13BUD" localSheetId="19" hidden="1">'[4]FC Page 1'!#REF!</definedName>
    <definedName name="__123Graph_EACT13BUD" localSheetId="20" hidden="1">'[4]FC Page 1'!#REF!</definedName>
    <definedName name="__123Graph_EACT13BUD" localSheetId="21" hidden="1">'[4]FC Page 1'!#REF!</definedName>
    <definedName name="__123Graph_EACT13BUD" localSheetId="7" hidden="1">'[4]FC Page 1'!#REF!</definedName>
    <definedName name="__123Graph_EACT13BUD" hidden="1">'[4]FC Page 1'!#REF!</definedName>
    <definedName name="__123Graph_EEFF" localSheetId="11" hidden="1">'[4]T3 Page 1'!#REF!</definedName>
    <definedName name="__123Graph_EEFF" localSheetId="12" hidden="1">'[4]T3 Page 1'!#REF!</definedName>
    <definedName name="__123Graph_EEFF" localSheetId="15" hidden="1">'[4]T3 Page 1'!#REF!</definedName>
    <definedName name="__123Graph_EEFF" localSheetId="16" hidden="1">'[4]T3 Page 1'!#REF!</definedName>
    <definedName name="__123Graph_EEFF" localSheetId="17" hidden="1">'[4]T3 Page 1'!#REF!</definedName>
    <definedName name="__123Graph_EEFF" localSheetId="19" hidden="1">'[4]T3 Page 1'!#REF!</definedName>
    <definedName name="__123Graph_EEFF" localSheetId="20" hidden="1">'[4]T3 Page 1'!#REF!</definedName>
    <definedName name="__123Graph_EEFF" localSheetId="21" hidden="1">'[4]T3 Page 1'!#REF!</definedName>
    <definedName name="__123Graph_EEFF" localSheetId="7" hidden="1">'[4]T3 Page 1'!#REF!</definedName>
    <definedName name="__123Graph_EEFF" hidden="1">'[4]T3 Page 1'!#REF!</definedName>
    <definedName name="__123Graph_EEFFHIC" localSheetId="11" hidden="1">'[4]FC Page 1'!#REF!</definedName>
    <definedName name="__123Graph_EEFFHIC" localSheetId="12" hidden="1">'[4]FC Page 1'!#REF!</definedName>
    <definedName name="__123Graph_EEFFHIC" localSheetId="15" hidden="1">'[4]FC Page 1'!#REF!</definedName>
    <definedName name="__123Graph_EEFFHIC" localSheetId="16" hidden="1">'[4]FC Page 1'!#REF!</definedName>
    <definedName name="__123Graph_EEFFHIC" localSheetId="17" hidden="1">'[4]FC Page 1'!#REF!</definedName>
    <definedName name="__123Graph_EEFFHIC" localSheetId="19" hidden="1">'[4]FC Page 1'!#REF!</definedName>
    <definedName name="__123Graph_EEFFHIC" hidden="1">'[4]FC Page 1'!#REF!</definedName>
    <definedName name="__123Graph_EGR14PBF1" localSheetId="15" hidden="1">'[5]HIS19FIN(A)'!$AG$67:$AG$67</definedName>
    <definedName name="__123Graph_EGR14PBF1" localSheetId="17"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3" hidden="1">'[4]T3 Page 1'!#REF!</definedName>
    <definedName name="__123Graph_ELBF" localSheetId="15" hidden="1">'[4]T3 Page 1'!#REF!</definedName>
    <definedName name="__123Graph_ELBF" localSheetId="16" hidden="1">'[4]T3 Page 1'!#REF!</definedName>
    <definedName name="__123Graph_ELBF" localSheetId="17" hidden="1">'[4]T3 Page 1'!#REF!</definedName>
    <definedName name="__123Graph_ELBF" localSheetId="19" hidden="1">'[4]T3 Page 1'!#REF!</definedName>
    <definedName name="__123Graph_ELBF" localSheetId="20" hidden="1">'[4]T3 Page 1'!#REF!</definedName>
    <definedName name="__123Graph_ELBF" localSheetId="21" hidden="1">'[4]T3 Page 1'!#REF!</definedName>
    <definedName name="__123Graph_ELBF" localSheetId="6" hidden="1">'[4]T3 Page 1'!#REF!</definedName>
    <definedName name="__123Graph_ELBF" localSheetId="7"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3" hidden="1">'[4]T3 Page 1'!#REF!</definedName>
    <definedName name="__123Graph_EPIC" localSheetId="15" hidden="1">'[4]T3 Page 1'!#REF!</definedName>
    <definedName name="__123Graph_EPIC" localSheetId="16" hidden="1">'[4]T3 Page 1'!#REF!</definedName>
    <definedName name="__123Graph_EPIC" localSheetId="17" hidden="1">'[4]T3 Page 1'!#REF!</definedName>
    <definedName name="__123Graph_EPIC" localSheetId="19" hidden="1">'[4]T3 Page 1'!#REF!</definedName>
    <definedName name="__123Graph_EPIC" localSheetId="20" hidden="1">'[4]T3 Page 1'!#REF!</definedName>
    <definedName name="__123Graph_EPIC" localSheetId="21" hidden="1">'[4]T3 Page 1'!#REF!</definedName>
    <definedName name="__123Graph_EPIC" localSheetId="6" hidden="1">'[4]T3 Page 1'!#REF!</definedName>
    <definedName name="__123Graph_EPIC" localSheetId="7" hidden="1">'[4]T3 Page 1'!#REF!</definedName>
    <definedName name="__123Graph_EPIC" hidden="1">'[4]T3 Page 1'!#REF!</definedName>
    <definedName name="__123Graph_FACT13BUD" localSheetId="11" hidden="1">'[4]FC Page 1'!#REF!</definedName>
    <definedName name="__123Graph_FACT13BUD" localSheetId="12" hidden="1">'[4]FC Page 1'!#REF!</definedName>
    <definedName name="__123Graph_FACT13BUD" localSheetId="15" hidden="1">'[4]FC Page 1'!#REF!</definedName>
    <definedName name="__123Graph_FACT13BUD" localSheetId="16" hidden="1">'[4]FC Page 1'!#REF!</definedName>
    <definedName name="__123Graph_FACT13BUD" localSheetId="17" hidden="1">'[4]FC Page 1'!#REF!</definedName>
    <definedName name="__123Graph_FACT13BUD" localSheetId="19" hidden="1">'[4]FC Page 1'!#REF!</definedName>
    <definedName name="__123Graph_FACT13BUD" localSheetId="20" hidden="1">'[4]FC Page 1'!#REF!</definedName>
    <definedName name="__123Graph_FACT13BUD" localSheetId="21" hidden="1">'[4]FC Page 1'!#REF!</definedName>
    <definedName name="__123Graph_FACT13BUD" localSheetId="7" hidden="1">'[4]FC Page 1'!#REF!</definedName>
    <definedName name="__123Graph_FACT13BUD" hidden="1">'[4]FC Page 1'!#REF!</definedName>
    <definedName name="__123Graph_FEFF" localSheetId="11" hidden="1">'[4]T3 Page 1'!#REF!</definedName>
    <definedName name="__123Graph_FEFF" localSheetId="12" hidden="1">'[4]T3 Page 1'!#REF!</definedName>
    <definedName name="__123Graph_FEFF" localSheetId="15" hidden="1">'[4]T3 Page 1'!#REF!</definedName>
    <definedName name="__123Graph_FEFF" localSheetId="16" hidden="1">'[4]T3 Page 1'!#REF!</definedName>
    <definedName name="__123Graph_FEFF" localSheetId="17" hidden="1">'[4]T3 Page 1'!#REF!</definedName>
    <definedName name="__123Graph_FEFF" localSheetId="19" hidden="1">'[4]T3 Page 1'!#REF!</definedName>
    <definedName name="__123Graph_FEFF" localSheetId="20" hidden="1">'[4]T3 Page 1'!#REF!</definedName>
    <definedName name="__123Graph_FEFF" localSheetId="21" hidden="1">'[4]T3 Page 1'!#REF!</definedName>
    <definedName name="__123Graph_FEFF" localSheetId="7" hidden="1">'[4]T3 Page 1'!#REF!</definedName>
    <definedName name="__123Graph_FEFF" hidden="1">'[4]T3 Page 1'!#REF!</definedName>
    <definedName name="__123Graph_FEFFHIC" localSheetId="11" hidden="1">'[4]FC Page 1'!#REF!</definedName>
    <definedName name="__123Graph_FEFFHIC" localSheetId="12" hidden="1">'[4]FC Page 1'!#REF!</definedName>
    <definedName name="__123Graph_FEFFHIC" localSheetId="15" hidden="1">'[4]FC Page 1'!#REF!</definedName>
    <definedName name="__123Graph_FEFFHIC" localSheetId="16" hidden="1">'[4]FC Page 1'!#REF!</definedName>
    <definedName name="__123Graph_FEFFHIC" localSheetId="17" hidden="1">'[4]FC Page 1'!#REF!</definedName>
    <definedName name="__123Graph_FEFFHIC" localSheetId="19" hidden="1">'[4]FC Page 1'!#REF!</definedName>
    <definedName name="__123Graph_FEFFHIC" hidden="1">'[4]FC Page 1'!#REF!</definedName>
    <definedName name="__123Graph_FGR14PBF1" localSheetId="15" hidden="1">'[5]HIS19FIN(A)'!$AH$67:$AH$67</definedName>
    <definedName name="__123Graph_FGR14PBF1" localSheetId="17"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3" hidden="1">'[4]T3 Page 1'!#REF!</definedName>
    <definedName name="__123Graph_FLBF" localSheetId="15" hidden="1">'[4]T3 Page 1'!#REF!</definedName>
    <definedName name="__123Graph_FLBF" localSheetId="16" hidden="1">'[4]T3 Page 1'!#REF!</definedName>
    <definedName name="__123Graph_FLBF" localSheetId="17" hidden="1">'[4]T3 Page 1'!#REF!</definedName>
    <definedName name="__123Graph_FLBF" localSheetId="19" hidden="1">'[4]T3 Page 1'!#REF!</definedName>
    <definedName name="__123Graph_FLBF" localSheetId="20" hidden="1">'[4]T3 Page 1'!#REF!</definedName>
    <definedName name="__123Graph_FLBF" localSheetId="21" hidden="1">'[4]T3 Page 1'!#REF!</definedName>
    <definedName name="__123Graph_FLBF" localSheetId="6" hidden="1">'[4]T3 Page 1'!#REF!</definedName>
    <definedName name="__123Graph_FLBF" localSheetId="7"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3" hidden="1">'[4]T3 Page 1'!#REF!</definedName>
    <definedName name="__123Graph_FPIC" localSheetId="15" hidden="1">'[4]T3 Page 1'!#REF!</definedName>
    <definedName name="__123Graph_FPIC" localSheetId="16" hidden="1">'[4]T3 Page 1'!#REF!</definedName>
    <definedName name="__123Graph_FPIC" localSheetId="17" hidden="1">'[4]T3 Page 1'!#REF!</definedName>
    <definedName name="__123Graph_FPIC" localSheetId="19" hidden="1">'[4]T3 Page 1'!#REF!</definedName>
    <definedName name="__123Graph_FPIC" localSheetId="20" hidden="1">'[4]T3 Page 1'!#REF!</definedName>
    <definedName name="__123Graph_FPIC" localSheetId="21" hidden="1">'[4]T3 Page 1'!#REF!</definedName>
    <definedName name="__123Graph_FPIC" localSheetId="6" hidden="1">'[4]T3 Page 1'!#REF!</definedName>
    <definedName name="__123Graph_FPIC" localSheetId="7" hidden="1">'[4]T3 Page 1'!#REF!</definedName>
    <definedName name="__123Graph_FPIC" hidden="1">'[4]T3 Page 1'!#REF!</definedName>
    <definedName name="__123Graph_LBL_ARESID" localSheetId="15" hidden="1">'[5]HIS19FIN(A)'!$R$3:$W$3</definedName>
    <definedName name="__123Graph_LBL_ARESID" localSheetId="17" hidden="1">'[5]HIS19FIN(A)'!$R$3:$W$3</definedName>
    <definedName name="__123Graph_LBL_ARESID" hidden="1">'[6]HIS19FIN(A)'!$R$3:$W$3</definedName>
    <definedName name="__123Graph_LBL_BRESID" localSheetId="15" hidden="1">'[5]HIS19FIN(A)'!$R$3:$W$3</definedName>
    <definedName name="__123Graph_LBL_BRESID" localSheetId="17"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3" hidden="1">'[4]FC Page 1'!#REF!</definedName>
    <definedName name="__123Graph_XACTHIC" localSheetId="15" hidden="1">'[4]FC Page 1'!#REF!</definedName>
    <definedName name="__123Graph_XACTHIC" localSheetId="16" hidden="1">'[4]FC Page 1'!#REF!</definedName>
    <definedName name="__123Graph_XACTHIC" localSheetId="17" hidden="1">'[4]FC Page 1'!#REF!</definedName>
    <definedName name="__123Graph_XACTHIC" localSheetId="19" hidden="1">'[4]FC Page 1'!#REF!</definedName>
    <definedName name="__123Graph_XACTHIC" localSheetId="20" hidden="1">'[4]FC Page 1'!#REF!</definedName>
    <definedName name="__123Graph_XACTHIC" localSheetId="21" hidden="1">'[4]FC Page 1'!#REF!</definedName>
    <definedName name="__123Graph_XACTHIC" localSheetId="6" hidden="1">'[4]FC Page 1'!#REF!</definedName>
    <definedName name="__123Graph_XACTHIC" localSheetId="7" hidden="1">'[4]FC Page 1'!#REF!</definedName>
    <definedName name="__123Graph_XACTHIC" hidden="1">'[4]FC Page 1'!#REF!</definedName>
    <definedName name="__123Graph_XCHGSPD1" localSheetId="15" hidden="1">'[2]CHGSPD19.FIN'!$A$10:$A$25</definedName>
    <definedName name="__123Graph_XCHGSPD1" localSheetId="17" hidden="1">'[2]CHGSPD19.FIN'!$A$10:$A$25</definedName>
    <definedName name="__123Graph_XCHGSPD1" hidden="1">'[3]CHGSPD19.FIN'!$A$10:$A$25</definedName>
    <definedName name="__123Graph_XCHGSPD2" localSheetId="15" hidden="1">'[2]CHGSPD19.FIN'!$A$11:$A$25</definedName>
    <definedName name="__123Graph_XCHGSPD2" localSheetId="17"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3" hidden="1">'[4]T3 Page 1'!#REF!</definedName>
    <definedName name="__123Graph_XEFF" localSheetId="15" hidden="1">'[4]T3 Page 1'!#REF!</definedName>
    <definedName name="__123Graph_XEFF" localSheetId="16" hidden="1">'[4]T3 Page 1'!#REF!</definedName>
    <definedName name="__123Graph_XEFF" localSheetId="17" hidden="1">'[4]T3 Page 1'!#REF!</definedName>
    <definedName name="__123Graph_XEFF" localSheetId="19" hidden="1">'[4]T3 Page 1'!#REF!</definedName>
    <definedName name="__123Graph_XEFF" localSheetId="20" hidden="1">'[4]T3 Page 1'!#REF!</definedName>
    <definedName name="__123Graph_XEFF" localSheetId="21" hidden="1">'[4]T3 Page 1'!#REF!</definedName>
    <definedName name="__123Graph_XEFF" localSheetId="6" hidden="1">'[4]T3 Page 1'!#REF!</definedName>
    <definedName name="__123Graph_XEFF" localSheetId="7" hidden="1">'[4]T3 Page 1'!#REF!</definedName>
    <definedName name="__123Graph_XEFF" hidden="1">'[4]T3 Page 1'!#REF!</definedName>
    <definedName name="__123Graph_XGR14PBF1" localSheetId="15" hidden="1">'[5]HIS19FIN(A)'!$AL$70:$AL$81</definedName>
    <definedName name="__123Graph_XGR14PBF1" localSheetId="17"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3" hidden="1">'[4]T3 Page 1'!#REF!</definedName>
    <definedName name="__123Graph_XLBF" localSheetId="15" hidden="1">'[4]T3 Page 1'!#REF!</definedName>
    <definedName name="__123Graph_XLBF" localSheetId="16" hidden="1">'[4]T3 Page 1'!#REF!</definedName>
    <definedName name="__123Graph_XLBF" localSheetId="17" hidden="1">'[4]T3 Page 1'!#REF!</definedName>
    <definedName name="__123Graph_XLBF" localSheetId="19" hidden="1">'[4]T3 Page 1'!#REF!</definedName>
    <definedName name="__123Graph_XLBF" localSheetId="20" hidden="1">'[4]T3 Page 1'!#REF!</definedName>
    <definedName name="__123Graph_XLBF" localSheetId="21" hidden="1">'[4]T3 Page 1'!#REF!</definedName>
    <definedName name="__123Graph_XLBF" localSheetId="6" hidden="1">'[4]T3 Page 1'!#REF!</definedName>
    <definedName name="__123Graph_XLBF" localSheetId="7" hidden="1">'[4]T3 Page 1'!#REF!</definedName>
    <definedName name="__123Graph_XLBF" hidden="1">'[4]T3 Page 1'!#REF!</definedName>
    <definedName name="__123Graph_XLBFFIN2" localSheetId="15" hidden="1">'[5]HIS19FIN(A)'!$K$61:$Q$61</definedName>
    <definedName name="__123Graph_XLBFFIN2" localSheetId="17" hidden="1">'[5]HIS19FIN(A)'!$K$61:$Q$61</definedName>
    <definedName name="__123Graph_XLBFFIN2" hidden="1">'[6]HIS19FIN(A)'!$K$61:$Q$61</definedName>
    <definedName name="__123Graph_XLBFHIC" localSheetId="15" hidden="1">'[5]HIS19FIN(A)'!$D$61:$J$61</definedName>
    <definedName name="__123Graph_XLBFHIC" localSheetId="17" hidden="1">'[5]HIS19FIN(A)'!$D$61:$J$61</definedName>
    <definedName name="__123Graph_XLBFHIC" hidden="1">'[6]HIS19FIN(A)'!$D$61:$J$61</definedName>
    <definedName name="__123Graph_XLBFHIC2" localSheetId="15" hidden="1">'[5]HIS19FIN(A)'!$D$61:$J$61</definedName>
    <definedName name="__123Graph_XLBFHIC2" localSheetId="17" hidden="1">'[5]HIS19FIN(A)'!$D$61:$J$61</definedName>
    <definedName name="__123Graph_XLBFHIC2" hidden="1">'[6]HIS19FIN(A)'!$D$61:$J$61</definedName>
    <definedName name="__123Graph_XLCB" localSheetId="15" hidden="1">'[5]HIS19FIN(A)'!$D$79:$I$79</definedName>
    <definedName name="__123Graph_XLCB" localSheetId="17" hidden="1">'[5]HIS19FIN(A)'!$D$79:$I$79</definedName>
    <definedName name="__123Graph_XLCB" hidden="1">'[6]HIS19FIN(A)'!$D$79:$I$79</definedName>
    <definedName name="__123Graph_XNACFIN" localSheetId="15" hidden="1">'[5]HIS19FIN(A)'!$K$95:$Q$95</definedName>
    <definedName name="__123Graph_XNACFIN" localSheetId="17" hidden="1">'[5]HIS19FIN(A)'!$K$95:$Q$95</definedName>
    <definedName name="__123Graph_XNACFIN" hidden="1">'[6]HIS19FIN(A)'!$K$95:$Q$95</definedName>
    <definedName name="__123Graph_XNACHIC" localSheetId="15" hidden="1">'[5]HIS19FIN(A)'!$D$95:$J$95</definedName>
    <definedName name="__123Graph_XNACHIC" localSheetId="17"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3" hidden="1">'[4]T3 Page 1'!#REF!</definedName>
    <definedName name="__123Graph_XPIC" localSheetId="15" hidden="1">'[4]T3 Page 1'!#REF!</definedName>
    <definedName name="__123Graph_XPIC" localSheetId="16" hidden="1">'[4]T3 Page 1'!#REF!</definedName>
    <definedName name="__123Graph_XPIC" localSheetId="17" hidden="1">'[4]T3 Page 1'!#REF!</definedName>
    <definedName name="__123Graph_XPIC" localSheetId="19" hidden="1">'[4]T3 Page 1'!#REF!</definedName>
    <definedName name="__123Graph_XPIC" localSheetId="20" hidden="1">'[4]T3 Page 1'!#REF!</definedName>
    <definedName name="__123Graph_XPIC" localSheetId="21" hidden="1">'[4]T3 Page 1'!#REF!</definedName>
    <definedName name="__123Graph_XPIC" localSheetId="6" hidden="1">'[4]T3 Page 1'!#REF!</definedName>
    <definedName name="__123Graph_XPIC" localSheetId="7"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3" hidden="1">#REF!</definedName>
    <definedName name="_Regression_Out" localSheetId="15" hidden="1">#REF!</definedName>
    <definedName name="_Regression_Out" localSheetId="16" hidden="1">#REF!</definedName>
    <definedName name="_Regression_Out" localSheetId="17" hidden="1">#REF!</definedName>
    <definedName name="_Regression_Out" localSheetId="19" hidden="1">#REF!</definedName>
    <definedName name="_Regression_Out" localSheetId="20" hidden="1">#REF!</definedName>
    <definedName name="_Regression_Out" localSheetId="21"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3" hidden="1">#REF!</definedName>
    <definedName name="_Regression_X" localSheetId="15" hidden="1">#REF!</definedName>
    <definedName name="_Regression_X" localSheetId="16" hidden="1">#REF!</definedName>
    <definedName name="_Regression_X" localSheetId="17" hidden="1">#REF!</definedName>
    <definedName name="_Regression_X" localSheetId="19" hidden="1">#REF!</definedName>
    <definedName name="_Regression_X" localSheetId="20" hidden="1">#REF!</definedName>
    <definedName name="_Regression_X" localSheetId="21"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3" hidden="1">#REF!</definedName>
    <definedName name="_Regression_Y" localSheetId="15" hidden="1">#REF!</definedName>
    <definedName name="_Regression_Y" localSheetId="16" hidden="1">#REF!</definedName>
    <definedName name="_Regression_Y" localSheetId="17" hidden="1">#REF!</definedName>
    <definedName name="_Regression_Y" localSheetId="19" hidden="1">#REF!</definedName>
    <definedName name="_Regression_Y" localSheetId="20" hidden="1">#REF!</definedName>
    <definedName name="_Regression_Y" localSheetId="21"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3" hidden="1">#REF!</definedName>
    <definedName name="Distribution" localSheetId="15" hidden="1">#REF!</definedName>
    <definedName name="Distribution" localSheetId="16" hidden="1">#REF!</definedName>
    <definedName name="Distribution" localSheetId="17" hidden="1">#REF!</definedName>
    <definedName name="Distribution" localSheetId="19" hidden="1">#REF!</definedName>
    <definedName name="Distribution" localSheetId="20" hidden="1">#REF!</definedName>
    <definedName name="Distribution" localSheetId="21"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3" hidden="1">#REF!</definedName>
    <definedName name="ExtraProfiles" localSheetId="15" hidden="1">#REF!</definedName>
    <definedName name="ExtraProfiles" localSheetId="16" hidden="1">#REF!</definedName>
    <definedName name="ExtraProfiles" localSheetId="17" hidden="1">#REF!</definedName>
    <definedName name="ExtraProfiles" localSheetId="19" hidden="1">#REF!</definedName>
    <definedName name="ExtraProfiles" localSheetId="20" hidden="1">#REF!</definedName>
    <definedName name="ExtraProfiles" localSheetId="21"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2" hidden="1">[8]Population!#REF!</definedName>
    <definedName name="Pop" localSheetId="15" hidden="1">[8]Population!#REF!</definedName>
    <definedName name="Pop" localSheetId="16" hidden="1">[8]Population!#REF!</definedName>
    <definedName name="Pop" localSheetId="17" hidden="1">[8]Population!#REF!</definedName>
    <definedName name="Pop" localSheetId="19" hidden="1">[8]Population!#REF!</definedName>
    <definedName name="Pop" hidden="1">[8]Population!#REF!</definedName>
    <definedName name="Population" localSheetId="11" hidden="1">#REF!</definedName>
    <definedName name="Population" localSheetId="12" hidden="1">#REF!</definedName>
    <definedName name="Population" localSheetId="13" hidden="1">#REF!</definedName>
    <definedName name="Population" localSheetId="15" hidden="1">#REF!</definedName>
    <definedName name="Population" localSheetId="16" hidden="1">#REF!</definedName>
    <definedName name="Population" localSheetId="17" hidden="1">#REF!</definedName>
    <definedName name="Population" localSheetId="19" hidden="1">#REF!</definedName>
    <definedName name="Population" localSheetId="20" hidden="1">#REF!</definedName>
    <definedName name="Population" localSheetId="21" hidden="1">#REF!</definedName>
    <definedName name="Population" localSheetId="6" hidden="1">#REF!</definedName>
    <definedName name="Population" localSheetId="7" hidden="1">#REF!</definedName>
    <definedName name="Population" hidden="1">#REF!</definedName>
    <definedName name="_xlnm.Print_Area" localSheetId="1">'1.1'!$B$2:$S$148</definedName>
    <definedName name="_xlnm.Print_Area" localSheetId="10">'1.10'!#REF!</definedName>
    <definedName name="_xlnm.Print_Area" localSheetId="11">'1.11'!$B$2:$X$116</definedName>
    <definedName name="_xlnm.Print_Area" localSheetId="12">'1.11b'!$B$2:$I$106</definedName>
    <definedName name="_xlnm.Print_Area" localSheetId="13">'1.12'!#REF!</definedName>
    <definedName name="_xlnm.Print_Area" localSheetId="14">'1.13'!$B$2:$I$111</definedName>
    <definedName name="_xlnm.Print_Area" localSheetId="15">'1.14'!$B$2:$C$311</definedName>
    <definedName name="_xlnm.Print_Area" localSheetId="16">'1.15'!$B$2:$T$67</definedName>
    <definedName name="_xlnm.Print_Area" localSheetId="17">'1.16'!$B$2:$J$136</definedName>
    <definedName name="_xlnm.Print_Area" localSheetId="18">'1.17'!#REF!</definedName>
    <definedName name="_xlnm.Print_Area" localSheetId="19">'1.18'!$B$2:$H$13</definedName>
    <definedName name="_xlnm.Print_Area" localSheetId="20">'1.19'!$B$2:$J$8</definedName>
    <definedName name="_xlnm.Print_Area" localSheetId="2">'1.2'!$B$2:$P$146</definedName>
    <definedName name="_xlnm.Print_Area" localSheetId="21">'1.20'!$B$2:$H$8</definedName>
    <definedName name="_xlnm.Print_Area" localSheetId="3">'1.3'!$A$1:$I$151</definedName>
    <definedName name="_xlnm.Print_Area" localSheetId="4">'1.4'!$B$2:$F$126</definedName>
    <definedName name="_xlnm.Print_Area" localSheetId="5">'1.5 '!$B$2:$K$139</definedName>
    <definedName name="_xlnm.Print_Area" localSheetId="6">'1.6'!$B$2:$V$148</definedName>
    <definedName name="_xlnm.Print_Area" localSheetId="7">'1.7'!$B$2:$P$139</definedName>
    <definedName name="_xlnm.Print_Area" localSheetId="8">'1.8'!#REF!</definedName>
    <definedName name="_xlnm.Print_Area" localSheetId="9">'1.9'!$B$2:$L$143</definedName>
    <definedName name="_xlnm.Print_Area" localSheetId="0">Contents!$B$2:$B$21</definedName>
    <definedName name="Profiles" localSheetId="11" hidden="1">#REF!</definedName>
    <definedName name="Profiles" localSheetId="12" hidden="1">#REF!</definedName>
    <definedName name="Profiles" localSheetId="13" hidden="1">#REF!</definedName>
    <definedName name="Profiles" localSheetId="15" hidden="1">#REF!</definedName>
    <definedName name="Profiles" localSheetId="16" hidden="1">#REF!</definedName>
    <definedName name="Profiles" localSheetId="17" hidden="1">#REF!</definedName>
    <definedName name="Profiles" localSheetId="19" hidden="1">#REF!</definedName>
    <definedName name="Profiles" localSheetId="20" hidden="1">#REF!</definedName>
    <definedName name="Profiles" localSheetId="21"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3" hidden="1">#REF!</definedName>
    <definedName name="Projections" localSheetId="15" hidden="1">#REF!</definedName>
    <definedName name="Projections" localSheetId="16" hidden="1">#REF!</definedName>
    <definedName name="Projections" localSheetId="17" hidden="1">#REF!</definedName>
    <definedName name="Projections" localSheetId="19" hidden="1">#REF!</definedName>
    <definedName name="Projections" localSheetId="20" hidden="1">#REF!</definedName>
    <definedName name="Projections" localSheetId="21" hidden="1">#REF!</definedName>
    <definedName name="Projections" localSheetId="6" hidden="1">#REF!</definedName>
    <definedName name="Projections" localSheetId="7"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7" i="160" l="1"/>
  <c r="G107" i="160"/>
  <c r="D107" i="160"/>
  <c r="C107" i="160"/>
  <c r="H90" i="160"/>
  <c r="G90" i="160"/>
  <c r="F90" i="160"/>
  <c r="E90" i="160"/>
  <c r="C90" i="160"/>
  <c r="H106" i="160"/>
  <c r="D106" i="160"/>
  <c r="C106" i="160"/>
  <c r="G89" i="160"/>
  <c r="F89" i="160"/>
  <c r="C105" i="160"/>
  <c r="H88" i="160"/>
  <c r="G88" i="160"/>
  <c r="D104" i="160"/>
  <c r="C104" i="160"/>
  <c r="G87" i="160"/>
  <c r="F87" i="160"/>
  <c r="E87" i="160"/>
  <c r="G103" i="160"/>
  <c r="D103" i="160"/>
  <c r="C103" i="160"/>
  <c r="H86" i="160"/>
  <c r="G86" i="160"/>
  <c r="E86" i="160"/>
  <c r="G102" i="160"/>
  <c r="D102" i="160"/>
  <c r="C102" i="160"/>
  <c r="H85" i="160"/>
  <c r="G85" i="160"/>
  <c r="E85" i="160"/>
  <c r="G101" i="160"/>
  <c r="D101" i="160"/>
  <c r="C101" i="160"/>
  <c r="G84" i="160"/>
  <c r="E84" i="160"/>
  <c r="G100" i="160"/>
  <c r="D100" i="160"/>
  <c r="C100" i="160"/>
  <c r="H83" i="160"/>
  <c r="G83" i="160"/>
  <c r="D99" i="160"/>
  <c r="C99" i="160"/>
  <c r="H82" i="160"/>
  <c r="G82" i="160"/>
  <c r="G98" i="160"/>
  <c r="D98" i="160"/>
  <c r="C98" i="160"/>
  <c r="G81" i="160"/>
  <c r="E81" i="160"/>
  <c r="D97" i="160"/>
  <c r="C97" i="160"/>
  <c r="G80" i="160"/>
  <c r="E80" i="160"/>
  <c r="D96" i="160"/>
  <c r="C96" i="160"/>
  <c r="H79" i="160"/>
  <c r="G79" i="160"/>
  <c r="E79" i="160"/>
  <c r="D95" i="160"/>
  <c r="C95" i="160"/>
  <c r="H78" i="160"/>
  <c r="G78" i="160"/>
  <c r="D94" i="160"/>
  <c r="C94" i="160"/>
  <c r="G77" i="160"/>
  <c r="E77" i="160"/>
  <c r="G93" i="160"/>
  <c r="D93" i="160"/>
  <c r="C93" i="160"/>
  <c r="H76" i="160"/>
  <c r="G76" i="160"/>
  <c r="E76" i="160"/>
  <c r="G92" i="160"/>
  <c r="D92" i="160"/>
  <c r="C92" i="160"/>
  <c r="H75" i="160"/>
  <c r="G75" i="160"/>
  <c r="G91" i="160"/>
  <c r="D91" i="160"/>
  <c r="C91" i="160"/>
  <c r="G74" i="160"/>
  <c r="E74" i="160"/>
  <c r="C74" i="160"/>
  <c r="G106" i="160"/>
  <c r="G94" i="160"/>
  <c r="E89" i="160"/>
  <c r="F107" i="160"/>
  <c r="E107" i="160"/>
  <c r="D90" i="160"/>
  <c r="F106" i="160"/>
  <c r="E106" i="160"/>
  <c r="H89" i="160"/>
  <c r="D89" i="160"/>
  <c r="C89" i="160"/>
  <c r="H105" i="160"/>
  <c r="G105" i="160"/>
  <c r="F105" i="160"/>
  <c r="E105" i="160"/>
  <c r="D105" i="160"/>
  <c r="F88" i="160"/>
  <c r="E88" i="160"/>
  <c r="D88" i="160"/>
  <c r="C88" i="160"/>
  <c r="H104" i="160"/>
  <c r="G104" i="160"/>
  <c r="F104" i="160"/>
  <c r="E104" i="160"/>
  <c r="H87" i="160"/>
  <c r="D87" i="160"/>
  <c r="C87" i="160"/>
  <c r="H103" i="160"/>
  <c r="F103" i="160"/>
  <c r="E103" i="160"/>
  <c r="F86" i="160"/>
  <c r="D86" i="160"/>
  <c r="C86" i="160"/>
  <c r="H102" i="160"/>
  <c r="F102" i="160"/>
  <c r="E102" i="160"/>
  <c r="F85" i="160"/>
  <c r="D85" i="160"/>
  <c r="C85" i="160"/>
  <c r="H101" i="160"/>
  <c r="F101" i="160"/>
  <c r="E101" i="160"/>
  <c r="H84" i="160"/>
  <c r="F84" i="160"/>
  <c r="D84" i="160"/>
  <c r="C84" i="160"/>
  <c r="H100" i="160"/>
  <c r="F100" i="160"/>
  <c r="E100" i="160"/>
  <c r="F83" i="160"/>
  <c r="E83" i="160"/>
  <c r="D83" i="160"/>
  <c r="C83" i="160"/>
  <c r="H99" i="160"/>
  <c r="G99" i="160"/>
  <c r="F99" i="160"/>
  <c r="E99" i="160"/>
  <c r="F82" i="160"/>
  <c r="E82" i="160"/>
  <c r="D82" i="160"/>
  <c r="C82" i="160"/>
  <c r="H98" i="160"/>
  <c r="F98" i="160"/>
  <c r="E98" i="160"/>
  <c r="H81" i="160"/>
  <c r="F81" i="160"/>
  <c r="D81" i="160"/>
  <c r="C81" i="160"/>
  <c r="H97" i="160"/>
  <c r="G97" i="160"/>
  <c r="F97" i="160"/>
  <c r="E97" i="160"/>
  <c r="H80" i="160"/>
  <c r="F80" i="160"/>
  <c r="D80" i="160"/>
  <c r="C80" i="160"/>
  <c r="H96" i="160"/>
  <c r="G96" i="160"/>
  <c r="F96" i="160"/>
  <c r="E96" i="160"/>
  <c r="F79" i="160"/>
  <c r="D79" i="160"/>
  <c r="C79" i="160"/>
  <c r="H95" i="160"/>
  <c r="G95" i="160"/>
  <c r="F95" i="160"/>
  <c r="E95" i="160"/>
  <c r="F78" i="160"/>
  <c r="E78" i="160"/>
  <c r="D78" i="160"/>
  <c r="C78" i="160"/>
  <c r="H94" i="160"/>
  <c r="F94" i="160"/>
  <c r="E94" i="160"/>
  <c r="H77" i="160"/>
  <c r="F77" i="160"/>
  <c r="D77" i="160"/>
  <c r="C77" i="160"/>
  <c r="H93" i="160"/>
  <c r="F93" i="160"/>
  <c r="E93" i="160"/>
  <c r="F76" i="160"/>
  <c r="D76" i="160"/>
  <c r="C76" i="160"/>
  <c r="H92" i="160"/>
  <c r="F92" i="160"/>
  <c r="E92" i="160"/>
  <c r="F75" i="160"/>
  <c r="E75" i="160"/>
  <c r="D75" i="160"/>
  <c r="C75" i="160"/>
  <c r="H91" i="160"/>
  <c r="F91" i="160"/>
  <c r="E91" i="160"/>
  <c r="H74" i="160"/>
  <c r="F74" i="160"/>
  <c r="D74" i="160"/>
  <c r="J110" i="155" l="1"/>
  <c r="J109" i="155"/>
  <c r="J108" i="155"/>
  <c r="J107" i="155"/>
  <c r="J106" i="155"/>
  <c r="J105" i="155"/>
  <c r="J101" i="155"/>
  <c r="J100" i="155"/>
  <c r="J99" i="155"/>
  <c r="J97" i="155"/>
  <c r="J93" i="155"/>
  <c r="J92" i="155"/>
  <c r="J91" i="155"/>
  <c r="J90" i="155"/>
  <c r="E88" i="149"/>
  <c r="E87" i="149"/>
  <c r="E86" i="149"/>
  <c r="E83" i="149"/>
  <c r="E82" i="149"/>
  <c r="E81" i="149"/>
  <c r="E80" i="149"/>
  <c r="E79" i="149"/>
  <c r="E78" i="149"/>
  <c r="E77" i="149"/>
  <c r="E75" i="149"/>
  <c r="E74" i="149"/>
  <c r="E73" i="149"/>
  <c r="E72" i="149"/>
  <c r="E71" i="149"/>
  <c r="E70" i="149"/>
  <c r="E69" i="149"/>
  <c r="E67" i="149"/>
  <c r="E66" i="149"/>
  <c r="E65" i="149"/>
  <c r="E64" i="149"/>
  <c r="E63" i="149"/>
  <c r="E62" i="149"/>
  <c r="E61" i="149"/>
  <c r="E59" i="149"/>
  <c r="E58" i="149"/>
  <c r="E57" i="149"/>
  <c r="E56" i="149"/>
  <c r="E55" i="149"/>
  <c r="E54" i="149"/>
  <c r="E53" i="149"/>
  <c r="E51" i="149"/>
  <c r="E50" i="149"/>
  <c r="E49" i="149"/>
  <c r="E48" i="149"/>
  <c r="E47" i="149"/>
  <c r="E46" i="149"/>
  <c r="E45" i="149"/>
  <c r="E43" i="149"/>
  <c r="E42" i="149"/>
  <c r="E41" i="149"/>
  <c r="E40" i="149"/>
  <c r="E39" i="149"/>
  <c r="E38" i="149"/>
  <c r="E37" i="149"/>
  <c r="E35" i="149"/>
  <c r="E34" i="149"/>
  <c r="E33" i="149"/>
  <c r="E32" i="149"/>
  <c r="E31" i="149"/>
  <c r="E30" i="149"/>
  <c r="E29" i="149"/>
  <c r="E27" i="149"/>
  <c r="E26" i="149"/>
  <c r="E25" i="149"/>
  <c r="E24" i="149"/>
  <c r="E23" i="149"/>
  <c r="E22" i="149"/>
  <c r="E21" i="149"/>
  <c r="E19" i="149"/>
  <c r="E18" i="149"/>
  <c r="E17" i="149"/>
  <c r="E16" i="149"/>
  <c r="E15" i="149"/>
  <c r="E14" i="149"/>
  <c r="E13" i="149"/>
  <c r="E11" i="149"/>
  <c r="E10" i="149"/>
  <c r="E9" i="149"/>
  <c r="E8" i="149"/>
  <c r="E7" i="149"/>
  <c r="E6" i="149"/>
  <c r="E5" i="149"/>
  <c r="E12" i="149" l="1"/>
  <c r="E20" i="149"/>
  <c r="E28" i="149"/>
  <c r="E36" i="149"/>
  <c r="E44" i="149"/>
  <c r="E52" i="149"/>
  <c r="E60" i="149"/>
  <c r="E68" i="149"/>
  <c r="E76" i="149"/>
  <c r="E84" i="149"/>
  <c r="E85" i="149"/>
  <c r="J98" i="155"/>
  <c r="J96" i="155"/>
  <c r="J104" i="155"/>
  <c r="J95" i="155"/>
  <c r="J103" i="155"/>
  <c r="J94" i="155"/>
  <c r="J102" i="155"/>
  <c r="J89" i="155"/>
  <c r="K110" i="139" l="1"/>
  <c r="K112" i="139"/>
  <c r="K89" i="139"/>
  <c r="K111" i="139" l="1"/>
  <c r="K90" i="139"/>
  <c r="K92" i="139"/>
  <c r="K91" i="139"/>
  <c r="J88" i="155" l="1"/>
  <c r="J87" i="155"/>
  <c r="J86" i="155"/>
  <c r="J82" i="155"/>
  <c r="J81" i="155"/>
  <c r="J80" i="155"/>
  <c r="J79" i="155"/>
  <c r="J78" i="155"/>
  <c r="J74" i="155"/>
  <c r="J73" i="155"/>
  <c r="J72" i="155"/>
  <c r="J70" i="155"/>
  <c r="J66" i="155"/>
  <c r="J65" i="155"/>
  <c r="J64" i="155"/>
  <c r="J63" i="155"/>
  <c r="J62" i="155"/>
  <c r="J58" i="155"/>
  <c r="J57" i="155"/>
  <c r="J56" i="155"/>
  <c r="J55" i="155"/>
  <c r="J54" i="155"/>
  <c r="J49" i="155"/>
  <c r="J48" i="155"/>
  <c r="J47" i="155"/>
  <c r="J46" i="155"/>
  <c r="J42" i="155"/>
  <c r="J41" i="155"/>
  <c r="J40" i="155"/>
  <c r="J39" i="155"/>
  <c r="J38" i="155"/>
  <c r="J32" i="155"/>
  <c r="J31" i="155"/>
  <c r="J30" i="155"/>
  <c r="J26" i="155"/>
  <c r="J25" i="155"/>
  <c r="J24" i="155"/>
  <c r="J23" i="155"/>
  <c r="J22" i="155"/>
  <c r="J18" i="155"/>
  <c r="J16" i="155"/>
  <c r="J15" i="155"/>
  <c r="J14" i="155"/>
  <c r="J8" i="155"/>
  <c r="J7" i="155"/>
  <c r="J6" i="155"/>
  <c r="J9" i="155" l="1"/>
  <c r="J10" i="155"/>
  <c r="J50" i="155"/>
  <c r="J17" i="155"/>
  <c r="J34" i="155"/>
  <c r="J12" i="155"/>
  <c r="J36" i="155"/>
  <c r="J44" i="155"/>
  <c r="J52" i="155"/>
  <c r="J60" i="155"/>
  <c r="J68" i="155"/>
  <c r="J33" i="155"/>
  <c r="J5" i="155"/>
  <c r="J13" i="155"/>
  <c r="J21" i="155"/>
  <c r="J29" i="155"/>
  <c r="J37" i="155"/>
  <c r="J45" i="155"/>
  <c r="J53" i="155"/>
  <c r="J61" i="155"/>
  <c r="J69" i="155"/>
  <c r="J77" i="155"/>
  <c r="J85" i="155"/>
  <c r="J20" i="155"/>
  <c r="J28" i="155"/>
  <c r="J76" i="155"/>
  <c r="J84" i="155"/>
  <c r="J83" i="155"/>
  <c r="J11" i="155"/>
  <c r="J19" i="155"/>
  <c r="J27" i="155"/>
  <c r="J35" i="155"/>
  <c r="J43" i="155"/>
  <c r="J51" i="155"/>
  <c r="J59" i="155"/>
  <c r="J67" i="155"/>
  <c r="J75" i="155"/>
  <c r="J4" i="155"/>
  <c r="J71" i="155"/>
  <c r="D88" i="148" l="1"/>
  <c r="D87" i="148"/>
  <c r="D86" i="148"/>
  <c r="D85" i="148"/>
  <c r="D84" i="148"/>
  <c r="F83" i="148"/>
  <c r="D83" i="148"/>
  <c r="D82" i="148"/>
  <c r="D81" i="148"/>
  <c r="D80" i="148"/>
  <c r="D78" i="148"/>
  <c r="D77" i="148"/>
  <c r="D75" i="148"/>
  <c r="D74" i="148"/>
  <c r="D73" i="148"/>
  <c r="D76" i="148"/>
  <c r="D79" i="148"/>
  <c r="E80" i="148"/>
  <c r="E88" i="148"/>
  <c r="F78" i="148" l="1"/>
  <c r="F81" i="148"/>
  <c r="F82" i="148"/>
  <c r="F77" i="148"/>
  <c r="F80" i="148"/>
  <c r="E83" i="148"/>
  <c r="F88" i="148"/>
  <c r="F79" i="148"/>
  <c r="F87" i="148"/>
  <c r="E73" i="148"/>
  <c r="E82" i="148"/>
  <c r="E81" i="148"/>
  <c r="E85" i="148"/>
  <c r="F86" i="148"/>
  <c r="E74" i="148"/>
  <c r="E84" i="148"/>
  <c r="F74" i="148"/>
  <c r="E76" i="148"/>
  <c r="E79" i="148"/>
  <c r="F84" i="148"/>
  <c r="E87" i="148"/>
  <c r="F73" i="148"/>
  <c r="F76" i="148"/>
  <c r="E86" i="148"/>
  <c r="E75" i="148"/>
  <c r="E78" i="148"/>
  <c r="F75" i="148"/>
  <c r="E77" i="148"/>
  <c r="F85" i="148"/>
  <c r="N107" i="147" l="1"/>
  <c r="C91" i="147"/>
  <c r="C74" i="147"/>
  <c r="X107" i="147"/>
  <c r="U107" i="147"/>
  <c r="W107" i="147"/>
  <c r="T107" i="147"/>
  <c r="S107" i="147"/>
  <c r="R107" i="147"/>
  <c r="Q107" i="147"/>
  <c r="P107" i="147"/>
  <c r="M107" i="147"/>
  <c r="L107" i="147"/>
  <c r="K107" i="147"/>
  <c r="J107" i="147"/>
  <c r="I107" i="147"/>
  <c r="H107" i="147"/>
  <c r="G107" i="147"/>
  <c r="F107" i="147"/>
  <c r="E107" i="147"/>
  <c r="D107" i="147"/>
  <c r="C107" i="147"/>
  <c r="X106" i="147"/>
  <c r="W106" i="147"/>
  <c r="U106" i="147"/>
  <c r="T106" i="147"/>
  <c r="S106" i="147"/>
  <c r="R106" i="147"/>
  <c r="Q106" i="147"/>
  <c r="P106" i="147"/>
  <c r="N106" i="147"/>
  <c r="M106" i="147"/>
  <c r="L106" i="147"/>
  <c r="K106" i="147"/>
  <c r="J106" i="147"/>
  <c r="I106" i="147"/>
  <c r="H106" i="147"/>
  <c r="G106" i="147"/>
  <c r="F106" i="147"/>
  <c r="E106" i="147"/>
  <c r="D106" i="147"/>
  <c r="C106" i="147"/>
  <c r="X105" i="147"/>
  <c r="W105" i="147"/>
  <c r="U105" i="147"/>
  <c r="T105" i="147"/>
  <c r="S105" i="147"/>
  <c r="R105" i="147"/>
  <c r="Q105" i="147"/>
  <c r="P105" i="147"/>
  <c r="N105" i="147"/>
  <c r="M105" i="147"/>
  <c r="L105" i="147"/>
  <c r="K105" i="147"/>
  <c r="J105" i="147"/>
  <c r="I105" i="147"/>
  <c r="H105" i="147"/>
  <c r="G105" i="147"/>
  <c r="F105" i="147"/>
  <c r="E105" i="147"/>
  <c r="D105" i="147"/>
  <c r="C105" i="147"/>
  <c r="X104" i="147"/>
  <c r="W104" i="147"/>
  <c r="U104" i="147"/>
  <c r="T104" i="147"/>
  <c r="S104" i="147"/>
  <c r="R104" i="147"/>
  <c r="Q104" i="147"/>
  <c r="P104" i="147"/>
  <c r="N104" i="147"/>
  <c r="M104" i="147"/>
  <c r="L104" i="147"/>
  <c r="K104" i="147"/>
  <c r="J104" i="147"/>
  <c r="I104" i="147"/>
  <c r="H104" i="147"/>
  <c r="G104" i="147"/>
  <c r="F104" i="147"/>
  <c r="E104" i="147"/>
  <c r="D104" i="147"/>
  <c r="C104" i="147"/>
  <c r="X103" i="147"/>
  <c r="W103" i="147"/>
  <c r="U103" i="147"/>
  <c r="T103" i="147"/>
  <c r="S103" i="147"/>
  <c r="R103" i="147"/>
  <c r="Q103" i="147"/>
  <c r="P103" i="147"/>
  <c r="N103" i="147"/>
  <c r="M103" i="147"/>
  <c r="L103" i="147"/>
  <c r="K103" i="147"/>
  <c r="J103" i="147"/>
  <c r="I103" i="147"/>
  <c r="H103" i="147"/>
  <c r="G103" i="147"/>
  <c r="F103" i="147"/>
  <c r="E103" i="147"/>
  <c r="D103" i="147"/>
  <c r="C103" i="147"/>
  <c r="X102" i="147"/>
  <c r="W102" i="147"/>
  <c r="U102" i="147"/>
  <c r="T102" i="147"/>
  <c r="S102" i="147"/>
  <c r="R102" i="147"/>
  <c r="Q102" i="147"/>
  <c r="P102" i="147"/>
  <c r="N102" i="147"/>
  <c r="M102" i="147"/>
  <c r="L102" i="147"/>
  <c r="K102" i="147"/>
  <c r="J102" i="147"/>
  <c r="I102" i="147"/>
  <c r="H102" i="147"/>
  <c r="G102" i="147"/>
  <c r="F102" i="147"/>
  <c r="E102" i="147"/>
  <c r="D102" i="147"/>
  <c r="C102" i="147"/>
  <c r="X101" i="147"/>
  <c r="W101" i="147"/>
  <c r="U101" i="147"/>
  <c r="T101" i="147"/>
  <c r="S101" i="147"/>
  <c r="R101" i="147"/>
  <c r="Q101" i="147"/>
  <c r="P101" i="147"/>
  <c r="N101" i="147"/>
  <c r="M101" i="147"/>
  <c r="L101" i="147"/>
  <c r="K101" i="147"/>
  <c r="J101" i="147"/>
  <c r="I101" i="147"/>
  <c r="H101" i="147"/>
  <c r="G101" i="147"/>
  <c r="F101" i="147"/>
  <c r="E101" i="147"/>
  <c r="D101" i="147"/>
  <c r="C101" i="147"/>
  <c r="X100" i="147"/>
  <c r="W100" i="147"/>
  <c r="U100" i="147"/>
  <c r="T100" i="147"/>
  <c r="S100" i="147"/>
  <c r="R100" i="147"/>
  <c r="Q100" i="147"/>
  <c r="P100" i="147"/>
  <c r="N100" i="147"/>
  <c r="M100" i="147"/>
  <c r="L100" i="147"/>
  <c r="K100" i="147"/>
  <c r="J100" i="147"/>
  <c r="I100" i="147"/>
  <c r="H100" i="147"/>
  <c r="G100" i="147"/>
  <c r="F100" i="147"/>
  <c r="E100" i="147"/>
  <c r="D100" i="147"/>
  <c r="C100" i="147"/>
  <c r="X99" i="147"/>
  <c r="W99" i="147"/>
  <c r="U99" i="147"/>
  <c r="T99" i="147"/>
  <c r="S99" i="147"/>
  <c r="R99" i="147"/>
  <c r="Q99" i="147"/>
  <c r="P99" i="147"/>
  <c r="N99" i="147"/>
  <c r="M99" i="147"/>
  <c r="L99" i="147"/>
  <c r="K99" i="147"/>
  <c r="J99" i="147"/>
  <c r="I99" i="147"/>
  <c r="H99" i="147"/>
  <c r="G99" i="147"/>
  <c r="F99" i="147"/>
  <c r="E99" i="147"/>
  <c r="D99" i="147"/>
  <c r="C99" i="147"/>
  <c r="X98" i="147"/>
  <c r="W98" i="147"/>
  <c r="U98" i="147"/>
  <c r="T98" i="147"/>
  <c r="S98" i="147"/>
  <c r="R98" i="147"/>
  <c r="Q98" i="147"/>
  <c r="P98" i="147"/>
  <c r="N98" i="147"/>
  <c r="M98" i="147"/>
  <c r="L98" i="147"/>
  <c r="K98" i="147"/>
  <c r="J98" i="147"/>
  <c r="I98" i="147"/>
  <c r="H98" i="147"/>
  <c r="G98" i="147"/>
  <c r="F98" i="147"/>
  <c r="E98" i="147"/>
  <c r="D98" i="147"/>
  <c r="C98" i="147"/>
  <c r="X97" i="147"/>
  <c r="W97" i="147"/>
  <c r="U97" i="147"/>
  <c r="T97" i="147"/>
  <c r="S97" i="147"/>
  <c r="R97" i="147"/>
  <c r="Q97" i="147"/>
  <c r="P97" i="147"/>
  <c r="N97" i="147"/>
  <c r="M97" i="147"/>
  <c r="L97" i="147"/>
  <c r="K97" i="147"/>
  <c r="J97" i="147"/>
  <c r="I97" i="147"/>
  <c r="H97" i="147"/>
  <c r="G97" i="147"/>
  <c r="F97" i="147"/>
  <c r="E97" i="147"/>
  <c r="D97" i="147"/>
  <c r="C97" i="147"/>
  <c r="X96" i="147"/>
  <c r="W96" i="147"/>
  <c r="U96" i="147"/>
  <c r="T96" i="147"/>
  <c r="S96" i="147"/>
  <c r="R96" i="147"/>
  <c r="Q96" i="147"/>
  <c r="P96" i="147"/>
  <c r="N96" i="147"/>
  <c r="M96" i="147"/>
  <c r="L96" i="147"/>
  <c r="K96" i="147"/>
  <c r="J96" i="147"/>
  <c r="I96" i="147"/>
  <c r="H96" i="147"/>
  <c r="G96" i="147"/>
  <c r="F96" i="147"/>
  <c r="E96" i="147"/>
  <c r="D96" i="147"/>
  <c r="C96" i="147"/>
  <c r="X95" i="147"/>
  <c r="W95" i="147"/>
  <c r="U95" i="147"/>
  <c r="T95" i="147"/>
  <c r="S95" i="147"/>
  <c r="R95" i="147"/>
  <c r="Q95" i="147"/>
  <c r="P95" i="147"/>
  <c r="N95" i="147"/>
  <c r="M95" i="147"/>
  <c r="L95" i="147"/>
  <c r="K95" i="147"/>
  <c r="J95" i="147"/>
  <c r="I95" i="147"/>
  <c r="H95" i="147"/>
  <c r="G95" i="147"/>
  <c r="F95" i="147"/>
  <c r="E95" i="147"/>
  <c r="D95" i="147"/>
  <c r="C95" i="147"/>
  <c r="X94" i="147"/>
  <c r="W94" i="147"/>
  <c r="U94" i="147"/>
  <c r="T94" i="147"/>
  <c r="S94" i="147"/>
  <c r="R94" i="147"/>
  <c r="Q94" i="147"/>
  <c r="P94" i="147"/>
  <c r="N94" i="147"/>
  <c r="M94" i="147"/>
  <c r="L94" i="147"/>
  <c r="K94" i="147"/>
  <c r="J94" i="147"/>
  <c r="I94" i="147"/>
  <c r="H94" i="147"/>
  <c r="G94" i="147"/>
  <c r="F94" i="147"/>
  <c r="E94" i="147"/>
  <c r="D94" i="147"/>
  <c r="C94" i="147"/>
  <c r="X93" i="147"/>
  <c r="W93" i="147"/>
  <c r="U93" i="147"/>
  <c r="T93" i="147"/>
  <c r="S93" i="147"/>
  <c r="R93" i="147"/>
  <c r="Q93" i="147"/>
  <c r="P93" i="147"/>
  <c r="N93" i="147"/>
  <c r="M93" i="147"/>
  <c r="L93" i="147"/>
  <c r="K93" i="147"/>
  <c r="J93" i="147"/>
  <c r="I93" i="147"/>
  <c r="H93" i="147"/>
  <c r="G93" i="147"/>
  <c r="F93" i="147"/>
  <c r="E93" i="147"/>
  <c r="D93" i="147"/>
  <c r="C93" i="147"/>
  <c r="X92" i="147"/>
  <c r="W92" i="147"/>
  <c r="U92" i="147"/>
  <c r="T92" i="147"/>
  <c r="S92" i="147"/>
  <c r="R92" i="147"/>
  <c r="Q92" i="147"/>
  <c r="P92" i="147"/>
  <c r="N92" i="147"/>
  <c r="M92" i="147"/>
  <c r="L92" i="147"/>
  <c r="K92" i="147"/>
  <c r="J92" i="147"/>
  <c r="I92" i="147"/>
  <c r="H92" i="147"/>
  <c r="G92" i="147"/>
  <c r="F92" i="147"/>
  <c r="E92" i="147"/>
  <c r="D92" i="147"/>
  <c r="C92" i="147"/>
  <c r="X90" i="147"/>
  <c r="W90" i="147"/>
  <c r="U90" i="147"/>
  <c r="T90" i="147"/>
  <c r="S90" i="147"/>
  <c r="R90" i="147"/>
  <c r="Q90" i="147"/>
  <c r="P90" i="147"/>
  <c r="N90" i="147"/>
  <c r="M90" i="147"/>
  <c r="L90" i="147"/>
  <c r="K90" i="147"/>
  <c r="J90" i="147"/>
  <c r="I90" i="147"/>
  <c r="H90" i="147"/>
  <c r="G90" i="147"/>
  <c r="F90" i="147"/>
  <c r="E90" i="147"/>
  <c r="D90" i="147"/>
  <c r="C90" i="147"/>
  <c r="X89" i="147"/>
  <c r="W89" i="147"/>
  <c r="U89" i="147"/>
  <c r="T89" i="147"/>
  <c r="S89" i="147"/>
  <c r="R89" i="147"/>
  <c r="Q89" i="147"/>
  <c r="P89" i="147"/>
  <c r="N89" i="147"/>
  <c r="M89" i="147"/>
  <c r="L89" i="147"/>
  <c r="K89" i="147"/>
  <c r="J89" i="147"/>
  <c r="I89" i="147"/>
  <c r="H89" i="147"/>
  <c r="G89" i="147"/>
  <c r="F89" i="147"/>
  <c r="E89" i="147"/>
  <c r="D89" i="147"/>
  <c r="C89" i="147"/>
  <c r="X88" i="147"/>
  <c r="W88" i="147"/>
  <c r="U88" i="147"/>
  <c r="T88" i="147"/>
  <c r="S88" i="147"/>
  <c r="R88" i="147"/>
  <c r="Q88" i="147"/>
  <c r="P88" i="147"/>
  <c r="N88" i="147"/>
  <c r="M88" i="147"/>
  <c r="L88" i="147"/>
  <c r="K88" i="147"/>
  <c r="J88" i="147"/>
  <c r="I88" i="147"/>
  <c r="H88" i="147"/>
  <c r="G88" i="147"/>
  <c r="F88" i="147"/>
  <c r="E88" i="147"/>
  <c r="D88" i="147"/>
  <c r="C88" i="147"/>
  <c r="X87" i="147"/>
  <c r="W87" i="147"/>
  <c r="U87" i="147"/>
  <c r="T87" i="147"/>
  <c r="S87" i="147"/>
  <c r="R87" i="147"/>
  <c r="Q87" i="147"/>
  <c r="P87" i="147"/>
  <c r="N87" i="147"/>
  <c r="M87" i="147"/>
  <c r="L87" i="147"/>
  <c r="K87" i="147"/>
  <c r="J87" i="147"/>
  <c r="I87" i="147"/>
  <c r="H87" i="147"/>
  <c r="G87" i="147"/>
  <c r="F87" i="147"/>
  <c r="E87" i="147"/>
  <c r="D87" i="147"/>
  <c r="C87" i="147"/>
  <c r="X86" i="147"/>
  <c r="W86" i="147"/>
  <c r="U86" i="147"/>
  <c r="T86" i="147"/>
  <c r="S86" i="147"/>
  <c r="R86" i="147"/>
  <c r="Q86" i="147"/>
  <c r="P86" i="147"/>
  <c r="N86" i="147"/>
  <c r="M86" i="147"/>
  <c r="L86" i="147"/>
  <c r="K86" i="147"/>
  <c r="J86" i="147"/>
  <c r="I86" i="147"/>
  <c r="H86" i="147"/>
  <c r="G86" i="147"/>
  <c r="F86" i="147"/>
  <c r="E86" i="147"/>
  <c r="D86" i="147"/>
  <c r="C86" i="147"/>
  <c r="X85" i="147"/>
  <c r="W85" i="147"/>
  <c r="U85" i="147"/>
  <c r="T85" i="147"/>
  <c r="S85" i="147"/>
  <c r="R85" i="147"/>
  <c r="Q85" i="147"/>
  <c r="P85" i="147"/>
  <c r="N85" i="147"/>
  <c r="M85" i="147"/>
  <c r="L85" i="147"/>
  <c r="K85" i="147"/>
  <c r="J85" i="147"/>
  <c r="I85" i="147"/>
  <c r="H85" i="147"/>
  <c r="G85" i="147"/>
  <c r="F85" i="147"/>
  <c r="E85" i="147"/>
  <c r="D85" i="147"/>
  <c r="C85" i="147"/>
  <c r="X84" i="147"/>
  <c r="W84" i="147"/>
  <c r="U84" i="147"/>
  <c r="T84" i="147"/>
  <c r="S84" i="147"/>
  <c r="R84" i="147"/>
  <c r="Q84" i="147"/>
  <c r="P84" i="147"/>
  <c r="N84" i="147"/>
  <c r="M84" i="147"/>
  <c r="L84" i="147"/>
  <c r="K84" i="147"/>
  <c r="J84" i="147"/>
  <c r="I84" i="147"/>
  <c r="H84" i="147"/>
  <c r="G84" i="147"/>
  <c r="F84" i="147"/>
  <c r="E84" i="147"/>
  <c r="D84" i="147"/>
  <c r="C84" i="147"/>
  <c r="X83" i="147"/>
  <c r="W83" i="147"/>
  <c r="U83" i="147"/>
  <c r="T83" i="147"/>
  <c r="S83" i="147"/>
  <c r="R83" i="147"/>
  <c r="Q83" i="147"/>
  <c r="P83" i="147"/>
  <c r="N83" i="147"/>
  <c r="M83" i="147"/>
  <c r="L83" i="147"/>
  <c r="K83" i="147"/>
  <c r="J83" i="147"/>
  <c r="I83" i="147"/>
  <c r="H83" i="147"/>
  <c r="G83" i="147"/>
  <c r="F83" i="147"/>
  <c r="E83" i="147"/>
  <c r="D83" i="147"/>
  <c r="C83" i="147"/>
  <c r="X82" i="147"/>
  <c r="W82" i="147"/>
  <c r="U82" i="147"/>
  <c r="T82" i="147"/>
  <c r="S82" i="147"/>
  <c r="R82" i="147"/>
  <c r="Q82" i="147"/>
  <c r="P82" i="147"/>
  <c r="N82" i="147"/>
  <c r="M82" i="147"/>
  <c r="L82" i="147"/>
  <c r="K82" i="147"/>
  <c r="J82" i="147"/>
  <c r="I82" i="147"/>
  <c r="H82" i="147"/>
  <c r="G82" i="147"/>
  <c r="F82" i="147"/>
  <c r="E82" i="147"/>
  <c r="D82" i="147"/>
  <c r="C82" i="147"/>
  <c r="X81" i="147"/>
  <c r="W81" i="147"/>
  <c r="U81" i="147"/>
  <c r="T81" i="147"/>
  <c r="S81" i="147"/>
  <c r="R81" i="147"/>
  <c r="Q81" i="147"/>
  <c r="P81" i="147"/>
  <c r="N81" i="147"/>
  <c r="M81" i="147"/>
  <c r="L81" i="147"/>
  <c r="K81" i="147"/>
  <c r="J81" i="147"/>
  <c r="I81" i="147"/>
  <c r="H81" i="147"/>
  <c r="G81" i="147"/>
  <c r="F81" i="147"/>
  <c r="E81" i="147"/>
  <c r="D81" i="147"/>
  <c r="C81" i="147"/>
  <c r="X80" i="147"/>
  <c r="W80" i="147"/>
  <c r="U80" i="147"/>
  <c r="T80" i="147"/>
  <c r="S80" i="147"/>
  <c r="R80" i="147"/>
  <c r="Q80" i="147"/>
  <c r="P80" i="147"/>
  <c r="N80" i="147"/>
  <c r="M80" i="147"/>
  <c r="L80" i="147"/>
  <c r="K80" i="147"/>
  <c r="J80" i="147"/>
  <c r="I80" i="147"/>
  <c r="H80" i="147"/>
  <c r="G80" i="147"/>
  <c r="F80" i="147"/>
  <c r="E80" i="147"/>
  <c r="D80" i="147"/>
  <c r="C80" i="147"/>
  <c r="X79" i="147"/>
  <c r="W79" i="147"/>
  <c r="U79" i="147"/>
  <c r="T79" i="147"/>
  <c r="S79" i="147"/>
  <c r="R79" i="147"/>
  <c r="Q79" i="147"/>
  <c r="P79" i="147"/>
  <c r="N79" i="147"/>
  <c r="M79" i="147"/>
  <c r="L79" i="147"/>
  <c r="K79" i="147"/>
  <c r="J79" i="147"/>
  <c r="I79" i="147"/>
  <c r="H79" i="147"/>
  <c r="G79" i="147"/>
  <c r="F79" i="147"/>
  <c r="E79" i="147"/>
  <c r="D79" i="147"/>
  <c r="C79" i="147"/>
  <c r="X78" i="147"/>
  <c r="W78" i="147"/>
  <c r="U78" i="147"/>
  <c r="T78" i="147"/>
  <c r="S78" i="147"/>
  <c r="R78" i="147"/>
  <c r="Q78" i="147"/>
  <c r="P78" i="147"/>
  <c r="N78" i="147"/>
  <c r="M78" i="147"/>
  <c r="L78" i="147"/>
  <c r="K78" i="147"/>
  <c r="J78" i="147"/>
  <c r="I78" i="147"/>
  <c r="H78" i="147"/>
  <c r="G78" i="147"/>
  <c r="F78" i="147"/>
  <c r="E78" i="147"/>
  <c r="D78" i="147"/>
  <c r="C78" i="147"/>
  <c r="X77" i="147"/>
  <c r="W77" i="147"/>
  <c r="U77" i="147"/>
  <c r="T77" i="147"/>
  <c r="S77" i="147"/>
  <c r="R77" i="147"/>
  <c r="Q77" i="147"/>
  <c r="P77" i="147"/>
  <c r="N77" i="147"/>
  <c r="M77" i="147"/>
  <c r="L77" i="147"/>
  <c r="K77" i="147"/>
  <c r="J77" i="147"/>
  <c r="I77" i="147"/>
  <c r="H77" i="147"/>
  <c r="G77" i="147"/>
  <c r="F77" i="147"/>
  <c r="E77" i="147"/>
  <c r="D77" i="147"/>
  <c r="C77" i="147"/>
  <c r="X76" i="147"/>
  <c r="W76" i="147"/>
  <c r="U76" i="147"/>
  <c r="T76" i="147"/>
  <c r="S76" i="147"/>
  <c r="R76" i="147"/>
  <c r="Q76" i="147"/>
  <c r="P76" i="147"/>
  <c r="N76" i="147"/>
  <c r="M76" i="147"/>
  <c r="L76" i="147"/>
  <c r="K76" i="147"/>
  <c r="J76" i="147"/>
  <c r="I76" i="147"/>
  <c r="H76" i="147"/>
  <c r="G76" i="147"/>
  <c r="F76" i="147"/>
  <c r="E76" i="147"/>
  <c r="D76" i="147"/>
  <c r="C76" i="147"/>
  <c r="X75" i="147"/>
  <c r="W75" i="147"/>
  <c r="U75" i="147"/>
  <c r="T75" i="147"/>
  <c r="S75" i="147"/>
  <c r="R75" i="147"/>
  <c r="Q75" i="147"/>
  <c r="P75" i="147"/>
  <c r="N75" i="147"/>
  <c r="M75" i="147"/>
  <c r="L75" i="147"/>
  <c r="K75" i="147"/>
  <c r="J75" i="147"/>
  <c r="I75" i="147"/>
  <c r="H75" i="147"/>
  <c r="G75" i="147"/>
  <c r="F75" i="147"/>
  <c r="E75" i="147"/>
  <c r="D75" i="147"/>
  <c r="C75" i="147"/>
  <c r="F91" i="147"/>
  <c r="J74" i="147"/>
  <c r="D74" i="147"/>
  <c r="E74" i="147"/>
  <c r="F74" i="147"/>
  <c r="G74" i="147"/>
  <c r="H74" i="147"/>
  <c r="I74" i="147"/>
  <c r="D91" i="147"/>
  <c r="E91" i="147"/>
  <c r="G91" i="147"/>
  <c r="H91" i="147"/>
  <c r="I91" i="147"/>
  <c r="J91" i="147"/>
  <c r="L128" i="146" l="1"/>
  <c r="L127" i="146"/>
  <c r="K113" i="139"/>
  <c r="G105" i="146" l="1"/>
  <c r="G130" i="146"/>
  <c r="G114" i="146"/>
  <c r="G126" i="146"/>
  <c r="L105" i="146"/>
  <c r="L8" i="146"/>
  <c r="L16" i="146"/>
  <c r="L24" i="146"/>
  <c r="L30" i="146"/>
  <c r="L32" i="146"/>
  <c r="L38" i="146"/>
  <c r="L40" i="146"/>
  <c r="L42" i="146"/>
  <c r="L44" i="146"/>
  <c r="L46" i="146"/>
  <c r="L48" i="146"/>
  <c r="L54" i="146"/>
  <c r="L64" i="146"/>
  <c r="L70" i="146"/>
  <c r="L72" i="146"/>
  <c r="L74" i="146"/>
  <c r="G109" i="146"/>
  <c r="L106" i="146"/>
  <c r="L76" i="146"/>
  <c r="L5" i="146"/>
  <c r="L90" i="146"/>
  <c r="G131" i="146"/>
  <c r="L13" i="146"/>
  <c r="L78" i="146"/>
  <c r="L80" i="146"/>
  <c r="G93" i="146"/>
  <c r="G95" i="146"/>
  <c r="G96" i="146"/>
  <c r="G97" i="146"/>
  <c r="G99" i="146"/>
  <c r="G100" i="146"/>
  <c r="G101" i="146"/>
  <c r="G103" i="146"/>
  <c r="G5" i="146"/>
  <c r="G115" i="146"/>
  <c r="G118" i="146"/>
  <c r="G119" i="146"/>
  <c r="G120" i="146"/>
  <c r="G121" i="146"/>
  <c r="G122" i="146"/>
  <c r="G123" i="146"/>
  <c r="G124" i="146"/>
  <c r="G8" i="146"/>
  <c r="G10" i="146"/>
  <c r="G16" i="146"/>
  <c r="G18" i="146"/>
  <c r="G24" i="146"/>
  <c r="G26" i="146"/>
  <c r="G32" i="146"/>
  <c r="G34" i="146"/>
  <c r="G40" i="146"/>
  <c r="G42" i="146"/>
  <c r="G48" i="146"/>
  <c r="G50" i="146"/>
  <c r="G56" i="146"/>
  <c r="G58" i="146"/>
  <c r="G64" i="146"/>
  <c r="G66" i="146"/>
  <c r="G72" i="146"/>
  <c r="G74" i="146"/>
  <c r="G80" i="146"/>
  <c r="G82" i="146"/>
  <c r="G88" i="146"/>
  <c r="G111" i="146"/>
  <c r="G127" i="146"/>
  <c r="G6" i="146"/>
  <c r="G12" i="146"/>
  <c r="G14" i="146"/>
  <c r="G20" i="146"/>
  <c r="G22" i="146"/>
  <c r="G28" i="146"/>
  <c r="G30" i="146"/>
  <c r="G36" i="146"/>
  <c r="G38" i="146"/>
  <c r="G44" i="146"/>
  <c r="G46" i="146"/>
  <c r="G52" i="146"/>
  <c r="G54" i="146"/>
  <c r="G60" i="146"/>
  <c r="G62" i="146"/>
  <c r="G68" i="146"/>
  <c r="G70" i="146"/>
  <c r="G76" i="146"/>
  <c r="G78" i="146"/>
  <c r="G84" i="146"/>
  <c r="G86" i="146"/>
  <c r="L62" i="146"/>
  <c r="L112" i="146"/>
  <c r="L113" i="146"/>
  <c r="L114" i="146"/>
  <c r="L129" i="146"/>
  <c r="L22" i="146"/>
  <c r="L15" i="146"/>
  <c r="L56" i="146"/>
  <c r="G104" i="146"/>
  <c r="L115" i="146"/>
  <c r="G125" i="146"/>
  <c r="L130" i="146"/>
  <c r="L131" i="146"/>
  <c r="L47" i="146"/>
  <c r="L88" i="146"/>
  <c r="L116" i="146"/>
  <c r="L117" i="146"/>
  <c r="L118" i="146"/>
  <c r="G7" i="146"/>
  <c r="G9" i="146"/>
  <c r="G11" i="146"/>
  <c r="G13" i="146"/>
  <c r="G15" i="146"/>
  <c r="G17" i="146"/>
  <c r="G19" i="146"/>
  <c r="G21" i="146"/>
  <c r="G23" i="146"/>
  <c r="G25" i="146"/>
  <c r="G27" i="146"/>
  <c r="G29" i="146"/>
  <c r="G31" i="146"/>
  <c r="G33" i="146"/>
  <c r="G35" i="146"/>
  <c r="G37" i="146"/>
  <c r="G39" i="146"/>
  <c r="G41" i="146"/>
  <c r="G43" i="146"/>
  <c r="G45" i="146"/>
  <c r="G47" i="146"/>
  <c r="G49" i="146"/>
  <c r="G51" i="146"/>
  <c r="G53" i="146"/>
  <c r="G55" i="146"/>
  <c r="G57" i="146"/>
  <c r="G59" i="146"/>
  <c r="G61" i="146"/>
  <c r="G63" i="146"/>
  <c r="G65" i="146"/>
  <c r="G67" i="146"/>
  <c r="G69" i="146"/>
  <c r="G71" i="146"/>
  <c r="G73" i="146"/>
  <c r="G75" i="146"/>
  <c r="G77" i="146"/>
  <c r="G79" i="146"/>
  <c r="G81" i="146"/>
  <c r="G83" i="146"/>
  <c r="G85" i="146"/>
  <c r="G87" i="146"/>
  <c r="G89" i="146"/>
  <c r="L21" i="146"/>
  <c r="L23" i="146"/>
  <c r="L45" i="146"/>
  <c r="L57" i="146"/>
  <c r="L59" i="146"/>
  <c r="L86" i="146"/>
  <c r="G112" i="146"/>
  <c r="G113" i="146"/>
  <c r="L119" i="146"/>
  <c r="G128" i="146"/>
  <c r="G129" i="146"/>
  <c r="L6" i="146"/>
  <c r="L53" i="146"/>
  <c r="L61" i="146"/>
  <c r="L63" i="146"/>
  <c r="L77" i="146"/>
  <c r="L89" i="146"/>
  <c r="L120" i="146"/>
  <c r="L121" i="146"/>
  <c r="L122" i="146"/>
  <c r="L14" i="146"/>
  <c r="L103" i="146"/>
  <c r="L104" i="146"/>
  <c r="G116" i="146"/>
  <c r="G117" i="146"/>
  <c r="L123" i="146"/>
  <c r="L124" i="146"/>
  <c r="L98" i="146"/>
  <c r="L125" i="146"/>
  <c r="L126" i="146"/>
  <c r="L111" i="146"/>
  <c r="L17" i="146"/>
  <c r="L19" i="146"/>
  <c r="L34" i="146"/>
  <c r="L36" i="146"/>
  <c r="L49" i="146"/>
  <c r="L51" i="146"/>
  <c r="L66" i="146"/>
  <c r="L68" i="146"/>
  <c r="L79" i="146"/>
  <c r="L81" i="146"/>
  <c r="L83" i="146"/>
  <c r="G91" i="146"/>
  <c r="G92" i="146"/>
  <c r="L101" i="146"/>
  <c r="L102" i="146"/>
  <c r="L107" i="146"/>
  <c r="L108" i="146"/>
  <c r="L10" i="146"/>
  <c r="L12" i="146"/>
  <c r="L25" i="146"/>
  <c r="L27" i="146"/>
  <c r="L55" i="146"/>
  <c r="L87" i="146"/>
  <c r="G94" i="146"/>
  <c r="L109" i="146"/>
  <c r="L110" i="146"/>
  <c r="L29" i="146"/>
  <c r="L31" i="146"/>
  <c r="L85" i="146"/>
  <c r="G98" i="146"/>
  <c r="L18" i="146"/>
  <c r="L20" i="146"/>
  <c r="L33" i="146"/>
  <c r="L50" i="146"/>
  <c r="L52" i="146"/>
  <c r="L65" i="146"/>
  <c r="L67" i="146"/>
  <c r="L82" i="146"/>
  <c r="L84" i="146"/>
  <c r="L91" i="146"/>
  <c r="L92" i="146"/>
  <c r="G102" i="146"/>
  <c r="G107" i="146"/>
  <c r="G108" i="146"/>
  <c r="L7" i="146"/>
  <c r="L35" i="146"/>
  <c r="L37" i="146"/>
  <c r="L39" i="146"/>
  <c r="L69" i="146"/>
  <c r="L93" i="146"/>
  <c r="L95" i="146"/>
  <c r="L96" i="146"/>
  <c r="G106" i="146"/>
  <c r="L9" i="146"/>
  <c r="L11" i="146"/>
  <c r="L26" i="146"/>
  <c r="L28" i="146"/>
  <c r="L41" i="146"/>
  <c r="L43" i="146"/>
  <c r="L58" i="146"/>
  <c r="L60" i="146"/>
  <c r="L71" i="146"/>
  <c r="L73" i="146"/>
  <c r="L75" i="146"/>
  <c r="L94" i="146"/>
  <c r="L97" i="146"/>
  <c r="L99" i="146"/>
  <c r="L100" i="146"/>
  <c r="G110" i="146"/>
  <c r="G90" i="146"/>
  <c r="L128" i="152" l="1"/>
  <c r="L111" i="152"/>
  <c r="L9" i="152"/>
  <c r="L12" i="152"/>
  <c r="L25" i="152"/>
  <c r="L33" i="152"/>
  <c r="L41" i="152"/>
  <c r="L49" i="152"/>
  <c r="L65" i="152"/>
  <c r="L73" i="152"/>
  <c r="L81" i="152"/>
  <c r="L94" i="152"/>
  <c r="L102" i="152"/>
  <c r="L6" i="152"/>
  <c r="L129" i="152"/>
  <c r="L45" i="152"/>
  <c r="L53" i="152"/>
  <c r="L61" i="152"/>
  <c r="L69" i="152"/>
  <c r="L119" i="152"/>
  <c r="L127" i="152"/>
  <c r="L92" i="152"/>
  <c r="L100" i="152"/>
  <c r="L108" i="152"/>
  <c r="L29" i="152"/>
  <c r="L77" i="152"/>
  <c r="L18" i="152"/>
  <c r="L95" i="152"/>
  <c r="L14" i="152"/>
  <c r="L22" i="152"/>
  <c r="L31" i="152"/>
  <c r="L39" i="152"/>
  <c r="L47" i="152"/>
  <c r="L55" i="152"/>
  <c r="L63" i="152"/>
  <c r="L87" i="152"/>
  <c r="L121" i="152"/>
  <c r="L76" i="152"/>
  <c r="L84" i="152"/>
  <c r="L118" i="152"/>
  <c r="L126" i="152"/>
  <c r="L91" i="152"/>
  <c r="L99" i="152"/>
  <c r="L107" i="152"/>
  <c r="L110" i="152"/>
  <c r="L112" i="152"/>
  <c r="L120" i="152"/>
  <c r="L96" i="152"/>
  <c r="L104" i="152"/>
  <c r="L117" i="152"/>
  <c r="L125" i="152"/>
  <c r="L8" i="152"/>
  <c r="L16" i="152"/>
  <c r="L32" i="152"/>
  <c r="L48" i="152"/>
  <c r="L56" i="152"/>
  <c r="L64" i="152"/>
  <c r="L72" i="152"/>
  <c r="L80" i="152"/>
  <c r="L88" i="152"/>
  <c r="L93" i="152"/>
  <c r="L101" i="152"/>
  <c r="L109" i="152"/>
  <c r="L13" i="152"/>
  <c r="L97" i="152"/>
  <c r="L105" i="152"/>
  <c r="L115" i="152"/>
  <c r="L123" i="152"/>
  <c r="L10" i="152"/>
  <c r="L24" i="152"/>
  <c r="L40" i="152"/>
  <c r="L114" i="152"/>
  <c r="L122" i="152"/>
  <c r="L130" i="152"/>
  <c r="L71" i="152"/>
  <c r="L79" i="152"/>
  <c r="L20" i="152"/>
  <c r="L36" i="152"/>
  <c r="L44" i="152"/>
  <c r="L60" i="152"/>
  <c r="L90" i="152"/>
  <c r="L98" i="152"/>
  <c r="L106" i="152"/>
  <c r="L113" i="152"/>
  <c r="L116" i="152"/>
  <c r="L124" i="152"/>
  <c r="L11" i="152"/>
  <c r="L103" i="152"/>
  <c r="L17" i="152"/>
  <c r="L37" i="152"/>
  <c r="L85" i="152"/>
  <c r="L7" i="152"/>
  <c r="L23" i="152"/>
  <c r="L26" i="152"/>
  <c r="L34" i="152"/>
  <c r="L42" i="152"/>
  <c r="L50" i="152"/>
  <c r="L58" i="152"/>
  <c r="L66" i="152"/>
  <c r="L74" i="152"/>
  <c r="L82" i="152"/>
  <c r="L19" i="152"/>
  <c r="L28" i="152"/>
  <c r="L52" i="152"/>
  <c r="L68" i="152"/>
  <c r="L57" i="152"/>
  <c r="L15" i="152"/>
  <c r="L30" i="152"/>
  <c r="L38" i="152"/>
  <c r="L46" i="152"/>
  <c r="L54" i="152"/>
  <c r="L62" i="152"/>
  <c r="L70" i="152"/>
  <c r="L78" i="152"/>
  <c r="L86" i="152"/>
  <c r="L21" i="152"/>
  <c r="L27" i="152"/>
  <c r="L35" i="152"/>
  <c r="L43" i="152"/>
  <c r="L51" i="152"/>
  <c r="L59" i="152"/>
  <c r="L67" i="152"/>
  <c r="L75" i="152"/>
  <c r="L83" i="152"/>
  <c r="L89" i="152"/>
  <c r="L4" i="152" l="1"/>
  <c r="L5" i="152"/>
  <c r="C109" i="149" l="1"/>
  <c r="E109" i="149"/>
  <c r="E130" i="149"/>
  <c r="D130" i="149"/>
  <c r="J130" i="155"/>
  <c r="E106" i="148"/>
  <c r="G106" i="148"/>
  <c r="D106" i="148"/>
  <c r="F106" i="148"/>
  <c r="H106" i="148"/>
  <c r="I106" i="148"/>
  <c r="C106" i="148"/>
  <c r="D109" i="149" l="1"/>
  <c r="C130" i="149"/>
  <c r="H114" i="158"/>
  <c r="C114" i="158"/>
  <c r="H92" i="158"/>
  <c r="C92" i="158"/>
  <c r="H6" i="158"/>
  <c r="C6" i="158"/>
  <c r="J124" i="155" l="1"/>
  <c r="J114" i="155"/>
  <c r="B90" i="155"/>
  <c r="B91" i="155" s="1"/>
  <c r="B92" i="155" s="1"/>
  <c r="B93" i="155" s="1"/>
  <c r="B94" i="155" s="1"/>
  <c r="B95" i="155" s="1"/>
  <c r="B96" i="155" s="1"/>
  <c r="B97" i="155" s="1"/>
  <c r="B98" i="155" s="1"/>
  <c r="B99" i="155" s="1"/>
  <c r="B100" i="155" s="1"/>
  <c r="B101" i="155" s="1"/>
  <c r="B102" i="155" s="1"/>
  <c r="B103" i="155" s="1"/>
  <c r="B104" i="155" s="1"/>
  <c r="J129" i="155" l="1"/>
  <c r="J128" i="155"/>
  <c r="J112" i="155"/>
  <c r="J125" i="155"/>
  <c r="J126" i="155"/>
  <c r="J123" i="155"/>
  <c r="J122" i="155"/>
  <c r="J113" i="155"/>
  <c r="J119" i="155"/>
  <c r="J127" i="155"/>
  <c r="J118" i="155"/>
  <c r="J116" i="155"/>
  <c r="J115" i="155"/>
  <c r="J121" i="155"/>
  <c r="J120" i="155"/>
  <c r="J111" i="155"/>
  <c r="J117" i="155"/>
  <c r="B90" i="149" l="1"/>
  <c r="B91" i="149" s="1"/>
  <c r="B92" i="149" s="1"/>
  <c r="B93" i="149" s="1"/>
  <c r="B94" i="149" s="1"/>
  <c r="B95" i="149" s="1"/>
  <c r="B96" i="149" s="1"/>
  <c r="B97" i="149" s="1"/>
  <c r="B98" i="149" s="1"/>
  <c r="B99" i="149" s="1"/>
  <c r="B100" i="149" s="1"/>
  <c r="B101" i="149" s="1"/>
  <c r="B102" i="149" s="1"/>
  <c r="B103" i="149" s="1"/>
  <c r="B104" i="149" s="1"/>
  <c r="D129" i="149"/>
  <c r="C129" i="149"/>
  <c r="D108" i="149"/>
  <c r="C108" i="149"/>
  <c r="D128" i="149"/>
  <c r="E128" i="149"/>
  <c r="D107" i="149"/>
  <c r="C107" i="149"/>
  <c r="D127" i="149"/>
  <c r="C127" i="149"/>
  <c r="D106" i="149"/>
  <c r="C106" i="149"/>
  <c r="D126" i="149"/>
  <c r="C126" i="149"/>
  <c r="D105" i="149"/>
  <c r="C105" i="149"/>
  <c r="D125" i="149"/>
  <c r="C125" i="149"/>
  <c r="D104" i="149"/>
  <c r="C104" i="149"/>
  <c r="D124" i="149"/>
  <c r="C124" i="149"/>
  <c r="D103" i="149"/>
  <c r="C103" i="149"/>
  <c r="D123" i="149"/>
  <c r="C123" i="149"/>
  <c r="D102" i="149"/>
  <c r="C102" i="149"/>
  <c r="D122" i="149"/>
  <c r="D101" i="149"/>
  <c r="C101" i="149"/>
  <c r="D121" i="149"/>
  <c r="C121" i="149"/>
  <c r="C100" i="149"/>
  <c r="D120" i="149"/>
  <c r="D99" i="149"/>
  <c r="C99" i="149"/>
  <c r="D119" i="149"/>
  <c r="C119" i="149"/>
  <c r="D98" i="149"/>
  <c r="C98" i="149"/>
  <c r="D118" i="149"/>
  <c r="C118" i="149"/>
  <c r="D97" i="149"/>
  <c r="C97" i="149"/>
  <c r="D117" i="149"/>
  <c r="C117" i="149"/>
  <c r="C96" i="149"/>
  <c r="D116" i="149"/>
  <c r="C116" i="149"/>
  <c r="D95" i="149"/>
  <c r="C95" i="149"/>
  <c r="D115" i="149"/>
  <c r="C115" i="149"/>
  <c r="D94" i="149"/>
  <c r="C94" i="149"/>
  <c r="D114" i="149"/>
  <c r="D93" i="149"/>
  <c r="C93" i="149"/>
  <c r="D113" i="149"/>
  <c r="C113" i="149"/>
  <c r="C92" i="149"/>
  <c r="D112" i="149"/>
  <c r="D91" i="149"/>
  <c r="C91" i="149"/>
  <c r="D111" i="149"/>
  <c r="C111" i="149"/>
  <c r="D90" i="149"/>
  <c r="C90" i="149"/>
  <c r="D110" i="149"/>
  <c r="C110" i="149"/>
  <c r="D89" i="149"/>
  <c r="C89" i="149"/>
  <c r="I89" i="148"/>
  <c r="H89" i="148"/>
  <c r="G89" i="148"/>
  <c r="F89" i="148"/>
  <c r="E89" i="148"/>
  <c r="D89" i="148"/>
  <c r="C89" i="148"/>
  <c r="C82" i="148"/>
  <c r="C80" i="148"/>
  <c r="H79" i="148"/>
  <c r="C78" i="148"/>
  <c r="H77" i="148"/>
  <c r="G77" i="148"/>
  <c r="C76" i="148"/>
  <c r="X91" i="147"/>
  <c r="W91" i="147"/>
  <c r="U91" i="147"/>
  <c r="T91" i="147"/>
  <c r="R91" i="147"/>
  <c r="Q91" i="147"/>
  <c r="P91" i="147"/>
  <c r="N91" i="147"/>
  <c r="M91" i="147"/>
  <c r="L91" i="147"/>
  <c r="K91" i="147"/>
  <c r="X74" i="147"/>
  <c r="W74" i="147"/>
  <c r="U74" i="147"/>
  <c r="T74" i="147"/>
  <c r="R74" i="147"/>
  <c r="Q74" i="147"/>
  <c r="P74" i="147"/>
  <c r="N74" i="147"/>
  <c r="M74" i="147"/>
  <c r="L74" i="147"/>
  <c r="K74" i="147"/>
  <c r="S91" i="147"/>
  <c r="G90" i="148" l="1"/>
  <c r="I78" i="148"/>
  <c r="E4" i="149"/>
  <c r="E120" i="149"/>
  <c r="E91" i="149"/>
  <c r="E92" i="149"/>
  <c r="E96" i="149"/>
  <c r="E107" i="149"/>
  <c r="I104" i="148"/>
  <c r="F91" i="148"/>
  <c r="I75" i="148"/>
  <c r="F93" i="148"/>
  <c r="I77" i="148"/>
  <c r="F95" i="148"/>
  <c r="I79" i="148"/>
  <c r="F97" i="148"/>
  <c r="I81" i="148"/>
  <c r="F99" i="148"/>
  <c r="I83" i="148"/>
  <c r="F101" i="148"/>
  <c r="I85" i="148"/>
  <c r="F103" i="148"/>
  <c r="I87" i="148"/>
  <c r="F105" i="148"/>
  <c r="C92" i="148"/>
  <c r="G93" i="148"/>
  <c r="C94" i="148"/>
  <c r="G95" i="148"/>
  <c r="C96" i="148"/>
  <c r="G97" i="148"/>
  <c r="C98" i="148"/>
  <c r="G99" i="148"/>
  <c r="C100" i="148"/>
  <c r="G101" i="148"/>
  <c r="C102" i="148"/>
  <c r="G103" i="148"/>
  <c r="C104" i="148"/>
  <c r="G105" i="148"/>
  <c r="E112" i="149"/>
  <c r="E99" i="149"/>
  <c r="E100" i="149"/>
  <c r="D100" i="149"/>
  <c r="E114" i="149"/>
  <c r="E94" i="149"/>
  <c r="E122" i="149"/>
  <c r="E102" i="149"/>
  <c r="D92" i="149"/>
  <c r="E93" i="149"/>
  <c r="E101" i="149"/>
  <c r="E95" i="149"/>
  <c r="E103" i="149"/>
  <c r="D96" i="149"/>
  <c r="E104" i="149"/>
  <c r="S74" i="147"/>
  <c r="E89" i="149"/>
  <c r="E97" i="149"/>
  <c r="E105" i="149"/>
  <c r="E108" i="149"/>
  <c r="E90" i="149"/>
  <c r="E98" i="149"/>
  <c r="E106" i="149"/>
  <c r="C90" i="148"/>
  <c r="C73" i="148"/>
  <c r="G91" i="148"/>
  <c r="G74" i="148"/>
  <c r="G73" i="148"/>
  <c r="H73" i="148"/>
  <c r="C74" i="148"/>
  <c r="I73" i="148"/>
  <c r="G76" i="148"/>
  <c r="C77" i="148"/>
  <c r="G78" i="148"/>
  <c r="G82" i="148"/>
  <c r="G80" i="148"/>
  <c r="F90" i="148"/>
  <c r="I74" i="148"/>
  <c r="F92" i="148"/>
  <c r="I76" i="148"/>
  <c r="I80" i="148"/>
  <c r="D90" i="148"/>
  <c r="H91" i="148"/>
  <c r="I91" i="148"/>
  <c r="C75" i="148"/>
  <c r="D92" i="148"/>
  <c r="E92" i="148"/>
  <c r="H93" i="148"/>
  <c r="I93" i="148"/>
  <c r="D94" i="148"/>
  <c r="H95" i="148"/>
  <c r="C79" i="148"/>
  <c r="D96" i="148"/>
  <c r="H97" i="148"/>
  <c r="I97" i="148"/>
  <c r="C81" i="148"/>
  <c r="D98" i="148"/>
  <c r="H99" i="148"/>
  <c r="H82" i="148"/>
  <c r="C83" i="148"/>
  <c r="D100" i="148"/>
  <c r="G84" i="148"/>
  <c r="H101" i="148"/>
  <c r="C85" i="148"/>
  <c r="D102" i="148"/>
  <c r="G86" i="148"/>
  <c r="H103" i="148"/>
  <c r="H86" i="148"/>
  <c r="C87" i="148"/>
  <c r="D104" i="148"/>
  <c r="G88" i="148"/>
  <c r="H105" i="148"/>
  <c r="H74" i="148"/>
  <c r="E90" i="148"/>
  <c r="H76" i="148"/>
  <c r="E94" i="148"/>
  <c r="I95" i="148"/>
  <c r="E96" i="148"/>
  <c r="H80" i="148"/>
  <c r="E98" i="148"/>
  <c r="I99" i="148"/>
  <c r="E100" i="148"/>
  <c r="H84" i="148"/>
  <c r="I101" i="148"/>
  <c r="E102" i="148"/>
  <c r="I103" i="148"/>
  <c r="E104" i="148"/>
  <c r="H88" i="148"/>
  <c r="I105" i="148"/>
  <c r="F94" i="148"/>
  <c r="F96" i="148"/>
  <c r="F98" i="148"/>
  <c r="I82" i="148"/>
  <c r="F100" i="148"/>
  <c r="I84" i="148"/>
  <c r="F102" i="148"/>
  <c r="I86" i="148"/>
  <c r="F104" i="148"/>
  <c r="I88" i="148"/>
  <c r="C91" i="148"/>
  <c r="G92" i="148"/>
  <c r="C93" i="148"/>
  <c r="G94" i="148"/>
  <c r="C95" i="148"/>
  <c r="G96" i="148"/>
  <c r="C97" i="148"/>
  <c r="G98" i="148"/>
  <c r="C99" i="148"/>
  <c r="G100" i="148"/>
  <c r="C101" i="148"/>
  <c r="G102" i="148"/>
  <c r="C103" i="148"/>
  <c r="G104" i="148"/>
  <c r="C105" i="148"/>
  <c r="H90" i="148"/>
  <c r="D91" i="148"/>
  <c r="E91" i="148"/>
  <c r="G75" i="148"/>
  <c r="H92" i="148"/>
  <c r="I92" i="148"/>
  <c r="D93" i="148"/>
  <c r="E93" i="148"/>
  <c r="H94" i="148"/>
  <c r="D95" i="148"/>
  <c r="G79" i="148"/>
  <c r="H96" i="148"/>
  <c r="D97" i="148"/>
  <c r="E97" i="148"/>
  <c r="G81" i="148"/>
  <c r="H98" i="148"/>
  <c r="H81" i="148"/>
  <c r="D99" i="148"/>
  <c r="G83" i="148"/>
  <c r="H100" i="148"/>
  <c r="H83" i="148"/>
  <c r="C84" i="148"/>
  <c r="D101" i="148"/>
  <c r="G85" i="148"/>
  <c r="H102" i="148"/>
  <c r="H85" i="148"/>
  <c r="C86" i="148"/>
  <c r="D103" i="148"/>
  <c r="G87" i="148"/>
  <c r="H104" i="148"/>
  <c r="H87" i="148"/>
  <c r="C88" i="148"/>
  <c r="D105" i="148"/>
  <c r="I90" i="148"/>
  <c r="I94" i="148"/>
  <c r="E95" i="148"/>
  <c r="I96" i="148"/>
  <c r="I98" i="148"/>
  <c r="E99" i="148"/>
  <c r="I100" i="148"/>
  <c r="E101" i="148"/>
  <c r="I102" i="148"/>
  <c r="E103" i="148"/>
  <c r="E105" i="148"/>
  <c r="H75" i="148"/>
  <c r="H78" i="148"/>
  <c r="E111" i="149"/>
  <c r="E113" i="149"/>
  <c r="E115" i="149"/>
  <c r="E117" i="149"/>
  <c r="E119" i="149"/>
  <c r="E121" i="149"/>
  <c r="E123" i="149"/>
  <c r="E125" i="149"/>
  <c r="E127" i="149"/>
  <c r="E129" i="149"/>
  <c r="C114" i="149"/>
  <c r="C122" i="149"/>
  <c r="C112" i="149"/>
  <c r="C120" i="149"/>
  <c r="C128" i="149"/>
  <c r="E110" i="149"/>
  <c r="E116" i="149"/>
  <c r="E118" i="149"/>
  <c r="E124" i="149"/>
  <c r="E126" i="149"/>
</calcChain>
</file>

<file path=xl/sharedStrings.xml><?xml version="1.0" encoding="utf-8"?>
<sst xmlns="http://schemas.openxmlformats.org/spreadsheetml/2006/main" count="2361" uniqueCount="654">
  <si>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</si>
  <si>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</si>
  <si>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</si>
  <si>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</si>
  <si>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</si>
  <si>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</si>
  <si>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</si>
  <si>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</si>
  <si>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</si>
  <si>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</si>
  <si>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</si>
  <si>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</si>
  <si>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</si>
  <si>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</si>
  <si>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</si>
  <si>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</si>
  <si>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</si>
  <si>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</si>
  <si>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</si>
  <si>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</si>
  <si>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</si>
  <si>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</si>
  <si>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</si>
  <si>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</si>
  <si>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</si>
  <si>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</si>
  <si>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</si>
  <si>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</si>
  <si>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</si>
  <si>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</si>
  <si>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Notes:</t>
  </si>
  <si>
    <t>2016Q2</t>
  </si>
  <si>
    <t>2016Q3</t>
  </si>
  <si>
    <t>2016Q4</t>
  </si>
  <si>
    <t>2017Q1</t>
  </si>
  <si>
    <t>Table 1.3: GDP Income Components</t>
  </si>
  <si>
    <t>Table 1.2: GDP Expenditure Components (Current Prices)</t>
  </si>
  <si>
    <t>Table 1.1: GDP Expenditure Components (Chain-Linked Volumes)</t>
  </si>
  <si>
    <t>2017Q2</t>
  </si>
  <si>
    <t>2017Q3</t>
  </si>
  <si>
    <t>2017Q4</t>
  </si>
  <si>
    <t>2018Q1</t>
  </si>
  <si>
    <t>Back to contents</t>
  </si>
  <si>
    <t>2018Q2</t>
  </si>
  <si>
    <t>2018Q3</t>
  </si>
  <si>
    <t>2018Q4</t>
  </si>
  <si>
    <t>2019Q1</t>
  </si>
  <si>
    <t>Table 1.4: Nominal GDP (non-seasonally adjusted)</t>
  </si>
  <si>
    <t>Table 1.6: Labour Market</t>
  </si>
  <si>
    <t>Table 1.5: Per capita (age +16)</t>
  </si>
  <si>
    <t>Table 1.7: Inflation</t>
  </si>
  <si>
    <t>Table 1.8: Balance of Payments</t>
  </si>
  <si>
    <t>Table 1.10: Financial Balances by Sector</t>
  </si>
  <si>
    <t>Table 1.11: Balance Sheets and Lending</t>
  </si>
  <si>
    <t>Table 1.12: Market Sector and General Government Employment</t>
  </si>
  <si>
    <t>Table 1.13: Household Disposable Income</t>
  </si>
  <si>
    <t>2008Q1</t>
  </si>
  <si>
    <t>2008Q2</t>
  </si>
  <si>
    <t>2008Q3</t>
  </si>
  <si>
    <t>2019Q2</t>
  </si>
  <si>
    <t>2019Q3</t>
  </si>
  <si>
    <t>2019Q4</t>
  </si>
  <si>
    <t>2020Q1</t>
  </si>
  <si>
    <t>2008Q4</t>
  </si>
  <si>
    <t>2020Q2</t>
  </si>
  <si>
    <t>2020Q3</t>
  </si>
  <si>
    <t>2020Q4</t>
  </si>
  <si>
    <t>2021Q1</t>
  </si>
  <si>
    <t>2021Q2</t>
  </si>
  <si>
    <t>2021Q3</t>
  </si>
  <si>
    <t>2021Q4</t>
  </si>
  <si>
    <t>2022Q1</t>
  </si>
  <si>
    <t>2022Q2</t>
  </si>
  <si>
    <t>2022Q3</t>
  </si>
  <si>
    <t>2022Q4</t>
  </si>
  <si>
    <t>2023Q1</t>
  </si>
  <si>
    <t>Table 1.9: Market-derived assumptions</t>
  </si>
  <si>
    <t>2023Q2</t>
  </si>
  <si>
    <t>2023Q3</t>
  </si>
  <si>
    <t>2023Q4</t>
  </si>
  <si>
    <t>2024Q1</t>
  </si>
  <si>
    <t>General government</t>
  </si>
  <si>
    <t>2011-12</t>
  </si>
  <si>
    <t>2012-13</t>
  </si>
  <si>
    <t>2013-14</t>
  </si>
  <si>
    <t>2014-15</t>
  </si>
  <si>
    <t>2015-16</t>
  </si>
  <si>
    <t>2016-17</t>
  </si>
  <si>
    <t>2017-18</t>
  </si>
  <si>
    <t>2018-19</t>
  </si>
  <si>
    <t>2019-20</t>
  </si>
  <si>
    <t>2020-21</t>
  </si>
  <si>
    <t>2021-22</t>
  </si>
  <si>
    <t>2022-23</t>
  </si>
  <si>
    <t>2023-24</t>
  </si>
  <si>
    <t>1.5 Per capita</t>
  </si>
  <si>
    <t>By total population</t>
  </si>
  <si>
    <t>Ages 16+</t>
  </si>
  <si>
    <t>Index: 2008Q1=100</t>
  </si>
  <si>
    <t>LFS employment</t>
  </si>
  <si>
    <t>Real household disposable income</t>
  </si>
  <si>
    <t>Real consumption</t>
  </si>
  <si>
    <t>Real GDP</t>
  </si>
  <si>
    <t>Index: 2008=100</t>
  </si>
  <si>
    <t>Index: 2008/2009 =100</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</si>
  <si>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</si>
  <si>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</si>
  <si>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</si>
  <si>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</si>
  <si>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</si>
  <si>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</si>
  <si>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</si>
  <si>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1.6 Labour market</t>
  </si>
  <si>
    <t>Employment (16+, millions)</t>
  </si>
  <si>
    <t>Employees (16+, millions)</t>
  </si>
  <si>
    <t>ILO unemployment (16+, millions)</t>
  </si>
  <si>
    <t>Average hours worked</t>
  </si>
  <si>
    <t>Total hours worked (millions)</t>
  </si>
  <si>
    <t>Labour share (per cent)</t>
  </si>
  <si>
    <t>Employers social contributions (£ billion) (b)</t>
  </si>
  <si>
    <t>Mixed income (£ billion)</t>
  </si>
  <si>
    <t>Average earnings growth (per cent)</t>
  </si>
  <si>
    <t>Average earnings index (2008Q1=100)</t>
  </si>
  <si>
    <t>Average hourly earnings index (2008Q1=100)</t>
  </si>
  <si>
    <t>Productivity per hour index (2008Q1 =100)</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</si>
  <si>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</si>
  <si>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</si>
  <si>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</si>
  <si>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</si>
  <si>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</si>
  <si>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</si>
  <si>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</si>
  <si>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</si>
  <si>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</si>
  <si>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</si>
  <si>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</si>
  <si>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</si>
  <si>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</si>
  <si>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</si>
  <si>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</si>
  <si>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</si>
  <si>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</si>
  <si>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</si>
  <si>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</si>
  <si>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</si>
  <si>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</si>
  <si>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</si>
  <si>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</si>
  <si>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</si>
  <si>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</si>
  <si>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</si>
  <si>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</si>
  <si>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</si>
  <si>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</si>
  <si>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</si>
  <si>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</si>
  <si>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</si>
  <si>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</si>
  <si>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</si>
  <si>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</si>
  <si>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</si>
  <si>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</si>
  <si>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</si>
  <si>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</si>
  <si>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</si>
  <si>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</si>
  <si>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</si>
  <si>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</si>
  <si>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</si>
  <si>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</si>
  <si>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</si>
  <si>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</si>
  <si>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</si>
  <si>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</si>
  <si>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</si>
  <si>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</si>
  <si>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</si>
  <si>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</si>
  <si>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</si>
  <si>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</si>
  <si>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</si>
  <si>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</si>
  <si>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</si>
  <si>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</si>
  <si>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</si>
  <si>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</si>
  <si>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</si>
  <si>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</si>
  <si>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</si>
  <si>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</si>
  <si>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</si>
  <si>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</si>
  <si>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</si>
  <si>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</si>
  <si>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</si>
  <si>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</si>
  <si>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</si>
  <si>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</si>
  <si>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</si>
  <si>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</si>
  <si>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</si>
  <si>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</si>
  <si>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</si>
  <si>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</si>
  <si>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</si>
  <si>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</si>
  <si>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</si>
  <si>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</si>
  <si>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</si>
  <si>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</si>
  <si>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</si>
  <si>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</si>
  <si>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</si>
  <si>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</si>
  <si>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</si>
  <si>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</si>
  <si>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</si>
  <si>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</si>
  <si>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</si>
  <si>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</si>
  <si>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</si>
  <si>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</si>
  <si>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</si>
  <si>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</si>
  <si>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</si>
  <si>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</si>
  <si>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</si>
  <si>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</si>
  <si>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</si>
  <si>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</si>
  <si>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</si>
  <si>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</si>
  <si>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</si>
  <si>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</si>
  <si>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</si>
  <si>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</si>
  <si>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</si>
  <si>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</si>
  <si>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</si>
  <si>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</si>
  <si>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</si>
  <si>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</si>
  <si>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</si>
  <si>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</si>
  <si>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</si>
  <si>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</si>
  <si>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</si>
  <si>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</si>
  <si>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</si>
  <si>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</si>
  <si>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</si>
  <si>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</si>
  <si>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</si>
  <si>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</si>
  <si>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</si>
  <si>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</si>
  <si>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</si>
  <si>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</si>
  <si>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</si>
  <si>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</si>
  <si>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</si>
  <si>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</si>
  <si>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</si>
  <si>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</si>
  <si>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</si>
  <si>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</si>
  <si>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</si>
  <si>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</si>
  <si>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</si>
  <si>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</si>
  <si>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</si>
  <si>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</si>
  <si>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</si>
  <si>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</si>
  <si>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</si>
  <si>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</si>
  <si>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</si>
  <si>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</si>
  <si>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</si>
  <si>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</si>
  <si>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</si>
  <si>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</si>
  <si>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</si>
  <si>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</si>
  <si>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</si>
  <si>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</si>
  <si>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</si>
  <si>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</si>
  <si>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</si>
  <si>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</si>
  <si>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</si>
  <si>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</si>
  <si>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</si>
  <si>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</si>
  <si>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</si>
  <si>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</si>
  <si>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</si>
  <si>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</si>
  <si>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</si>
  <si>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</si>
  <si>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</si>
  <si>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</si>
  <si>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</si>
  <si>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</si>
  <si>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</si>
  <si>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</si>
  <si>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</si>
  <si>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</si>
  <si>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</si>
  <si>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</si>
  <si>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</si>
  <si>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</si>
  <si>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</si>
  <si>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</si>
  <si>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</si>
  <si>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</si>
  <si>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</si>
  <si>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</si>
  <si>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</si>
  <si>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</si>
  <si>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</si>
  <si>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</si>
  <si>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Levels</t>
  </si>
  <si>
    <t>Growth rates</t>
  </si>
  <si>
    <r>
      <t>Potential output</t>
    </r>
    <r>
      <rPr>
        <vertAlign val="superscript"/>
        <sz val="12"/>
        <color indexed="8"/>
        <rFont val="Calibri"/>
        <family val="2"/>
      </rPr>
      <t xml:space="preserve">1 </t>
    </r>
    <r>
      <rPr>
        <sz val="12"/>
        <color indexed="8"/>
        <rFont val="Calibri"/>
        <family val="2"/>
      </rPr>
      <t>(£m)</t>
    </r>
  </si>
  <si>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</si>
  <si>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</si>
  <si>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</si>
  <si>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</si>
  <si>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</si>
  <si>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t>Population (16+)</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</si>
  <si>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</si>
  <si>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</si>
  <si>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</si>
  <si>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</si>
  <si>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</si>
  <si>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</si>
  <si>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</si>
  <si>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2024Q2</t>
  </si>
  <si>
    <t>2024Q3</t>
  </si>
  <si>
    <t>2024Q4</t>
  </si>
  <si>
    <t>2025Q1</t>
  </si>
  <si>
    <t>2024-25</t>
  </si>
  <si>
    <r>
      <t>Potential output</t>
    </r>
    <r>
      <rPr>
        <vertAlign val="superscript"/>
        <sz val="12"/>
        <color indexed="8"/>
        <rFont val="Calibri"/>
        <family val="2"/>
      </rPr>
      <t xml:space="preserve">3 </t>
    </r>
  </si>
  <si>
    <t xml:space="preserve">Potential employment rate </t>
  </si>
  <si>
    <t>2025Q2</t>
  </si>
  <si>
    <t>2025Q3</t>
  </si>
  <si>
    <t>2025Q4</t>
  </si>
  <si>
    <t>2026Q1</t>
  </si>
  <si>
    <t>2025-26</t>
  </si>
  <si>
    <t>2008/09</t>
  </si>
  <si>
    <t>2009/10</t>
  </si>
  <si>
    <t>2010/11</t>
  </si>
  <si>
    <t>2011/12</t>
  </si>
  <si>
    <t>2012/13</t>
  </si>
  <si>
    <t>2013/14</t>
  </si>
  <si>
    <t>2014/15</t>
  </si>
  <si>
    <t>2015/16</t>
  </si>
  <si>
    <t>2016/17</t>
  </si>
  <si>
    <t>2017/18</t>
  </si>
  <si>
    <t>2018/19</t>
  </si>
  <si>
    <t>2019/20</t>
  </si>
  <si>
    <t>2020/21</t>
  </si>
  <si>
    <t>2021/22</t>
  </si>
  <si>
    <t>2022/23</t>
  </si>
  <si>
    <t>2023/24</t>
  </si>
  <si>
    <t>2024/25</t>
  </si>
  <si>
    <t>2025/26</t>
  </si>
  <si>
    <t xml:space="preserve">2020Q3 </t>
  </si>
  <si>
    <t>2026Q2</t>
  </si>
  <si>
    <t>2026Q3</t>
  </si>
  <si>
    <t>2026Q4</t>
  </si>
  <si>
    <t>2027Q1</t>
  </si>
  <si>
    <t>2026-27</t>
  </si>
  <si>
    <t>2026/27</t>
  </si>
  <si>
    <t xml:space="preserve">Per capita LFS employment = LFS employment, all aged 16 and over (ONS identifier: MGRZ) divided by total population (ONS identifier: EBAQ). </t>
  </si>
  <si>
    <t>1.7 Inflation</t>
  </si>
  <si>
    <t>year-on-year growth</t>
  </si>
  <si>
    <t>Jan 1987=100</t>
  </si>
  <si>
    <t>2015=100</t>
  </si>
  <si>
    <t>2015 = 100</t>
  </si>
  <si>
    <t>2016=100</t>
  </si>
  <si>
    <t>RPI</t>
  </si>
  <si>
    <t>RPIX</t>
  </si>
  <si>
    <t>CPI</t>
  </si>
  <si>
    <t>Mortgage interest payments</t>
  </si>
  <si>
    <t>Actual rents for housing</t>
  </si>
  <si>
    <t>Consumer expenditure deflator</t>
  </si>
  <si>
    <t>GDP deflator</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</si>
  <si>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</si>
  <si>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Consumer expenditure deflator: Households final consumption expenditure at current market prices (ABJQ) plus non-profit institutions (HAYE) divided by Households final consumption expenditure, chained volume measure (ABJR) plus non-profit institutions (HAYO)</t>
  </si>
  <si>
    <t>Actual rents for housing (ONS Consumer Prices Index and Producer Prices Index Statistical Bulletins, identifier: D7GQ)</t>
  </si>
  <si>
    <t>Mortgage Interest Payments (ONS Consumer Prices Index Statistical Bulletins, identifier: CZCR)</t>
  </si>
  <si>
    <t>Bank Rate</t>
  </si>
  <si>
    <t>Household and non-profit institutions serving households final consumption expenditure (ONS Economic Accounts Table 1.1.2, identifier: ABJQ + HAYE)</t>
  </si>
  <si>
    <t>Seasonally adjusted ONS House Price Index (House Price Index Statistical Bulletin)</t>
  </si>
  <si>
    <t>Average mortgage rate (Bank of England, Bankstats, identifier: CFMHSDE)</t>
  </si>
  <si>
    <t>1.3 GDP income components (£ billion current prices, seasonally adjusted)</t>
  </si>
  <si>
    <t xml:space="preserve"> </t>
  </si>
  <si>
    <t>Total compensation of employees</t>
  </si>
  <si>
    <t>Gross operating surplus of private corporations</t>
  </si>
  <si>
    <t>Other income</t>
  </si>
  <si>
    <t>Gross value added at factor cost</t>
  </si>
  <si>
    <t>Taxes on products and production less subsidies</t>
  </si>
  <si>
    <t>Statistical discrepancy (income)</t>
  </si>
  <si>
    <t>GDP at market prices</t>
  </si>
  <si>
    <t>Gross value added at factor cost (ONS Economic Accounts, identifier: CGCB)</t>
  </si>
  <si>
    <t>Taxes on products and production less subsidies (ONS Economic Accounts, identifier: CMVL)</t>
  </si>
  <si>
    <t>Statistical discrepancy (ONS Economic Accounts, identifier: GIXQ)</t>
  </si>
  <si>
    <t>GDP at market prices (ONS Economic Accounts, identifier: YBHA)</t>
  </si>
  <si>
    <t>1.4 Nominal GDP (£ billion, non-seasonally adjusted)</t>
  </si>
  <si>
    <t>Calendar Year</t>
  </si>
  <si>
    <t>Nominal GDP NSA, billions (ONS identifier: BKTL)</t>
  </si>
  <si>
    <t>1.13 Household disposable income (£ billion current prices, seasonally adjusted)</t>
  </si>
  <si>
    <t>Labour Income (a + b - c)</t>
  </si>
  <si>
    <t>Employee compensation (a)</t>
  </si>
  <si>
    <t>Mixed Income (b)</t>
  </si>
  <si>
    <t>Employers social contributions (c)</t>
  </si>
  <si>
    <t>Non-labour income</t>
  </si>
  <si>
    <t>Net taxes and benefits</t>
  </si>
  <si>
    <t>Household disposable income</t>
  </si>
  <si>
    <t>Labour income = Employee compensation (including net compensation from abroad) + mixed income (largely self-employment income) - employer social contributions. (ONS Economic Accounts, identifier: DTWM+ROYH-ROYK+IJAH-IJAI)</t>
  </si>
  <si>
    <t xml:space="preserve">Non-labour income = Operating surplus of households + net property income + imputed social contributions - social benefits (use) + net miscellaneous transfers. (ONS Economic Accounts identifier: CAEN+ROYL-ROYT+L8RF-QWMZ+RPHO-RPID - (L8PE+L8Q2+L8LQ)). </t>
  </si>
  <si>
    <t xml:space="preserve">Net benefits and taxes = Social benefits (resource) - taxation on income and wealth - employees' social contributions (excluding employee contributions to funded pension schemes). (ONS Economic Accounts, identifier: RPHL-RPHS-RPHT-L8PS-L8Q8-L8LU + (L8PE+L8Q2+L8LQ)). </t>
  </si>
  <si>
    <t>Household disposable income (ONS Economic Accounts, identifier: RPHQ)</t>
  </si>
  <si>
    <t>1.1 GDP expenditure components (£ billion chain-linked volumes, seasonally adjusted)</t>
  </si>
  <si>
    <t>Final domestic demand</t>
  </si>
  <si>
    <t>Change in inventories</t>
  </si>
  <si>
    <t>Total domestic demand</t>
  </si>
  <si>
    <t>Exports</t>
  </si>
  <si>
    <t>Imports</t>
  </si>
  <si>
    <t>Non-oil GVA</t>
  </si>
  <si>
    <t>of which:</t>
  </si>
  <si>
    <t>Business investment</t>
  </si>
  <si>
    <t>Private dwellings</t>
  </si>
  <si>
    <t>Public corps dwellings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</si>
  <si>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</si>
  <si>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</si>
  <si>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</si>
  <si>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</si>
  <si>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</si>
  <si>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</si>
  <si>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</si>
  <si>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</si>
  <si>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</si>
  <si>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</si>
  <si>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</si>
  <si>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</si>
  <si>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</si>
  <si>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</si>
  <si>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</si>
  <si>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</si>
  <si>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1.2 GDP expenditure components (£ billion current prices, seasonally adjusted)</t>
  </si>
  <si>
    <t>Government consumption</t>
  </si>
  <si>
    <t>Total final expenditure</t>
  </si>
  <si>
    <t>Statistical discrepancy</t>
  </si>
  <si>
    <t>Gross national income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</si>
  <si>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</si>
  <si>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</si>
  <si>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</si>
  <si>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</si>
  <si>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</si>
  <si>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</si>
  <si>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</si>
  <si>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</si>
  <si>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</si>
  <si>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</si>
  <si>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</si>
  <si>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1.9 Market-derived assumptions</t>
  </si>
  <si>
    <t>Long-term interest rates</t>
  </si>
  <si>
    <t>Average mortgage rate</t>
  </si>
  <si>
    <t>Trade-weighted sterling</t>
  </si>
  <si>
    <t>US$/£ exchange rate</t>
  </si>
  <si>
    <t>€/£ exchange rate</t>
  </si>
  <si>
    <t>Oil prices ($)</t>
  </si>
  <si>
    <t>Equity prices</t>
  </si>
  <si>
    <t>20-year government gilts (Bank of England)</t>
  </si>
  <si>
    <t>Sterling effective exchange rate (index) (Bank of England, Bankstats, identifier: XUQABK67)</t>
  </si>
  <si>
    <t>US$/£ exchange rate (Bank of England, Bankstats, identifier: XUQAUSS)</t>
  </si>
  <si>
    <t>Euro/£ exchange rate (Bank of England, Bankstats, identifier: XUQAERS)</t>
  </si>
  <si>
    <t>FTSE All-Share Index (Thomson Reuters Eikon)</t>
  </si>
  <si>
    <t>Private enterprise housing starts, UK (seasonally adjusted)</t>
  </si>
  <si>
    <t>Private enterprise housing completions, UK (seasonally adjusted)</t>
  </si>
  <si>
    <t>Housing stock, UK (000s)</t>
  </si>
  <si>
    <t>Net additions to the housing stock, UK (000s)</t>
  </si>
  <si>
    <t>Turnover rate</t>
  </si>
  <si>
    <t>Number of residential property transaction completions with value £40,000 or above, seasonally adjusted (HMRC UK Property Transaction Statistics)</t>
  </si>
  <si>
    <t>Turnover rate is calculated as the number of residential property transactions divided by the stock of dwellings.</t>
  </si>
  <si>
    <t>Labour share: wages and salaries (ONS identifier: DTWM) and mixed income (ONS identifier: ROYH) as a share of nominal Gross Domestic Product (ONS identifier: YBHA).</t>
  </si>
  <si>
    <t>Gas prices (£)</t>
  </si>
  <si>
    <t>£ thousands 
(2019 prices)</t>
  </si>
  <si>
    <t>2027Q2</t>
  </si>
  <si>
    <t>2027Q3</t>
  </si>
  <si>
    <t>2027Q4</t>
  </si>
  <si>
    <t>2028Q1</t>
  </si>
  <si>
    <t>2027-28</t>
  </si>
  <si>
    <t>2027/28</t>
  </si>
  <si>
    <t>Centred end-October</t>
  </si>
  <si>
    <t xml:space="preserve">Actual rents for housing’ component of CPI. This series is constructed using forecasts of social housing rents and private rents. </t>
  </si>
  <si>
    <t>Productivity per hour: real GDP (ONS identifier: ABMI) divided by total weekly hours worked (ONS identifier: YBUS)</t>
  </si>
  <si>
    <t>Productivity per worker index: real GDP (ONS identifier: ABMI) divided by total 16+ employment (ONS identifier: MGRZ)</t>
  </si>
  <si>
    <t>OBR estimate of potential output per hour, on the same basis as GDP (ONS identifier: ABMI) divided by total weekly hours worked (ONS identifier: YBUS)</t>
  </si>
  <si>
    <t>Private consumption</t>
  </si>
  <si>
    <t>Fixed investment</t>
  </si>
  <si>
    <t>Net acquisition of valuables</t>
  </si>
  <si>
    <t>1.8 Balance of payments (£ billion, current prices)</t>
  </si>
  <si>
    <t>Trade balance</t>
  </si>
  <si>
    <t>Trade balance (% GDP)</t>
  </si>
  <si>
    <t>Investment income balance</t>
  </si>
  <si>
    <t>Employee income balance</t>
  </si>
  <si>
    <t>Transfers balance</t>
  </si>
  <si>
    <t>Current account balance</t>
  </si>
  <si>
    <t>Current account balance 
(% GDP)</t>
  </si>
  <si>
    <t>Balance of trade in goods &amp; services (ONS UK Trade release, identifier: IKBJ)</t>
  </si>
  <si>
    <t>Employee income balance (ONS identifiers: IJAH-IJAI)</t>
  </si>
  <si>
    <t>Transfers balance (ONS identifier: IKBP)</t>
  </si>
  <si>
    <t>Current balance (ONS Balance of Payments identifier: HBOP)</t>
  </si>
  <si>
    <t>1.10 Financial balances by sector (% GDP)</t>
  </si>
  <si>
    <t>% GDP</t>
  </si>
  <si>
    <t>£ billion</t>
  </si>
  <si>
    <t>Household</t>
  </si>
  <si>
    <t>Corporate</t>
  </si>
  <si>
    <t>Public</t>
  </si>
  <si>
    <t>Rest of world</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</si>
  <si>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</si>
  <si>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</si>
  <si>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net lending (ONS Economic Accounts, identifier: RPZT), includes non-profit institutions serving households</t>
  </si>
  <si>
    <t>Corporate net lending (ONS Economic Accounts, identifier: RPYN+RQBV)</t>
  </si>
  <si>
    <t>Public sector net lending (ONS Economic Accounts, identifiers: RQBN+RPZD)</t>
  </si>
  <si>
    <t>Rest of the world net lending (ONS Economic Accounts, identifier: RQCH)</t>
  </si>
  <si>
    <t>1.12 Market Sector and general government employment (millions, final quarter of the financial year)</t>
  </si>
  <si>
    <t>Market sector</t>
  </si>
  <si>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</si>
  <si>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t>Rolling four-quarter sum of total household interest payments excluding FISIM (ONS Economic Accounts, identifier: J4X3).</t>
  </si>
  <si>
    <t>Rolling four-quarter sum of household disposable income (ONS Economic Accounts, identifier: RPHQ).</t>
  </si>
  <si>
    <t>Forecast from the third quarter of 2022.</t>
  </si>
  <si>
    <t>Current balance (% of GDP) (ONS identifier: AA6H)</t>
  </si>
  <si>
    <t>1.11 Household balance sheet, PNFC, balance sheet and bank lending</t>
  </si>
  <si>
    <t>Households</t>
  </si>
  <si>
    <r>
      <t>Private non-financial companies</t>
    </r>
    <r>
      <rPr>
        <vertAlign val="superscript"/>
        <sz val="14"/>
        <color indexed="8"/>
        <rFont val="Calibri"/>
        <family val="2"/>
      </rPr>
      <t>2</t>
    </r>
  </si>
  <si>
    <t>Lending</t>
  </si>
  <si>
    <t>Physical assets (£bn)</t>
  </si>
  <si>
    <t>Financial assets (£bn)</t>
  </si>
  <si>
    <t>Liabilities (£bn)</t>
  </si>
  <si>
    <t>Secured liabilities (£bn)</t>
  </si>
  <si>
    <t>Other liabilities (£bn)</t>
  </si>
  <si>
    <t>Total net worth (£bn)</t>
  </si>
  <si>
    <t>Disposable income (£bn)</t>
  </si>
  <si>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</si>
  <si>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</si>
  <si>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</si>
  <si>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</si>
  <si>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</si>
  <si>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t>UK sterling bank loans (£bn)</t>
  </si>
  <si>
    <t>Other financial liabilities (£bn)</t>
  </si>
  <si>
    <t>Profits (non-oil) (£bn)</t>
  </si>
  <si>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</si>
  <si>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</si>
  <si>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t>UK bank sterling-denominated lending to firms and households (£bn)</t>
  </si>
  <si>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</si>
  <si>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t>Household financial assets (ONS Economic Accounts, identifier: NNML)</t>
  </si>
  <si>
    <t>Corporate financial assets (ONS Economic Accounts, identifier: NKWX)</t>
  </si>
  <si>
    <t>UK bank sterling-denominated lending to firms and households (ONS Economic Accounts, identifier: NLBE-NLBG+NNPP)</t>
  </si>
  <si>
    <t>Household physical assets (OBR interpolation of annual ONS data. Blue Book, identifiers: E42X+NG45-MU8A-MHT3+CGRO)</t>
  </si>
  <si>
    <t>Corporate financial liabilities (ONS Economic Accounts, identifier: NLBB)</t>
  </si>
  <si>
    <t>Household financial liabilities (ONS Economic Accounts, identifier: NNPP)</t>
  </si>
  <si>
    <t>Household secured liabilities (ONS Economic Accounts, identifier: NNRP)</t>
  </si>
  <si>
    <t>Household other liabilities (ONS Economic Accounts, identifier: NNPP-NNRP)</t>
  </si>
  <si>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</si>
  <si>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t>Disposable income (ONS Economic Accounts, identifier: RPHQ)</t>
  </si>
  <si>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</si>
  <si>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Private sector</t>
  </si>
  <si>
    <t>Local Housing Allowance</t>
  </si>
  <si>
    <t>Non-LHA Regulated</t>
  </si>
  <si>
    <t>Non-LHA Deregulated</t>
  </si>
  <si>
    <t>Social sector</t>
  </si>
  <si>
    <t>Local Authorities</t>
  </si>
  <si>
    <t>Registered Social Landlords</t>
  </si>
  <si>
    <t>The assumptions provided in this table cover only growth in the element of rent eligible for Housing Benefit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</si>
  <si>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any shift towards Affordable Rent tenancies within the social sector</t>
  </si>
  <si>
    <t>Household debt servicing costs 
(rolling four quarter sum, £bn)</t>
  </si>
  <si>
    <t>Household disposable income 
(rolling four quarter sum, £bn)</t>
  </si>
  <si>
    <t>Household debt servicing costs 
(per cent of household disposable income, rolling four quarter sum)</t>
  </si>
  <si>
    <r>
      <t>March 2023 forecast</t>
    </r>
    <r>
      <rPr>
        <vertAlign val="superscript"/>
        <sz val="10"/>
        <rFont val="Calibri"/>
        <family val="2"/>
      </rPr>
      <t>1,2</t>
    </r>
  </si>
  <si>
    <r>
      <rPr>
        <vertAlign val="superscript"/>
        <sz val="8"/>
        <rFont val="Calibri"/>
        <family val="2"/>
      </rPr>
      <t>2</t>
    </r>
    <r>
      <rPr>
        <sz val="8"/>
        <rFont val="Calibri"/>
        <family val="2"/>
      </rPr>
      <t xml:space="preserve"> Market sector employment projections by final quarter of the calendar year are as follows:   26.9 (2021); 27.0 (2022); 26.8 (2023); 27.0 (2024); 27.4 (2025); 27.6 (2026), 27.8 (2027)</t>
    </r>
  </si>
  <si>
    <r>
      <rPr>
        <vertAlign val="superscript"/>
        <sz val="8"/>
        <color indexed="8"/>
        <rFont val="Calibri"/>
        <family val="2"/>
      </rPr>
      <t xml:space="preserve">3 </t>
    </r>
    <r>
      <rPr>
        <sz val="8"/>
        <color indexed="8"/>
        <rFont val="Calibri"/>
        <family val="2"/>
      </rPr>
      <t xml:space="preserve">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2022Q3 Public Sector Employment release. </t>
    </r>
  </si>
  <si>
    <t xml:space="preserve">OBR estimate of potential population, based on LFS household population, all aged 16 and over (ONS identifier: MGSL) and is based on the latest ONS 2020 population projection for net migration and natural change. </t>
  </si>
  <si>
    <t>Employment rate 
(16+, per cent)</t>
  </si>
  <si>
    <t>ILO unemployment rate 
(16+, per cent)</t>
  </si>
  <si>
    <t>Participation rate 
(16+, per cent)</t>
  </si>
  <si>
    <t>Compensation of employees (£ billion) (a)</t>
  </si>
  <si>
    <t>Wages and salaries 
(£ billion) (a-b)</t>
  </si>
  <si>
    <t>Productivity per worker index 
(2008Q1 =100)</t>
  </si>
  <si>
    <t>Real product wage 
(2008Q1 =100)</t>
  </si>
  <si>
    <t>Real consumption wage 
(2008Q1 =100)</t>
  </si>
  <si>
    <t>House price index 
(Jan 2015 = 100)</t>
  </si>
  <si>
    <t>House price index 
(per cent change on a year earlier)</t>
  </si>
  <si>
    <t>Residential property transactions 
(000s, seasonally adjusted)</t>
  </si>
  <si>
    <t>Number of private enterprise housing starts and completions, seasonally adjusted OBR estimates based on ONS, House building, UK: permanent dwellings started and completed by country.</t>
  </si>
  <si>
    <t>Net additions are changes in the UK housing stock which are OBR estimates based on housing stock data from DLUHC, StatsWales, Scottish Government and Northern Ireland Department for communities. Annual net additions are calculated as the change in the average size of the stock between adjacent years.</t>
  </si>
  <si>
    <t>2028Q2</t>
  </si>
  <si>
    <t>2028Q3</t>
  </si>
  <si>
    <t>2029Q1</t>
  </si>
  <si>
    <t>2028-29</t>
  </si>
  <si>
    <t>2028Q4</t>
  </si>
  <si>
    <t>2028/29</t>
  </si>
  <si>
    <r>
      <t>November 2023 forecast</t>
    </r>
    <r>
      <rPr>
        <vertAlign val="superscript"/>
        <sz val="10"/>
        <rFont val="Calibri"/>
        <family val="2"/>
      </rPr>
      <t>1,2</t>
    </r>
  </si>
  <si>
    <r>
      <t>November 2023 forecast</t>
    </r>
    <r>
      <rPr>
        <vertAlign val="superscript"/>
        <sz val="10"/>
        <rFont val="Calibri"/>
        <family val="2"/>
      </rPr>
      <t>3,4</t>
    </r>
  </si>
  <si>
    <t>US dollar Brent Forties Oseberg Crude oil prices front-month future expectations is used as outturn, ICE brent crude futures are used for the economy forecast window (Thomson Reuters Eikon).</t>
  </si>
  <si>
    <t>UK natural gas 1M Fwd (Thomson Reuters Eikon) - Gas price expectations averaged over our economy forecast window, day-ahead future expectations for each month used as outturn (Ofgem and Thomas Reuters Eikon).</t>
  </si>
  <si>
    <t>1.11b Household balance sheet - unsecured household debt</t>
  </si>
  <si>
    <t>Student debt (£bn)</t>
  </si>
  <si>
    <t>Other unsecured liabilities (£bn)</t>
  </si>
  <si>
    <t>Total unsecured liabilities (£bn)</t>
  </si>
  <si>
    <r>
      <t>Student debt to income ratio</t>
    </r>
    <r>
      <rPr>
        <vertAlign val="superscript"/>
        <sz val="14"/>
        <color indexed="8"/>
        <rFont val="Calibri"/>
        <family val="2"/>
      </rPr>
      <t>1</t>
    </r>
    <r>
      <rPr>
        <sz val="14"/>
        <color indexed="8"/>
        <rFont val="Calibri"/>
        <family val="2"/>
      </rPr>
      <t xml:space="preserve"> (per cent)</t>
    </r>
  </si>
  <si>
    <r>
      <t>Other unsecured liabilities to income ratio</t>
    </r>
    <r>
      <rPr>
        <vertAlign val="superscript"/>
        <sz val="14"/>
        <color indexed="8"/>
        <rFont val="Calibri"/>
        <family val="2"/>
      </rPr>
      <t>1</t>
    </r>
    <r>
      <rPr>
        <sz val="14"/>
        <color indexed="8"/>
        <rFont val="Calibri"/>
        <family val="2"/>
      </rPr>
      <t xml:space="preserve"> (per cent)</t>
    </r>
  </si>
  <si>
    <r>
      <t>Total unsecured liabilities to income ratio</t>
    </r>
    <r>
      <rPr>
        <vertAlign val="superscript"/>
        <sz val="14"/>
        <color indexed="8"/>
        <rFont val="Calibri"/>
        <family val="2"/>
      </rPr>
      <t>1</t>
    </r>
    <r>
      <rPr>
        <sz val="14"/>
        <color indexed="8"/>
        <rFont val="Calibri"/>
        <family val="2"/>
      </rPr>
      <t xml:space="preserve"> (per cent)</t>
    </r>
  </si>
  <si>
    <t>Student debt (ONS Economic Accounts, identifier: CT9E)</t>
  </si>
  <si>
    <t>Household other unsecured liabilities (ONS Economic Accounts, identifier: NNPP-NNRP-CT9E)</t>
  </si>
  <si>
    <t>Household total unsecured liabilities (ONS Economic Accounts, identifier: NNPP-NNRP)</t>
  </si>
  <si>
    <t>Table 1.11b: Household balance sheet - unsecured household debt</t>
  </si>
  <si>
    <t>March 2023 forecast</t>
  </si>
  <si>
    <t>Note: Estimates of the output gap between 1994 and 2017 are based on our suite of output gap models. Estimates prior to 1994 are based on our 'principle component analysis'. These estimates should be treated with extra caution prior to 1995 as only a limited number of the data sources used in this method are available for this period. For more details, see Pybus (2011): OBR Working Paper No.1: Estimating the UK’s historical output gap.</t>
  </si>
  <si>
    <t>Investment income balance (ONS identifier: HBOM+MT5X)</t>
  </si>
  <si>
    <t>Total compensation of employees  (ONS Economic Accounts, identifier: DTWM)</t>
  </si>
  <si>
    <t>Gross operating surplus of private corporations  (ONS Economic Accounts, identifier: ABNG-CAEN-NTAR-CAEQ)</t>
  </si>
  <si>
    <t>Other income = operating surplus of households + operating surplus of general government + operating surplus of public corporations + mixed income (ONS Economic Accounts, identifier: RNKX+CAEN+NTAR+CAEQ)</t>
  </si>
  <si>
    <t>Household total net worth (ONS Economic Accounts and Blue Book, identifier: NZEA+E42X+NG45-MU8A-MHT3+CGRO)</t>
  </si>
  <si>
    <t>Non-oil PNFC profits (ONS Economic Accounts identifier: CAED, adjusted in Q1, Q2 and Q3 2020 for the revised alignment adjustment DMUQ)</t>
  </si>
  <si>
    <t>1.14 OBR central estimate of the output gap</t>
  </si>
  <si>
    <t>1.15 Potential output forecast</t>
  </si>
  <si>
    <t>1.18 Eligible rent growth assumptions</t>
  </si>
  <si>
    <t>1.17 Household debt servicing costs</t>
  </si>
  <si>
    <t>1.16 Housing market</t>
  </si>
  <si>
    <t>Table 1.14: OBR central estimate of the output gap</t>
  </si>
  <si>
    <t>Table 1.15: Potential output forecast</t>
  </si>
  <si>
    <t>Table 1.16: Housing market</t>
  </si>
  <si>
    <t>Table 1.17: Household debt servicing costs</t>
  </si>
  <si>
    <t>Table 1.18: Eligible rent growth assumptions</t>
  </si>
  <si>
    <t>November 2023 Economic and fiscal outlook: Economy supplementary tables</t>
  </si>
  <si>
    <t xml:space="preserve">Table 1.19: National Minimum Wage and National Living Wage </t>
  </si>
  <si>
    <t>Table 1.20: Electricity price forecast</t>
  </si>
  <si>
    <t xml:space="preserve">1.19 National Minimum Wage and National Living Wage </t>
  </si>
  <si>
    <t xml:space="preserve">£ per hour </t>
  </si>
  <si>
    <t>National Minimum Wage (NMW)</t>
  </si>
  <si>
    <t>National Living Wage (NLW)</t>
  </si>
  <si>
    <t>Note: The NMW and NLW have been set up until 2024, and all other figures are OBR estimates consistent with the rest of our economy forecast. The actual rates of the NLW and the NMW, are decided each year by the Government following recommendations from the Low Pay Commission (LPC) in accordance with its remit, and the state of the labour market and economy. Since 2021 the NMW figures stated apply to those aged 21-22, while from 2024 onwards, coverage of the NLW increases to those aged 21 and over, and so our NMW forecast is discontinued.</t>
  </si>
  <si>
    <t>Pence per MWh</t>
  </si>
  <si>
    <t>1.20 Electricity price forecast</t>
  </si>
  <si>
    <t>Note: UK Base Electricity Future 1M fwd (LSEG Datastream). Electricity price expectations averaged over our determinant window for first three years of forecast, grown in line with global inflation thereafter, average monthly spot prices used as outturn.</t>
  </si>
  <si>
    <t>RPI, RPIX and CPI inflation are based on outturn data up to and including September 2023</t>
  </si>
  <si>
    <t xml:space="preserve">Correction: In the original version of this file, this note had not been updated from our March release and stated " outturn data up to and including January 2023". It has now been corrected to reflect that in our November 2023 forecast we took on outturn inflation data up to and including September. The numbers in the table are not affected by this correction. </t>
  </si>
  <si>
    <t>Average deposit rate</t>
  </si>
  <si>
    <t>Average deposit rate (Bank of England, Bankstats, identifiers: CFMHSCV, CFMHSCW)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</si>
</sst>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
    <numFmt numFmtId="180" formatCode="0.000000"/>
    <numFmt numFmtId="181" formatCode="0.00000000"/>
    <numFmt numFmtId="182" formatCode="0.00000E+00"/>
    <numFmt numFmtId="183" formatCode="0.0000%"/>
    <numFmt numFmtId="184" formatCode="#,##0.000"/>
  </numFmts>
  <fonts count="110"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14"/>
      <color indexed="8"/>
      <name val="Calibri"/>
      <family val="2"/>
    </font>
    <font>
      <sz val="12"/>
      <name val="Calibri"/>
      <family val="2"/>
    </font>
    <font>
      <sz val="11"/>
      <name val="Calibri"/>
      <family val="2"/>
    </font>
    <font>
      <sz val="15"/>
      <color indexed="8"/>
      <name val="Calibri"/>
      <family val="2"/>
    </font>
    <font>
      <u/>
      <sz val="11"/>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sz val="13"/>
      <color rgb="FF477391"/>
      <name val="Calibri"/>
      <family val="2"/>
    </font>
    <font>
      <i/>
      <sz val="12"/>
      <name val="Calibri"/>
      <family val="2"/>
    </font>
    <font>
      <sz val="12"/>
      <color rgb="FF000000"/>
      <name val="Calibri"/>
      <family val="2"/>
    </font>
    <font>
      <sz val="10"/>
      <color theme="1"/>
      <name val="Arial"/>
      <family val="2"/>
    </font>
    <font>
      <vertAlign val="superscript"/>
      <sz val="12"/>
      <color indexed="8"/>
      <name val="Futura Bk BT"/>
      <family val="2"/>
    </font>
    <font>
      <vertAlign val="superscript"/>
      <sz val="12"/>
      <color indexed="8"/>
      <name val="Calibri"/>
      <family val="2"/>
    </font>
    <font>
      <i/>
      <sz val="12"/>
      <color indexed="8"/>
      <name val="Calibri"/>
      <family val="2"/>
    </font>
    <font>
      <vertAlign val="superscript"/>
      <sz val="8"/>
      <name val="Calibri"/>
      <family val="2"/>
    </font>
    <font>
      <sz val="12"/>
      <name val="Futura Bk BT"/>
      <family val="2"/>
    </font>
    <font>
      <sz val="8"/>
      <color rgb="FFFF0000"/>
      <name val="Calibri"/>
      <family val="2"/>
    </font>
    <font>
      <sz val="8"/>
      <name val="Futura Bk BT"/>
      <family val="2"/>
      <scheme val="minor"/>
    </font>
    <font>
      <sz val="8"/>
      <color rgb="FF000000"/>
      <name val="Calibri"/>
      <family val="2"/>
    </font>
    <font>
      <b/>
      <sz val="12"/>
      <color indexed="8"/>
      <name val="Calibri"/>
      <family val="2"/>
    </font>
    <font>
      <b/>
      <sz val="14"/>
      <color indexed="8"/>
      <name val="Calibri"/>
      <family val="2"/>
    </font>
    <font>
      <b/>
      <sz val="12"/>
      <color indexed="8"/>
      <name val="Futura Bk BT"/>
      <family val="2"/>
    </font>
    <font>
      <b/>
      <sz val="11"/>
      <color indexed="8"/>
      <name val="Futura Bk BT"/>
      <family val="2"/>
    </font>
    <font>
      <sz val="7"/>
      <color indexed="8"/>
      <name val="Calibri"/>
      <family val="2"/>
    </font>
    <font>
      <sz val="12"/>
      <color rgb="FFFF0000"/>
      <name val="Calibri"/>
      <family val="2"/>
    </font>
    <font>
      <sz val="6"/>
      <name val="Calibri"/>
      <family val="2"/>
    </font>
    <font>
      <vertAlign val="superscript"/>
      <sz val="12"/>
      <name val="Calibri"/>
      <family val="2"/>
    </font>
    <font>
      <b/>
      <sz val="10"/>
      <name val="Calibri"/>
      <family val="2"/>
    </font>
    <font>
      <vertAlign val="superscript"/>
      <sz val="10"/>
      <name val="Calibri"/>
      <family val="2"/>
    </font>
    <font>
      <sz val="8"/>
      <color theme="1"/>
      <name val="Futura Bk BT"/>
      <family val="2"/>
      <scheme val="minor"/>
    </font>
    <font>
      <b/>
      <sz val="16"/>
      <color indexed="8"/>
      <name val="Calibri"/>
      <family val="2"/>
    </font>
    <font>
      <vertAlign val="superscript"/>
      <sz val="14"/>
      <color indexed="8"/>
      <name val="Calibri"/>
      <family val="2"/>
    </font>
    <font>
      <b/>
      <sz val="8"/>
      <color indexed="8"/>
      <name val="Calibri"/>
      <family val="2"/>
    </font>
    <font>
      <sz val="10"/>
      <color rgb="FF000000"/>
      <name val="Calibri"/>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theme="2"/>
        <bgColor indexed="64"/>
      </patternFill>
    </fill>
    <fill>
      <patternFill patternType="solid">
        <fgColor rgb="FFFFFFFF"/>
        <bgColor rgb="FF000000"/>
      </patternFill>
    </fill>
    <fill>
      <patternFill patternType="solid">
        <fgColor rgb="FFFFFF00"/>
        <bgColor indexed="64"/>
      </patternFill>
    </fill>
  </fills>
  <borders count="116">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top/>
      <bottom style="thin">
        <color theme="8"/>
      </bottom>
      <diagonal/>
    </border>
    <border>
      <left/>
      <right style="medium">
        <color theme="8"/>
      </right>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indexed="45"/>
      </top>
      <bottom/>
      <diagonal/>
    </border>
    <border>
      <left style="medium">
        <color indexed="45"/>
      </left>
      <right/>
      <top/>
      <bottom style="thin">
        <color theme="8"/>
      </bottom>
      <diagonal/>
    </border>
    <border>
      <left style="medium">
        <color indexed="45"/>
      </left>
      <right/>
      <top style="thin">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indexed="45"/>
      </left>
      <right/>
      <top style="medium">
        <color theme="8"/>
      </top>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right/>
      <top style="medium">
        <color theme="2"/>
      </top>
      <bottom style="thin">
        <color theme="8"/>
      </bottom>
      <diagonal/>
    </border>
    <border>
      <left/>
      <right style="medium">
        <color theme="8"/>
      </right>
      <top style="medium">
        <color theme="2"/>
      </top>
      <bottom style="thin">
        <color theme="8"/>
      </bottom>
      <diagonal/>
    </border>
    <border>
      <left style="medium">
        <color indexed="45"/>
      </left>
      <right/>
      <top style="thin">
        <color indexed="45"/>
      </top>
      <bottom/>
      <diagonal/>
    </border>
    <border>
      <left/>
      <right style="medium">
        <color theme="8"/>
      </right>
      <top style="thin">
        <color indexed="45"/>
      </top>
      <bottom/>
      <diagonal/>
    </border>
    <border>
      <left/>
      <right style="medium">
        <color indexed="45"/>
      </right>
      <top/>
      <bottom style="thin">
        <color theme="8"/>
      </bottom>
      <diagonal/>
    </border>
    <border>
      <left/>
      <right style="medium">
        <color indexed="45"/>
      </right>
      <top/>
      <bottom style="medium">
        <color theme="8"/>
      </bottom>
      <diagonal/>
    </border>
    <border>
      <left/>
      <right style="medium">
        <color theme="8"/>
      </right>
      <top style="medium">
        <color indexed="45"/>
      </top>
      <bottom style="medium">
        <color indexed="45"/>
      </bottom>
      <diagonal/>
    </border>
    <border>
      <left/>
      <right style="medium">
        <color theme="8"/>
      </right>
      <top/>
      <bottom style="medium">
        <color indexed="45"/>
      </bottom>
      <diagonal/>
    </border>
    <border>
      <left style="thin">
        <color theme="8"/>
      </left>
      <right style="medium">
        <color theme="8"/>
      </right>
      <top style="medium">
        <color theme="8"/>
      </top>
      <bottom style="thin">
        <color theme="8"/>
      </bottom>
      <diagonal/>
    </border>
    <border>
      <left style="thin">
        <color theme="8"/>
      </left>
      <right/>
      <top style="thin">
        <color theme="8"/>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medium">
        <color theme="8"/>
      </left>
      <right style="medium">
        <color theme="8"/>
      </right>
      <top/>
      <bottom style="medium">
        <color theme="8"/>
      </bottom>
      <diagonal/>
    </border>
    <border>
      <left style="medium">
        <color indexed="45"/>
      </left>
      <right style="medium">
        <color indexed="45"/>
      </right>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style="thin">
        <color theme="8"/>
      </right>
      <top/>
      <bottom/>
      <diagonal/>
    </border>
    <border>
      <left style="thin">
        <color theme="8"/>
      </left>
      <right/>
      <top/>
      <bottom/>
      <diagonal/>
    </border>
    <border>
      <left/>
      <right style="thin">
        <color indexed="45"/>
      </right>
      <top/>
      <bottom/>
      <diagonal/>
    </border>
    <border>
      <left/>
      <right style="thin">
        <color theme="8"/>
      </right>
      <top/>
      <bottom style="thin">
        <color theme="8"/>
      </bottom>
      <diagonal/>
    </border>
    <border>
      <left/>
      <right style="medium">
        <color indexed="45"/>
      </right>
      <top style="medium">
        <color theme="8"/>
      </top>
      <bottom/>
      <diagonal/>
    </border>
    <border>
      <left style="medium">
        <color indexed="45"/>
      </left>
      <right/>
      <top style="medium">
        <color indexed="45"/>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right style="medium">
        <color indexed="45"/>
      </right>
      <top style="thin">
        <color indexed="45"/>
      </top>
      <bottom/>
      <diagonal/>
    </border>
    <border>
      <left style="medium">
        <color indexed="45"/>
      </left>
      <right style="medium">
        <color theme="8"/>
      </right>
      <top/>
      <bottom/>
      <diagonal/>
    </border>
    <border>
      <left style="medium">
        <color indexed="45"/>
      </left>
      <right style="medium">
        <color indexed="45"/>
      </right>
      <top/>
      <bottom/>
      <diagonal/>
    </border>
    <border>
      <left/>
      <right style="thin">
        <color theme="8"/>
      </right>
      <top style="thin">
        <color theme="8"/>
      </top>
      <bottom/>
      <diagonal/>
    </border>
    <border>
      <left style="medium">
        <color indexed="45"/>
      </left>
      <right style="medium">
        <color theme="8"/>
      </right>
      <top/>
      <bottom style="medium">
        <color theme="8"/>
      </bottom>
      <diagonal/>
    </border>
    <border>
      <left style="medium">
        <color indexed="45"/>
      </left>
      <right style="medium">
        <color theme="8"/>
      </right>
      <top/>
      <bottom style="thin">
        <color theme="8"/>
      </bottom>
      <diagonal/>
    </border>
    <border>
      <left style="thin">
        <color theme="8"/>
      </left>
      <right style="medium">
        <color theme="8"/>
      </right>
      <top/>
      <bottom style="medium">
        <color theme="8"/>
      </bottom>
      <diagonal/>
    </border>
    <border>
      <left/>
      <right style="thin">
        <color theme="8"/>
      </right>
      <top/>
      <bottom style="medium">
        <color theme="8"/>
      </bottom>
      <diagonal/>
    </border>
    <border>
      <left/>
      <right style="medium">
        <color theme="8"/>
      </right>
      <top/>
      <bottom style="medium">
        <color theme="6"/>
      </bottom>
      <diagonal/>
    </border>
    <border>
      <left/>
      <right/>
      <top/>
      <bottom style="medium">
        <color theme="6"/>
      </bottom>
      <diagonal/>
    </border>
    <border>
      <left style="medium">
        <color indexed="45"/>
      </left>
      <right/>
      <top/>
      <bottom style="medium">
        <color theme="6"/>
      </bottom>
      <diagonal/>
    </border>
    <border>
      <left style="medium">
        <color indexed="45"/>
      </left>
      <right/>
      <top/>
      <bottom style="thin">
        <color theme="7"/>
      </bottom>
      <diagonal/>
    </border>
    <border>
      <left/>
      <right/>
      <top/>
      <bottom style="thin">
        <color theme="7"/>
      </bottom>
      <diagonal/>
    </border>
    <border>
      <left/>
      <right style="medium">
        <color indexed="45"/>
      </right>
      <top/>
      <bottom style="thin">
        <color theme="7"/>
      </bottom>
      <diagonal/>
    </border>
    <border>
      <left/>
      <right style="thin">
        <color theme="7"/>
      </right>
      <top/>
      <bottom style="medium">
        <color theme="8"/>
      </bottom>
      <diagonal/>
    </border>
    <border>
      <left style="medium">
        <color theme="8"/>
      </left>
      <right style="medium">
        <color indexed="45"/>
      </right>
      <top/>
      <bottom/>
      <diagonal/>
    </border>
    <border>
      <left/>
      <right/>
      <top/>
      <bottom style="thin">
        <color indexed="45"/>
      </bottom>
      <diagonal/>
    </border>
    <border>
      <left/>
      <right/>
      <top/>
      <bottom style="thin">
        <color indexed="64"/>
      </bottom>
      <diagonal/>
    </border>
    <border>
      <left/>
      <right style="medium">
        <color rgb="FF477391"/>
      </right>
      <top/>
      <bottom/>
      <diagonal/>
    </border>
    <border>
      <left/>
      <right/>
      <top/>
      <bottom style="thin">
        <color rgb="FF477391"/>
      </bottom>
      <diagonal/>
    </border>
    <border>
      <left/>
      <right style="medium">
        <color rgb="FF477391"/>
      </right>
      <top/>
      <bottom style="thin">
        <color rgb="FF477391"/>
      </bottom>
      <diagonal/>
    </border>
    <border>
      <left/>
      <right/>
      <top style="thin">
        <color rgb="FF477391"/>
      </top>
      <bottom/>
      <diagonal/>
    </border>
  </borders>
  <cellStyleXfs count="337">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2"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3"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28" fillId="0" borderId="7" applyNumberFormat="0" applyFill="0" applyAlignment="0" applyProtection="0"/>
    <xf numFmtId="168" fontId="45" fillId="0" borderId="0" applyNumberFormat="0" applyFill="0" applyAlignment="0" applyProtection="0"/>
    <xf numFmtId="0" fontId="29" fillId="0" borderId="8" applyNumberFormat="0" applyFill="0" applyAlignment="0" applyProtection="0"/>
    <xf numFmtId="168" fontId="46" fillId="0" borderId="0" applyNumberFormat="0" applyFill="0" applyAlignment="0" applyProtection="0"/>
    <xf numFmtId="0" fontId="29" fillId="0" borderId="0" applyNumberFormat="0" applyFill="0" applyBorder="0" applyAlignment="0" applyProtection="0"/>
    <xf numFmtId="168" fontId="47"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5"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0"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2" fillId="0" borderId="0"/>
    <xf numFmtId="0" fontId="74"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50" fillId="27" borderId="0">
      <alignment horizontal="right"/>
    </xf>
    <xf numFmtId="0" fontId="51" fillId="27" borderId="0">
      <alignment horizontal="right"/>
    </xf>
    <xf numFmtId="0" fontId="52" fillId="27" borderId="15"/>
    <xf numFmtId="0" fontId="52" fillId="0" borderId="0" applyBorder="0">
      <alignment horizontal="centerContinuous"/>
    </xf>
    <xf numFmtId="0" fontId="53"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4" fillId="28" borderId="16" applyAlignment="0" applyProtection="0">
      <protection locked="0"/>
    </xf>
    <xf numFmtId="0" fontId="55" fillId="25" borderId="16" applyNumberFormat="0" applyAlignment="0" applyProtection="0"/>
    <xf numFmtId="0" fontId="56" fillId="29" borderId="9" applyNumberFormat="0" applyAlignment="0" applyProtection="0">
      <alignment horizontal="center" vertical="center"/>
    </xf>
    <xf numFmtId="4" fontId="12" fillId="30" borderId="14" applyNumberFormat="0" applyProtection="0">
      <alignment vertical="center"/>
    </xf>
    <xf numFmtId="4" fontId="57"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8" fillId="41" borderId="14" applyNumberFormat="0" applyProtection="0">
      <alignment horizontal="left" vertical="center" indent="1"/>
    </xf>
    <xf numFmtId="4" fontId="12" fillId="42" borderId="17" applyNumberFormat="0" applyProtection="0">
      <alignment horizontal="left" vertical="center" indent="1"/>
    </xf>
    <xf numFmtId="4" fontId="59"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7"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7"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0" fillId="0" borderId="0"/>
    <xf numFmtId="4" fontId="61"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2" fillId="0" borderId="0"/>
    <xf numFmtId="0" fontId="34" fillId="0" borderId="0" applyNumberFormat="0" applyFill="0" applyBorder="0" applyAlignment="0" applyProtection="0"/>
    <xf numFmtId="0" fontId="63" fillId="0" borderId="0" applyNumberFormat="0" applyFill="0" applyBorder="0" applyProtection="0">
      <alignment horizontal="left" vertical="center" indent="10"/>
    </xf>
    <xf numFmtId="0" fontId="63"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74" fillId="0" borderId="0" applyFont="0" applyFill="0" applyBorder="0" applyAlignment="0" applyProtection="0"/>
    <xf numFmtId="0" fontId="1"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75" fillId="0" borderId="0" applyNumberFormat="0" applyFill="0" applyBorder="0" applyAlignment="0" applyProtection="0">
      <alignment vertical="top"/>
      <protection locked="0"/>
    </xf>
  </cellStyleXfs>
  <cellXfs count="757">
    <xf numFmtId="0" fontId="0" fillId="0" borderId="0" xfId="0"/>
    <xf numFmtId="0" fontId="38" fillId="47" borderId="0" xfId="0" applyFont="1" applyFill="1"/>
    <xf numFmtId="0" fontId="39" fillId="47" borderId="0" xfId="0" applyFont="1" applyFill="1"/>
    <xf numFmtId="164" fontId="39" fillId="47" borderId="0" xfId="0" applyNumberFormat="1" applyFont="1" applyFill="1"/>
    <xf numFmtId="0" fontId="39" fillId="49" borderId="0" xfId="0" applyFont="1" applyFill="1"/>
    <xf numFmtId="0" fontId="1" fillId="47" borderId="0" xfId="0" applyFont="1" applyFill="1"/>
    <xf numFmtId="0" fontId="77" fillId="49" borderId="36" xfId="0" applyFont="1" applyFill="1" applyBorder="1"/>
    <xf numFmtId="0" fontId="67" fillId="47" borderId="0" xfId="0" applyFont="1" applyFill="1"/>
    <xf numFmtId="0" fontId="66" fillId="27" borderId="23" xfId="0" applyFont="1" applyFill="1" applyBorder="1" applyAlignment="1">
      <alignment horizontal="left"/>
    </xf>
    <xf numFmtId="0" fontId="79" fillId="47" borderId="0" xfId="80" applyFont="1" applyFill="1" applyBorder="1" applyAlignment="1" applyProtection="1">
      <alignment horizontal="center" vertical="center" wrapText="1"/>
    </xf>
    <xf numFmtId="0" fontId="1" fillId="49" borderId="0" xfId="0" applyFont="1" applyFill="1"/>
    <xf numFmtId="0" fontId="71" fillId="47" borderId="0" xfId="0" applyFont="1" applyFill="1"/>
    <xf numFmtId="2" fontId="71" fillId="47" borderId="0" xfId="0" applyNumberFormat="1" applyFont="1" applyFill="1"/>
    <xf numFmtId="0" fontId="71" fillId="47" borderId="0" xfId="0" applyFont="1" applyFill="1" applyBorder="1"/>
    <xf numFmtId="0" fontId="77" fillId="49" borderId="36" xfId="0" applyFont="1" applyFill="1" applyBorder="1" applyAlignment="1">
      <alignment horizontal="left"/>
    </xf>
    <xf numFmtId="164" fontId="66" fillId="49" borderId="37" xfId="0" applyNumberFormat="1" applyFont="1" applyFill="1" applyBorder="1" applyAlignment="1">
      <alignment horizontal="center"/>
    </xf>
    <xf numFmtId="0" fontId="67" fillId="49" borderId="0" xfId="0" applyFont="1" applyFill="1"/>
    <xf numFmtId="0" fontId="67" fillId="49" borderId="40" xfId="0" applyFont="1" applyFill="1" applyBorder="1"/>
    <xf numFmtId="0" fontId="78" fillId="49" borderId="0" xfId="0" applyFont="1" applyFill="1"/>
    <xf numFmtId="0" fontId="78" fillId="49" borderId="37" xfId="0" applyFont="1" applyFill="1" applyBorder="1"/>
    <xf numFmtId="0" fontId="79" fillId="49" borderId="0" xfId="80" applyFont="1" applyFill="1" applyBorder="1" applyAlignment="1" applyProtection="1">
      <alignment horizontal="center" vertical="center" wrapText="1"/>
    </xf>
    <xf numFmtId="164" fontId="78" fillId="49" borderId="0" xfId="0" applyNumberFormat="1" applyFont="1" applyFill="1"/>
    <xf numFmtId="164" fontId="0" fillId="49" borderId="0" xfId="0" applyNumberFormat="1" applyFill="1"/>
    <xf numFmtId="0" fontId="64" fillId="47" borderId="0" xfId="0" applyFont="1" applyFill="1"/>
    <xf numFmtId="164" fontId="67" fillId="47" borderId="0" xfId="0" applyNumberFormat="1" applyFont="1" applyFill="1"/>
    <xf numFmtId="0" fontId="83" fillId="27" borderId="0" xfId="0" applyFont="1" applyFill="1"/>
    <xf numFmtId="178" fontId="78" fillId="49" borderId="0" xfId="198" applyNumberFormat="1" applyFont="1" applyFill="1"/>
    <xf numFmtId="1" fontId="78" fillId="49" borderId="0" xfId="0" applyNumberFormat="1" applyFont="1" applyFill="1"/>
    <xf numFmtId="180" fontId="39" fillId="47" borderId="0" xfId="0" applyNumberFormat="1" applyFont="1" applyFill="1"/>
    <xf numFmtId="0" fontId="39" fillId="27" borderId="0" xfId="0" applyFont="1" applyFill="1"/>
    <xf numFmtId="0" fontId="67" fillId="48" borderId="23" xfId="0" applyFont="1" applyFill="1" applyBorder="1"/>
    <xf numFmtId="0" fontId="67" fillId="48" borderId="29" xfId="0" applyFont="1" applyFill="1" applyBorder="1" applyAlignment="1">
      <alignment horizontal="center" vertical="center" wrapText="1"/>
    </xf>
    <xf numFmtId="0" fontId="67" fillId="48" borderId="41" xfId="0" applyFont="1" applyFill="1" applyBorder="1" applyAlignment="1">
      <alignment horizontal="center" vertical="center" wrapText="1"/>
    </xf>
    <xf numFmtId="0" fontId="67" fillId="50" borderId="42" xfId="0" applyFont="1" applyFill="1" applyBorder="1" applyAlignment="1">
      <alignment horizontal="center" vertical="center" wrapText="1"/>
    </xf>
    <xf numFmtId="165" fontId="39" fillId="27" borderId="0" xfId="0" applyNumberFormat="1" applyFont="1" applyFill="1"/>
    <xf numFmtId="164" fontId="39" fillId="27" borderId="0" xfId="0" applyNumberFormat="1" applyFont="1" applyFill="1"/>
    <xf numFmtId="2" fontId="39" fillId="27" borderId="0" xfId="0" applyNumberFormat="1" applyFont="1" applyFill="1"/>
    <xf numFmtId="0" fontId="86" fillId="0" borderId="0" xfId="0" applyFont="1" applyAlignment="1">
      <alignment vertical="center"/>
    </xf>
    <xf numFmtId="0" fontId="77" fillId="49" borderId="40" xfId="0" applyFont="1" applyFill="1" applyBorder="1"/>
    <xf numFmtId="0" fontId="77" fillId="49" borderId="0" xfId="0" applyFont="1" applyFill="1"/>
    <xf numFmtId="0" fontId="77" fillId="49" borderId="37" xfId="0" applyFont="1" applyFill="1" applyBorder="1"/>
    <xf numFmtId="0" fontId="81" fillId="50" borderId="0" xfId="0" applyFont="1" applyFill="1"/>
    <xf numFmtId="0" fontId="81" fillId="50" borderId="0" xfId="0" applyFont="1" applyFill="1" applyAlignment="1">
      <alignment horizontal="center" vertical="center" wrapText="1"/>
    </xf>
    <xf numFmtId="0" fontId="77" fillId="49" borderId="0" xfId="0" applyFont="1" applyFill="1" applyAlignment="1">
      <alignment horizontal="left"/>
    </xf>
    <xf numFmtId="164" fontId="77" fillId="49" borderId="0" xfId="0" applyNumberFormat="1" applyFont="1" applyFill="1"/>
    <xf numFmtId="164" fontId="77" fillId="49" borderId="36" xfId="0" applyNumberFormat="1" applyFont="1" applyFill="1" applyBorder="1"/>
    <xf numFmtId="0" fontId="77" fillId="50" borderId="41" xfId="0" applyFont="1" applyFill="1" applyBorder="1" applyAlignment="1">
      <alignment horizontal="left"/>
    </xf>
    <xf numFmtId="0" fontId="82" fillId="49" borderId="46" xfId="0" applyFont="1" applyFill="1" applyBorder="1"/>
    <xf numFmtId="0" fontId="70" fillId="50" borderId="35" xfId="0" applyFont="1" applyFill="1" applyBorder="1" applyAlignment="1">
      <alignment horizontal="center" vertical="center" wrapText="1"/>
    </xf>
    <xf numFmtId="0" fontId="70" fillId="48" borderId="35" xfId="0" applyFont="1" applyFill="1" applyBorder="1" applyAlignment="1">
      <alignment horizontal="center" vertical="center" wrapText="1"/>
    </xf>
    <xf numFmtId="0" fontId="70" fillId="48" borderId="48" xfId="0" applyFont="1" applyFill="1" applyBorder="1" applyAlignment="1">
      <alignment horizontal="center" vertical="center" wrapText="1"/>
    </xf>
    <xf numFmtId="0" fontId="66" fillId="49" borderId="23" xfId="0" applyFont="1" applyFill="1" applyBorder="1" applyAlignment="1">
      <alignment horizontal="left"/>
    </xf>
    <xf numFmtId="1" fontId="39" fillId="47" borderId="0" xfId="0" applyNumberFormat="1" applyFont="1" applyFill="1"/>
    <xf numFmtId="164" fontId="67" fillId="47" borderId="37" xfId="0" applyNumberFormat="1" applyFont="1" applyFill="1" applyBorder="1"/>
    <xf numFmtId="165" fontId="67" fillId="47" borderId="0" xfId="0" applyNumberFormat="1" applyFont="1" applyFill="1"/>
    <xf numFmtId="0" fontId="66" fillId="27" borderId="57" xfId="0" applyFont="1" applyFill="1" applyBorder="1" applyAlignment="1">
      <alignment horizontal="left"/>
    </xf>
    <xf numFmtId="0" fontId="66" fillId="27" borderId="36" xfId="0" applyFont="1" applyFill="1" applyBorder="1" applyAlignment="1">
      <alignment horizontal="left"/>
    </xf>
    <xf numFmtId="2" fontId="78" fillId="49" borderId="0" xfId="0" applyNumberFormat="1" applyFont="1" applyFill="1"/>
    <xf numFmtId="165" fontId="78" fillId="49" borderId="0" xfId="0" applyNumberFormat="1" applyFont="1" applyFill="1"/>
    <xf numFmtId="0" fontId="67" fillId="48" borderId="63" xfId="0" applyFont="1" applyFill="1" applyBorder="1" applyAlignment="1">
      <alignment horizontal="center" vertical="center" wrapText="1"/>
    </xf>
    <xf numFmtId="0" fontId="89" fillId="48" borderId="41" xfId="0" applyFont="1" applyFill="1" applyBorder="1" applyAlignment="1">
      <alignment horizontal="center" vertical="center" wrapText="1"/>
    </xf>
    <xf numFmtId="164" fontId="66" fillId="27" borderId="58" xfId="0" applyNumberFormat="1" applyFont="1" applyFill="1" applyBorder="1" applyAlignment="1">
      <alignment horizontal="center" vertical="center"/>
    </xf>
    <xf numFmtId="0" fontId="39" fillId="47" borderId="37" xfId="0" applyFont="1" applyFill="1" applyBorder="1"/>
    <xf numFmtId="0" fontId="64" fillId="49" borderId="50" xfId="0" applyFont="1" applyFill="1" applyBorder="1" applyAlignment="1">
      <alignment vertical="center"/>
    </xf>
    <xf numFmtId="0" fontId="64" fillId="49" borderId="40" xfId="0" applyFont="1" applyFill="1" applyBorder="1" applyAlignment="1">
      <alignment vertical="center"/>
    </xf>
    <xf numFmtId="0" fontId="64" fillId="49" borderId="49" xfId="0" applyFont="1" applyFill="1" applyBorder="1" applyAlignment="1">
      <alignment vertical="center"/>
    </xf>
    <xf numFmtId="0" fontId="64" fillId="49" borderId="23" xfId="0" applyFont="1" applyFill="1" applyBorder="1" applyAlignment="1">
      <alignment horizontal="left" vertical="center"/>
    </xf>
    <xf numFmtId="0" fontId="64" fillId="49" borderId="37" xfId="0" applyFont="1" applyFill="1" applyBorder="1" applyAlignment="1">
      <alignment horizontal="left" vertical="center"/>
    </xf>
    <xf numFmtId="0" fontId="64" fillId="49" borderId="23" xfId="0" applyFont="1" applyFill="1" applyBorder="1" applyAlignment="1">
      <alignment vertical="center"/>
    </xf>
    <xf numFmtId="0" fontId="64" fillId="49" borderId="37" xfId="0" applyFont="1" applyFill="1" applyBorder="1" applyAlignment="1">
      <alignment vertical="center"/>
    </xf>
    <xf numFmtId="0" fontId="84" fillId="48" borderId="41" xfId="0" applyFont="1" applyFill="1" applyBorder="1" applyAlignment="1">
      <alignment horizontal="center" vertical="center" wrapText="1"/>
    </xf>
    <xf numFmtId="0" fontId="91" fillId="47" borderId="0" xfId="0" applyFont="1" applyFill="1"/>
    <xf numFmtId="0" fontId="37" fillId="49" borderId="40" xfId="0" applyFont="1" applyFill="1" applyBorder="1" applyAlignment="1">
      <alignment vertical="center"/>
    </xf>
    <xf numFmtId="164" fontId="66" fillId="49" borderId="38" xfId="0" applyNumberFormat="1" applyFont="1" applyFill="1" applyBorder="1" applyAlignment="1">
      <alignment horizontal="center" vertical="center"/>
    </xf>
    <xf numFmtId="0" fontId="1" fillId="0" borderId="0" xfId="0" applyFont="1" applyFill="1"/>
    <xf numFmtId="0" fontId="0" fillId="52" borderId="0" xfId="0" applyFill="1"/>
    <xf numFmtId="0" fontId="1" fillId="52" borderId="0" xfId="0" applyFont="1" applyFill="1"/>
    <xf numFmtId="164" fontId="66" fillId="0" borderId="0" xfId="0" applyNumberFormat="1" applyFont="1" applyAlignment="1">
      <alignment horizontal="center"/>
    </xf>
    <xf numFmtId="0" fontId="70" fillId="48" borderId="0" xfId="0" applyFont="1" applyFill="1" applyAlignment="1">
      <alignment horizontal="center" vertical="center" wrapText="1"/>
    </xf>
    <xf numFmtId="164" fontId="66" fillId="53" borderId="37" xfId="0" applyNumberFormat="1" applyFont="1" applyFill="1" applyBorder="1" applyAlignment="1">
      <alignment horizontal="center"/>
    </xf>
    <xf numFmtId="164" fontId="66" fillId="0" borderId="39" xfId="0" applyNumberFormat="1" applyFont="1" applyBorder="1" applyAlignment="1">
      <alignment horizontal="center"/>
    </xf>
    <xf numFmtId="164" fontId="77" fillId="49" borderId="0" xfId="0" applyNumberFormat="1" applyFont="1" applyFill="1" applyAlignment="1">
      <alignment horizontal="center"/>
    </xf>
    <xf numFmtId="164" fontId="66" fillId="0" borderId="37" xfId="0" applyNumberFormat="1" applyFont="1" applyBorder="1" applyAlignment="1">
      <alignment horizontal="center"/>
    </xf>
    <xf numFmtId="0" fontId="80" fillId="50" borderId="0" xfId="0" applyFont="1" applyFill="1" applyAlignment="1">
      <alignment horizontal="center"/>
    </xf>
    <xf numFmtId="181" fontId="77" fillId="49" borderId="0" xfId="0" applyNumberFormat="1" applyFont="1" applyFill="1"/>
    <xf numFmtId="182" fontId="77" fillId="49" borderId="0" xfId="0" applyNumberFormat="1" applyFont="1" applyFill="1"/>
    <xf numFmtId="164" fontId="66" fillId="0" borderId="0" xfId="0" applyNumberFormat="1" applyFont="1" applyAlignment="1">
      <alignment horizontal="center" wrapText="1"/>
    </xf>
    <xf numFmtId="164" fontId="68" fillId="0" borderId="0" xfId="0" applyNumberFormat="1" applyFont="1" applyAlignment="1">
      <alignment horizontal="center" wrapText="1"/>
    </xf>
    <xf numFmtId="164" fontId="77" fillId="0" borderId="37" xfId="0" applyNumberFormat="1" applyFont="1" applyBorder="1" applyAlignment="1">
      <alignment horizontal="center" vertical="center"/>
    </xf>
    <xf numFmtId="0" fontId="66" fillId="27" borderId="26" xfId="0" applyFont="1" applyFill="1" applyBorder="1" applyAlignment="1">
      <alignment horizontal="left"/>
    </xf>
    <xf numFmtId="164" fontId="66" fillId="0" borderId="41" xfId="0" applyNumberFormat="1" applyFont="1" applyBorder="1" applyAlignment="1">
      <alignment horizontal="center" wrapText="1"/>
    </xf>
    <xf numFmtId="164" fontId="77" fillId="0" borderId="42" xfId="0" applyNumberFormat="1" applyFont="1" applyBorder="1" applyAlignment="1">
      <alignment horizontal="center" vertical="center"/>
    </xf>
    <xf numFmtId="164" fontId="68" fillId="0" borderId="0" xfId="0" applyNumberFormat="1" applyFont="1" applyAlignment="1">
      <alignment horizontal="center"/>
    </xf>
    <xf numFmtId="0" fontId="39" fillId="0" borderId="0" xfId="0" applyFont="1"/>
    <xf numFmtId="0" fontId="66" fillId="27" borderId="27" xfId="0" applyFont="1" applyFill="1" applyBorder="1" applyAlignment="1">
      <alignment horizontal="left"/>
    </xf>
    <xf numFmtId="0" fontId="41" fillId="27" borderId="0" xfId="0" applyFont="1" applyFill="1" applyAlignment="1">
      <alignment wrapText="1"/>
    </xf>
    <xf numFmtId="0" fontId="41" fillId="27" borderId="0" xfId="0" applyFont="1" applyFill="1"/>
    <xf numFmtId="0" fontId="87" fillId="27" borderId="0" xfId="0" applyFont="1" applyFill="1"/>
    <xf numFmtId="0" fontId="64" fillId="49" borderId="0" xfId="0" applyFont="1" applyFill="1" applyAlignment="1">
      <alignment horizontal="left" vertical="center"/>
    </xf>
    <xf numFmtId="0" fontId="64" fillId="49" borderId="0" xfId="0" applyFont="1" applyFill="1" applyAlignment="1">
      <alignment vertical="center"/>
    </xf>
    <xf numFmtId="0" fontId="37" fillId="49" borderId="0" xfId="0" applyFont="1" applyFill="1" applyAlignment="1">
      <alignment horizontal="left" vertical="center"/>
    </xf>
    <xf numFmtId="0" fontId="37" fillId="49" borderId="0" xfId="0" applyFont="1" applyFill="1" applyAlignment="1">
      <alignment vertical="center"/>
    </xf>
    <xf numFmtId="0" fontId="37" fillId="49" borderId="0" xfId="0" applyFont="1" applyFill="1"/>
    <xf numFmtId="0" fontId="37" fillId="0" borderId="0" xfId="0" applyFont="1" applyAlignment="1">
      <alignment vertical="center"/>
    </xf>
    <xf numFmtId="164" fontId="68" fillId="49" borderId="38" xfId="0" applyNumberFormat="1" applyFont="1" applyFill="1" applyBorder="1" applyAlignment="1">
      <alignment horizontal="center" vertical="center"/>
    </xf>
    <xf numFmtId="164" fontId="66" fillId="49" borderId="37" xfId="0" applyNumberFormat="1" applyFont="1" applyFill="1" applyBorder="1" applyAlignment="1">
      <alignment horizontal="center" vertical="center"/>
    </xf>
    <xf numFmtId="164" fontId="66" fillId="49" borderId="0" xfId="0" applyNumberFormat="1" applyFont="1" applyFill="1" applyAlignment="1">
      <alignment horizontal="center" vertical="center"/>
    </xf>
    <xf numFmtId="164" fontId="68" fillId="49" borderId="0" xfId="0" applyNumberFormat="1" applyFont="1" applyFill="1" applyAlignment="1">
      <alignment horizontal="center" vertical="center"/>
    </xf>
    <xf numFmtId="164" fontId="66" fillId="49" borderId="58" xfId="0" applyNumberFormat="1" applyFont="1" applyFill="1" applyBorder="1" applyAlignment="1">
      <alignment horizontal="center" vertical="center"/>
    </xf>
    <xf numFmtId="3" fontId="66" fillId="49" borderId="0" xfId="0" applyNumberFormat="1" applyFont="1" applyFill="1" applyAlignment="1">
      <alignment horizontal="center" vertical="center"/>
    </xf>
    <xf numFmtId="179" fontId="0" fillId="0" borderId="0" xfId="0" applyNumberFormat="1"/>
    <xf numFmtId="3" fontId="0" fillId="0" borderId="0" xfId="0" applyNumberFormat="1"/>
    <xf numFmtId="164" fontId="66" fillId="49" borderId="39" xfId="0" applyNumberFormat="1" applyFont="1" applyFill="1" applyBorder="1" applyAlignment="1">
      <alignment horizontal="center" vertical="center"/>
    </xf>
    <xf numFmtId="164" fontId="66" fillId="49" borderId="59" xfId="0" applyNumberFormat="1" applyFont="1" applyFill="1" applyBorder="1" applyAlignment="1">
      <alignment horizontal="center" vertical="center"/>
    </xf>
    <xf numFmtId="3" fontId="66" fillId="49" borderId="44" xfId="0" applyNumberFormat="1" applyFont="1" applyFill="1" applyBorder="1" applyAlignment="1">
      <alignment horizontal="center" vertical="center"/>
    </xf>
    <xf numFmtId="179" fontId="66" fillId="49" borderId="0" xfId="0" applyNumberFormat="1" applyFont="1" applyFill="1" applyAlignment="1">
      <alignment horizontal="center" vertical="center"/>
    </xf>
    <xf numFmtId="164" fontId="66" fillId="49" borderId="36" xfId="0" applyNumberFormat="1" applyFont="1" applyFill="1" applyBorder="1" applyAlignment="1">
      <alignment horizontal="center" vertical="center"/>
    </xf>
    <xf numFmtId="0" fontId="67" fillId="48" borderId="64" xfId="0" applyFont="1" applyFill="1" applyBorder="1"/>
    <xf numFmtId="164" fontId="66" fillId="0" borderId="36" xfId="0" applyNumberFormat="1" applyFont="1" applyBorder="1" applyAlignment="1">
      <alignment horizontal="left"/>
    </xf>
    <xf numFmtId="178" fontId="39" fillId="27" borderId="0" xfId="317" applyNumberFormat="1" applyFont="1" applyFill="1"/>
    <xf numFmtId="0" fontId="78" fillId="52" borderId="0" xfId="0" applyFont="1" applyFill="1"/>
    <xf numFmtId="0" fontId="81" fillId="50" borderId="35" xfId="0" applyFont="1" applyFill="1" applyBorder="1" applyAlignment="1">
      <alignment horizontal="center" vertical="center" wrapText="1"/>
    </xf>
    <xf numFmtId="0" fontId="64" fillId="27" borderId="0" xfId="0" applyFont="1" applyFill="1"/>
    <xf numFmtId="0" fontId="67" fillId="27" borderId="0" xfId="0" applyFont="1" applyFill="1"/>
    <xf numFmtId="0" fontId="67" fillId="27" borderId="40" xfId="0" applyFont="1" applyFill="1" applyBorder="1"/>
    <xf numFmtId="0" fontId="94" fillId="51" borderId="43" xfId="0" applyFont="1" applyFill="1" applyBorder="1" applyAlignment="1">
      <alignment horizontal="center" vertical="center" wrapText="1"/>
    </xf>
    <xf numFmtId="0" fontId="94" fillId="51" borderId="47" xfId="0" applyFont="1" applyFill="1" applyBorder="1" applyAlignment="1">
      <alignment horizontal="center" vertical="center" wrapText="1"/>
    </xf>
    <xf numFmtId="0" fontId="67" fillId="48" borderId="29" xfId="0" applyFont="1" applyFill="1" applyBorder="1" applyAlignment="1">
      <alignment horizontal="center" vertical="center"/>
    </xf>
    <xf numFmtId="0" fontId="67" fillId="48" borderId="41" xfId="0" applyFont="1" applyFill="1" applyBorder="1" applyAlignment="1">
      <alignment horizontal="center" wrapText="1"/>
    </xf>
    <xf numFmtId="0" fontId="67" fillId="50" borderId="42" xfId="0" applyFont="1" applyFill="1" applyBorder="1" applyAlignment="1">
      <alignment vertical="center" wrapText="1"/>
    </xf>
    <xf numFmtId="0" fontId="67" fillId="48" borderId="0" xfId="0" applyFont="1" applyFill="1" applyAlignment="1">
      <alignment horizontal="center" vertical="center" wrapText="1"/>
    </xf>
    <xf numFmtId="0" fontId="66" fillId="27" borderId="65" xfId="0" applyFont="1" applyFill="1" applyBorder="1" applyAlignment="1">
      <alignment horizontal="left"/>
    </xf>
    <xf numFmtId="164" fontId="66" fillId="27" borderId="66" xfId="0" applyNumberFormat="1" applyFont="1" applyFill="1" applyBorder="1" applyAlignment="1">
      <alignment horizontal="center" vertical="center"/>
    </xf>
    <xf numFmtId="164" fontId="66" fillId="0" borderId="66" xfId="0" applyNumberFormat="1" applyFont="1" applyBorder="1" applyAlignment="1">
      <alignment horizontal="center" vertical="center"/>
    </xf>
    <xf numFmtId="164" fontId="66" fillId="49" borderId="67" xfId="0" applyNumberFormat="1" applyFont="1" applyFill="1" applyBorder="1" applyAlignment="1">
      <alignment horizontal="center"/>
    </xf>
    <xf numFmtId="0" fontId="66" fillId="27" borderId="56" xfId="0" applyFont="1" applyFill="1" applyBorder="1" applyAlignment="1">
      <alignment horizontal="left"/>
    </xf>
    <xf numFmtId="164" fontId="66" fillId="27" borderId="68" xfId="0" applyNumberFormat="1" applyFont="1" applyFill="1" applyBorder="1" applyAlignment="1">
      <alignment horizontal="center" vertical="center"/>
    </xf>
    <xf numFmtId="164" fontId="66" fillId="0" borderId="68" xfId="0" applyNumberFormat="1" applyFont="1" applyBorder="1" applyAlignment="1">
      <alignment horizontal="center" vertical="center"/>
    </xf>
    <xf numFmtId="164" fontId="66" fillId="49" borderId="69" xfId="0" applyNumberFormat="1" applyFont="1" applyFill="1" applyBorder="1" applyAlignment="1">
      <alignment horizontal="center"/>
    </xf>
    <xf numFmtId="164" fontId="66" fillId="27" borderId="0" xfId="0" applyNumberFormat="1" applyFont="1" applyFill="1" applyAlignment="1">
      <alignment horizontal="center" vertical="center"/>
    </xf>
    <xf numFmtId="164" fontId="66" fillId="0" borderId="0" xfId="0" applyNumberFormat="1" applyFont="1" applyAlignment="1">
      <alignment horizontal="center" vertical="center"/>
    </xf>
    <xf numFmtId="180" fontId="39" fillId="27" borderId="0" xfId="0" applyNumberFormat="1" applyFont="1" applyFill="1"/>
    <xf numFmtId="0" fontId="86" fillId="0" borderId="36" xfId="0" applyFont="1" applyBorder="1" applyAlignment="1">
      <alignment vertical="center"/>
    </xf>
    <xf numFmtId="164" fontId="66" fillId="27" borderId="38" xfId="0" applyNumberFormat="1" applyFont="1" applyFill="1" applyBorder="1" applyAlignment="1">
      <alignment horizontal="center" vertical="center"/>
    </xf>
    <xf numFmtId="164" fontId="66" fillId="0" borderId="38" xfId="0" applyNumberFormat="1" applyFont="1" applyBorder="1" applyAlignment="1">
      <alignment horizontal="center" vertical="center"/>
    </xf>
    <xf numFmtId="164" fontId="66" fillId="47" borderId="37" xfId="0" applyNumberFormat="1" applyFont="1" applyFill="1" applyBorder="1" applyAlignment="1">
      <alignment horizontal="center"/>
    </xf>
    <xf numFmtId="0" fontId="36" fillId="47" borderId="0" xfId="0" applyFont="1" applyFill="1"/>
    <xf numFmtId="164" fontId="66" fillId="49" borderId="39" xfId="0" applyNumberFormat="1" applyFont="1" applyFill="1" applyBorder="1" applyAlignment="1">
      <alignment horizontal="center"/>
    </xf>
    <xf numFmtId="164" fontId="66" fillId="49" borderId="0" xfId="0" applyNumberFormat="1" applyFont="1" applyFill="1" applyAlignment="1">
      <alignment horizontal="center"/>
    </xf>
    <xf numFmtId="0" fontId="95" fillId="47" borderId="0" xfId="0" applyFont="1" applyFill="1"/>
    <xf numFmtId="0" fontId="96" fillId="47" borderId="0" xfId="0" applyFont="1" applyFill="1"/>
    <xf numFmtId="0" fontId="97" fillId="47" borderId="0" xfId="0" applyFont="1" applyFill="1"/>
    <xf numFmtId="0" fontId="95" fillId="47" borderId="0" xfId="0" applyFont="1" applyFill="1" applyAlignment="1">
      <alignment wrapText="1"/>
    </xf>
    <xf numFmtId="0" fontId="67" fillId="48" borderId="23" xfId="0" applyFont="1" applyFill="1" applyBorder="1" applyAlignment="1">
      <alignment wrapText="1"/>
    </xf>
    <xf numFmtId="0" fontId="97" fillId="47" borderId="0" xfId="0" applyFont="1" applyFill="1" applyAlignment="1">
      <alignment wrapText="1"/>
    </xf>
    <xf numFmtId="0" fontId="66" fillId="27" borderId="23" xfId="0" applyFont="1" applyFill="1" applyBorder="1"/>
    <xf numFmtId="164" fontId="68" fillId="27" borderId="0" xfId="0" applyNumberFormat="1" applyFont="1" applyFill="1" applyAlignment="1">
      <alignment horizontal="center"/>
    </xf>
    <xf numFmtId="164" fontId="66" fillId="49" borderId="24" xfId="0" applyNumberFormat="1" applyFont="1" applyFill="1" applyBorder="1" applyAlignment="1">
      <alignment horizontal="center"/>
    </xf>
    <xf numFmtId="0" fontId="66" fillId="27" borderId="23" xfId="0" applyFont="1" applyFill="1" applyBorder="1" applyProtection="1">
      <protection locked="0"/>
    </xf>
    <xf numFmtId="164" fontId="68" fillId="49" borderId="0" xfId="0" applyNumberFormat="1" applyFont="1" applyFill="1" applyAlignment="1">
      <alignment horizontal="center"/>
    </xf>
    <xf numFmtId="0" fontId="66" fillId="49" borderId="56" xfId="0" applyFont="1" applyFill="1" applyBorder="1" applyAlignment="1">
      <alignment horizontal="left"/>
    </xf>
    <xf numFmtId="0" fontId="66" fillId="27" borderId="70" xfId="0" applyFont="1" applyFill="1" applyBorder="1" applyAlignment="1">
      <alignment horizontal="left"/>
    </xf>
    <xf numFmtId="164" fontId="39" fillId="27" borderId="0" xfId="0" applyNumberFormat="1" applyFont="1" applyFill="1" applyAlignment="1">
      <alignment horizontal="center"/>
    </xf>
    <xf numFmtId="0" fontId="66" fillId="49" borderId="23" xfId="0" applyFont="1" applyFill="1" applyBorder="1" applyAlignment="1" applyProtection="1">
      <alignment horizontal="left"/>
      <protection locked="0"/>
    </xf>
    <xf numFmtId="164" fontId="39" fillId="47" borderId="0" xfId="0" applyNumberFormat="1" applyFont="1" applyFill="1" applyAlignment="1">
      <alignment horizontal="center"/>
    </xf>
    <xf numFmtId="0" fontId="66" fillId="49" borderId="70" xfId="0" applyFont="1" applyFill="1" applyBorder="1" applyAlignment="1" applyProtection="1">
      <alignment horizontal="left"/>
      <protection locked="0"/>
    </xf>
    <xf numFmtId="0" fontId="39" fillId="47" borderId="0" xfId="0" applyFont="1" applyFill="1" applyProtection="1">
      <protection locked="0"/>
    </xf>
    <xf numFmtId="0" fontId="64" fillId="49" borderId="40" xfId="0" applyFont="1" applyFill="1" applyBorder="1"/>
    <xf numFmtId="0" fontId="78" fillId="49" borderId="40" xfId="0" applyFont="1" applyFill="1" applyBorder="1"/>
    <xf numFmtId="1" fontId="2" fillId="49" borderId="0" xfId="1" applyNumberFormat="1" applyFill="1" applyAlignment="1">
      <alignment horizontal="right"/>
    </xf>
    <xf numFmtId="0" fontId="77" fillId="49" borderId="44" xfId="0" applyFont="1" applyFill="1" applyBorder="1" applyAlignment="1">
      <alignment horizontal="left"/>
    </xf>
    <xf numFmtId="0" fontId="1" fillId="47" borderId="0" xfId="0" applyFont="1" applyFill="1" applyAlignment="1">
      <alignment wrapText="1"/>
    </xf>
    <xf numFmtId="0" fontId="67" fillId="48" borderId="27" xfId="0" applyFont="1" applyFill="1" applyBorder="1" applyAlignment="1">
      <alignment wrapText="1"/>
    </xf>
    <xf numFmtId="0" fontId="70" fillId="48" borderId="22" xfId="0" applyFont="1" applyFill="1" applyBorder="1" applyAlignment="1">
      <alignment horizontal="center" vertical="center" wrapText="1"/>
    </xf>
    <xf numFmtId="0" fontId="70" fillId="48" borderId="25" xfId="0" applyFont="1" applyFill="1" applyBorder="1" applyAlignment="1">
      <alignment horizontal="center" vertical="center" wrapText="1"/>
    </xf>
    <xf numFmtId="1" fontId="1" fillId="47" borderId="0" xfId="0" applyNumberFormat="1" applyFont="1" applyFill="1"/>
    <xf numFmtId="164" fontId="1" fillId="47" borderId="0" xfId="0" applyNumberFormat="1" applyFont="1" applyFill="1"/>
    <xf numFmtId="1" fontId="1" fillId="47" borderId="0" xfId="0" applyNumberFormat="1" applyFont="1" applyFill="1" applyAlignment="1">
      <alignment horizontal="center"/>
    </xf>
    <xf numFmtId="2" fontId="1" fillId="47" borderId="0" xfId="0" applyNumberFormat="1" applyFont="1" applyFill="1" applyAlignment="1">
      <alignment horizontal="center"/>
    </xf>
    <xf numFmtId="0" fontId="1" fillId="47" borderId="0" xfId="0" applyFont="1" applyFill="1" applyProtection="1">
      <protection locked="0"/>
    </xf>
    <xf numFmtId="0" fontId="69" fillId="49" borderId="0" xfId="0" applyFont="1" applyFill="1"/>
    <xf numFmtId="0" fontId="67" fillId="47" borderId="0" xfId="0" applyFont="1" applyFill="1" applyAlignment="1">
      <alignment wrapText="1"/>
    </xf>
    <xf numFmtId="0" fontId="70" fillId="47" borderId="0" xfId="0" applyFont="1" applyFill="1" applyAlignment="1">
      <alignment horizontal="center" wrapText="1"/>
    </xf>
    <xf numFmtId="0" fontId="39" fillId="47" borderId="0" xfId="0" applyFont="1" applyFill="1" applyAlignment="1">
      <alignment wrapText="1"/>
    </xf>
    <xf numFmtId="164" fontId="66" fillId="27" borderId="0" xfId="0" applyNumberFormat="1" applyFont="1" applyFill="1" applyAlignment="1">
      <alignment horizontal="center"/>
    </xf>
    <xf numFmtId="164" fontId="66" fillId="27" borderId="37" xfId="0" applyNumberFormat="1" applyFont="1" applyFill="1" applyBorder="1" applyAlignment="1">
      <alignment horizontal="center"/>
    </xf>
    <xf numFmtId="2" fontId="67" fillId="47" borderId="0" xfId="0" applyNumberFormat="1" applyFont="1" applyFill="1" applyAlignment="1">
      <alignment horizontal="center"/>
    </xf>
    <xf numFmtId="2" fontId="39" fillId="47" borderId="0" xfId="0" applyNumberFormat="1" applyFont="1" applyFill="1" applyAlignment="1">
      <alignment horizontal="center"/>
    </xf>
    <xf numFmtId="164" fontId="66" fillId="27" borderId="39" xfId="0" applyNumberFormat="1" applyFont="1" applyFill="1" applyBorder="1" applyAlignment="1">
      <alignment horizontal="center"/>
    </xf>
    <xf numFmtId="164" fontId="66" fillId="49" borderId="38" xfId="0" applyNumberFormat="1" applyFont="1" applyFill="1" applyBorder="1" applyAlignment="1">
      <alignment horizontal="center"/>
    </xf>
    <xf numFmtId="1" fontId="66" fillId="49" borderId="0" xfId="0" applyNumberFormat="1" applyFont="1" applyFill="1" applyAlignment="1">
      <alignment horizontal="center"/>
    </xf>
    <xf numFmtId="0" fontId="66" fillId="49" borderId="23" xfId="0" applyFont="1" applyFill="1" applyBorder="1"/>
    <xf numFmtId="1" fontId="38" fillId="47" borderId="0" xfId="0" applyNumberFormat="1" applyFont="1" applyFill="1"/>
    <xf numFmtId="164" fontId="38" fillId="47" borderId="0" xfId="0" applyNumberFormat="1" applyFont="1" applyFill="1"/>
    <xf numFmtId="178" fontId="1" fillId="47" borderId="0" xfId="198" applyNumberFormat="1" applyFont="1" applyFill="1"/>
    <xf numFmtId="1" fontId="66" fillId="49" borderId="24" xfId="0" applyNumberFormat="1" applyFont="1" applyFill="1" applyBorder="1" applyAlignment="1">
      <alignment horizontal="center"/>
    </xf>
    <xf numFmtId="1" fontId="66" fillId="27" borderId="0" xfId="0" applyNumberFormat="1" applyFont="1" applyFill="1" applyAlignment="1">
      <alignment horizontal="center"/>
    </xf>
    <xf numFmtId="164" fontId="38" fillId="47" borderId="36" xfId="0" applyNumberFormat="1" applyFont="1" applyFill="1" applyBorder="1"/>
    <xf numFmtId="1" fontId="66" fillId="49" borderId="37" xfId="0" applyNumberFormat="1" applyFont="1" applyFill="1" applyBorder="1" applyAlignment="1">
      <alignment horizontal="center"/>
    </xf>
    <xf numFmtId="1" fontId="66" fillId="27" borderId="38" xfId="0" applyNumberFormat="1" applyFont="1" applyFill="1" applyBorder="1" applyAlignment="1">
      <alignment horizontal="center"/>
    </xf>
    <xf numFmtId="1" fontId="66" fillId="49" borderId="38" xfId="0" applyNumberFormat="1" applyFont="1" applyFill="1" applyBorder="1" applyAlignment="1">
      <alignment horizontal="center"/>
    </xf>
    <xf numFmtId="0" fontId="64" fillId="27" borderId="23" xfId="0" applyFont="1" applyFill="1" applyBorder="1"/>
    <xf numFmtId="0" fontId="64" fillId="0" borderId="23" xfId="0" applyFont="1" applyBorder="1"/>
    <xf numFmtId="0" fontId="64" fillId="0" borderId="0" xfId="0" applyFont="1"/>
    <xf numFmtId="0" fontId="66" fillId="48" borderId="27" xfId="0" applyFont="1" applyFill="1" applyBorder="1" applyAlignment="1">
      <alignment vertical="center" wrapText="1"/>
    </xf>
    <xf numFmtId="164" fontId="66" fillId="49" borderId="41" xfId="0" applyNumberFormat="1" applyFont="1" applyFill="1" applyBorder="1" applyAlignment="1">
      <alignment horizontal="center"/>
    </xf>
    <xf numFmtId="164" fontId="66" fillId="27" borderId="71" xfId="0" applyNumberFormat="1" applyFont="1" applyFill="1" applyBorder="1" applyAlignment="1">
      <alignment horizontal="center"/>
    </xf>
    <xf numFmtId="178" fontId="38" fillId="47" borderId="0" xfId="0" applyNumberFormat="1" applyFont="1" applyFill="1"/>
    <xf numFmtId="178" fontId="38" fillId="47" borderId="0" xfId="198" applyNumberFormat="1" applyFont="1" applyFill="1"/>
    <xf numFmtId="178" fontId="98" fillId="47" borderId="0" xfId="198" applyNumberFormat="1" applyFont="1" applyFill="1"/>
    <xf numFmtId="183" fontId="38" fillId="47" borderId="0" xfId="0" applyNumberFormat="1" applyFont="1" applyFill="1"/>
    <xf numFmtId="0" fontId="64" fillId="27" borderId="30" xfId="0" applyFont="1" applyFill="1" applyBorder="1"/>
    <xf numFmtId="0" fontId="64" fillId="47" borderId="28" xfId="0" applyFont="1" applyFill="1" applyBorder="1"/>
    <xf numFmtId="0" fontId="64" fillId="47" borderId="31" xfId="0" applyFont="1" applyFill="1" applyBorder="1"/>
    <xf numFmtId="0" fontId="38" fillId="27" borderId="0" xfId="0" applyFont="1" applyFill="1"/>
    <xf numFmtId="0" fontId="80" fillId="50" borderId="46" xfId="0" applyFont="1" applyFill="1" applyBorder="1" applyAlignment="1">
      <alignment vertical="center" wrapText="1"/>
    </xf>
    <xf numFmtId="3" fontId="66" fillId="27" borderId="0" xfId="0" applyNumberFormat="1" applyFont="1" applyFill="1" applyAlignment="1">
      <alignment horizontal="center"/>
    </xf>
    <xf numFmtId="0" fontId="64" fillId="47" borderId="22" xfId="0" applyFont="1" applyFill="1" applyBorder="1"/>
    <xf numFmtId="0" fontId="66" fillId="48" borderId="23" xfId="0" applyFont="1" applyFill="1" applyBorder="1" applyAlignment="1">
      <alignment wrapText="1"/>
    </xf>
    <xf numFmtId="0" fontId="70" fillId="48" borderId="0" xfId="0" applyFont="1" applyFill="1" applyAlignment="1">
      <alignment horizontal="center" vertical="top" wrapText="1"/>
    </xf>
    <xf numFmtId="0" fontId="70" fillId="48" borderId="0" xfId="0" applyFont="1" applyFill="1" applyAlignment="1">
      <alignment horizontal="center" wrapText="1"/>
    </xf>
    <xf numFmtId="0" fontId="84" fillId="48" borderId="0" xfId="0" applyFont="1" applyFill="1" applyAlignment="1">
      <alignment horizontal="center" wrapText="1"/>
    </xf>
    <xf numFmtId="2" fontId="99" fillId="27" borderId="0" xfId="0" applyNumberFormat="1" applyFont="1" applyFill="1" applyAlignment="1">
      <alignment horizontal="center" wrapText="1"/>
    </xf>
    <xf numFmtId="0" fontId="66" fillId="49" borderId="23" xfId="0" applyFont="1" applyFill="1" applyBorder="1" applyProtection="1">
      <protection locked="0"/>
    </xf>
    <xf numFmtId="0" fontId="100" fillId="47" borderId="24" xfId="0" applyFont="1" applyFill="1" applyBorder="1" applyAlignment="1">
      <alignment wrapText="1"/>
    </xf>
    <xf numFmtId="0" fontId="41" fillId="47" borderId="0" xfId="0" applyFont="1" applyFill="1"/>
    <xf numFmtId="0" fontId="70" fillId="48" borderId="22" xfId="0" applyFont="1" applyFill="1" applyBorder="1" applyAlignment="1">
      <alignment horizontal="center" wrapText="1"/>
    </xf>
    <xf numFmtId="2" fontId="39" fillId="47" borderId="0" xfId="0" applyNumberFormat="1" applyFont="1" applyFill="1"/>
    <xf numFmtId="166" fontId="39" fillId="47" borderId="0" xfId="0" applyNumberFormat="1" applyFont="1" applyFill="1"/>
    <xf numFmtId="0" fontId="66" fillId="49" borderId="57" xfId="0" applyFont="1" applyFill="1" applyBorder="1" applyAlignment="1" applyProtection="1">
      <alignment horizontal="left"/>
      <protection locked="0"/>
    </xf>
    <xf numFmtId="1" fontId="39" fillId="47" borderId="0" xfId="0" applyNumberFormat="1" applyFont="1" applyFill="1" applyAlignment="1">
      <alignment horizontal="center"/>
    </xf>
    <xf numFmtId="0" fontId="67" fillId="48" borderId="22" xfId="0" applyFont="1" applyFill="1" applyBorder="1" applyAlignment="1">
      <alignment horizontal="center" vertical="center" wrapText="1"/>
    </xf>
    <xf numFmtId="0" fontId="70" fillId="50" borderId="24" xfId="0" applyFont="1" applyFill="1" applyBorder="1" applyAlignment="1">
      <alignment horizontal="center" vertical="center" wrapText="1"/>
    </xf>
    <xf numFmtId="2" fontId="66" fillId="47" borderId="0" xfId="0" applyNumberFormat="1" applyFont="1" applyFill="1" applyAlignment="1">
      <alignment horizontal="center"/>
    </xf>
    <xf numFmtId="164" fontId="66" fillId="47" borderId="0" xfId="0" applyNumberFormat="1" applyFont="1" applyFill="1" applyAlignment="1">
      <alignment horizontal="center"/>
    </xf>
    <xf numFmtId="1" fontId="66" fillId="47" borderId="24" xfId="0" applyNumberFormat="1" applyFont="1" applyFill="1" applyBorder="1" applyAlignment="1">
      <alignment horizontal="center"/>
    </xf>
    <xf numFmtId="2" fontId="66" fillId="49" borderId="0" xfId="0" applyNumberFormat="1" applyFont="1" applyFill="1" applyAlignment="1">
      <alignment horizontal="center"/>
    </xf>
    <xf numFmtId="2" fontId="66" fillId="49" borderId="38" xfId="0" applyNumberFormat="1" applyFont="1" applyFill="1" applyBorder="1" applyAlignment="1">
      <alignment horizontal="center"/>
    </xf>
    <xf numFmtId="2" fontId="66" fillId="47" borderId="38" xfId="0" applyNumberFormat="1" applyFont="1" applyFill="1" applyBorder="1" applyAlignment="1">
      <alignment horizontal="center"/>
    </xf>
    <xf numFmtId="1" fontId="66" fillId="47" borderId="72" xfId="0" applyNumberFormat="1" applyFont="1" applyFill="1" applyBorder="1" applyAlignment="1">
      <alignment horizontal="center"/>
    </xf>
    <xf numFmtId="2" fontId="67" fillId="47" borderId="0" xfId="0" applyNumberFormat="1" applyFont="1" applyFill="1"/>
    <xf numFmtId="0" fontId="67" fillId="47" borderId="37" xfId="0" applyFont="1" applyFill="1" applyBorder="1"/>
    <xf numFmtId="164" fontId="66" fillId="27" borderId="38" xfId="0" applyNumberFormat="1" applyFont="1" applyFill="1" applyBorder="1" applyAlignment="1">
      <alignment horizontal="center"/>
    </xf>
    <xf numFmtId="164" fontId="66" fillId="47" borderId="38" xfId="0" applyNumberFormat="1" applyFont="1" applyFill="1" applyBorder="1" applyAlignment="1">
      <alignment horizontal="center"/>
    </xf>
    <xf numFmtId="0" fontId="66" fillId="27" borderId="45" xfId="0" applyFont="1" applyFill="1" applyBorder="1" applyAlignment="1">
      <alignment horizontal="left"/>
    </xf>
    <xf numFmtId="0" fontId="81" fillId="50" borderId="48" xfId="0" applyFont="1" applyFill="1" applyBorder="1" applyAlignment="1">
      <alignment horizontal="center" vertical="center" wrapText="1"/>
    </xf>
    <xf numFmtId="3" fontId="66" fillId="49" borderId="0" xfId="0" applyNumberFormat="1" applyFont="1" applyFill="1" applyAlignment="1">
      <alignment horizontal="center"/>
    </xf>
    <xf numFmtId="179" fontId="66" fillId="27" borderId="0" xfId="0" applyNumberFormat="1" applyFont="1" applyFill="1" applyAlignment="1">
      <alignment horizontal="center"/>
    </xf>
    <xf numFmtId="4" fontId="66" fillId="49" borderId="37" xfId="0" applyNumberFormat="1" applyFont="1" applyFill="1" applyBorder="1" applyAlignment="1">
      <alignment horizontal="center"/>
    </xf>
    <xf numFmtId="0" fontId="77" fillId="49" borderId="44" xfId="0" applyFont="1" applyFill="1" applyBorder="1"/>
    <xf numFmtId="3" fontId="66" fillId="27" borderId="38" xfId="0" applyNumberFormat="1" applyFont="1" applyFill="1" applyBorder="1" applyAlignment="1">
      <alignment horizontal="center"/>
    </xf>
    <xf numFmtId="4" fontId="66" fillId="49" borderId="39" xfId="0" applyNumberFormat="1" applyFont="1" applyFill="1" applyBorder="1" applyAlignment="1">
      <alignment horizontal="center"/>
    </xf>
    <xf numFmtId="179" fontId="66" fillId="49" borderId="0" xfId="0" applyNumberFormat="1" applyFont="1" applyFill="1" applyAlignment="1">
      <alignment horizontal="center"/>
    </xf>
    <xf numFmtId="184" fontId="78" fillId="49" borderId="0" xfId="0" applyNumberFormat="1" applyFont="1" applyFill="1"/>
    <xf numFmtId="3" fontId="78" fillId="49" borderId="0" xfId="0" applyNumberFormat="1" applyFont="1" applyFill="1"/>
    <xf numFmtId="0" fontId="0" fillId="49" borderId="0" xfId="0" applyFill="1"/>
    <xf numFmtId="0" fontId="37" fillId="0" borderId="0" xfId="0" applyFont="1"/>
    <xf numFmtId="0" fontId="0" fillId="49" borderId="36" xfId="0" applyFill="1" applyBorder="1"/>
    <xf numFmtId="0" fontId="81" fillId="50" borderId="76" xfId="0" applyFont="1" applyFill="1" applyBorder="1" applyAlignment="1">
      <alignment horizontal="center" vertical="center" wrapText="1"/>
    </xf>
    <xf numFmtId="0" fontId="77" fillId="50" borderId="77" xfId="0" applyFont="1" applyFill="1" applyBorder="1" applyAlignment="1">
      <alignment horizontal="center"/>
    </xf>
    <xf numFmtId="0" fontId="81" fillId="50" borderId="78" xfId="0" applyFont="1" applyFill="1" applyBorder="1" applyAlignment="1">
      <alignment horizontal="center" vertical="center" wrapText="1"/>
    </xf>
    <xf numFmtId="164" fontId="77" fillId="49" borderId="79" xfId="0" applyNumberFormat="1" applyFont="1" applyFill="1" applyBorder="1"/>
    <xf numFmtId="0" fontId="77" fillId="50" borderId="78" xfId="0" applyFont="1" applyFill="1" applyBorder="1" applyAlignment="1">
      <alignment horizontal="center"/>
    </xf>
    <xf numFmtId="0" fontId="81" fillId="50" borderId="79" xfId="0" applyFont="1" applyFill="1" applyBorder="1" applyAlignment="1">
      <alignment horizontal="center" vertical="center" wrapText="1"/>
    </xf>
    <xf numFmtId="0" fontId="67" fillId="47" borderId="0" xfId="0" applyFont="1" applyFill="1" applyBorder="1"/>
    <xf numFmtId="0" fontId="0" fillId="49" borderId="0" xfId="0" applyFill="1" applyBorder="1"/>
    <xf numFmtId="0" fontId="66" fillId="49" borderId="50" xfId="0" applyFont="1" applyFill="1" applyBorder="1"/>
    <xf numFmtId="164" fontId="66" fillId="49" borderId="40" xfId="0" applyNumberFormat="1" applyFont="1" applyFill="1" applyBorder="1" applyAlignment="1">
      <alignment horizontal="center"/>
    </xf>
    <xf numFmtId="0" fontId="66" fillId="49" borderId="50" xfId="0" applyFont="1" applyFill="1" applyBorder="1" applyAlignment="1" applyProtection="1">
      <alignment horizontal="left"/>
      <protection locked="0"/>
    </xf>
    <xf numFmtId="0" fontId="77" fillId="49" borderId="53" xfId="0" applyFont="1" applyFill="1" applyBorder="1" applyAlignment="1">
      <alignment horizontal="left"/>
    </xf>
    <xf numFmtId="0" fontId="66" fillId="27" borderId="53" xfId="0" applyFont="1" applyFill="1" applyBorder="1" applyAlignment="1">
      <alignment horizontal="left"/>
    </xf>
    <xf numFmtId="164" fontId="66" fillId="27" borderId="0" xfId="0" applyNumberFormat="1" applyFont="1" applyFill="1" applyBorder="1" applyAlignment="1">
      <alignment horizontal="center" vertical="center"/>
    </xf>
    <xf numFmtId="164" fontId="66" fillId="49" borderId="0" xfId="0" applyNumberFormat="1" applyFont="1" applyFill="1" applyBorder="1" applyAlignment="1">
      <alignment horizontal="center" vertical="center"/>
    </xf>
    <xf numFmtId="164" fontId="66" fillId="0" borderId="0" xfId="0" applyNumberFormat="1" applyFont="1" applyBorder="1" applyAlignment="1">
      <alignment horizontal="center" vertical="center"/>
    </xf>
    <xf numFmtId="164" fontId="66" fillId="27" borderId="40" xfId="0" applyNumberFormat="1" applyFont="1" applyFill="1" applyBorder="1" applyAlignment="1">
      <alignment horizontal="center" vertical="center"/>
    </xf>
    <xf numFmtId="164" fontId="66" fillId="49" borderId="40" xfId="0" applyNumberFormat="1" applyFont="1" applyFill="1" applyBorder="1" applyAlignment="1">
      <alignment horizontal="center" vertical="center"/>
    </xf>
    <xf numFmtId="164" fontId="66" fillId="27" borderId="40" xfId="0" applyNumberFormat="1" applyFont="1" applyFill="1" applyBorder="1" applyAlignment="1">
      <alignment horizontal="center"/>
    </xf>
    <xf numFmtId="2" fontId="66" fillId="47" borderId="40" xfId="0" applyNumberFormat="1" applyFont="1" applyFill="1" applyBorder="1" applyAlignment="1">
      <alignment horizontal="center"/>
    </xf>
    <xf numFmtId="2" fontId="66" fillId="49" borderId="40" xfId="0" applyNumberFormat="1" applyFont="1" applyFill="1" applyBorder="1" applyAlignment="1">
      <alignment horizontal="center"/>
    </xf>
    <xf numFmtId="1" fontId="66" fillId="49" borderId="49" xfId="0" applyNumberFormat="1" applyFont="1" applyFill="1" applyBorder="1" applyAlignment="1">
      <alignment horizontal="center"/>
    </xf>
    <xf numFmtId="0" fontId="66" fillId="27" borderId="50" xfId="0" applyFont="1" applyFill="1" applyBorder="1"/>
    <xf numFmtId="164" fontId="77" fillId="49" borderId="0" xfId="0" applyNumberFormat="1" applyFont="1" applyFill="1" applyBorder="1" applyAlignment="1">
      <alignment horizontal="center"/>
    </xf>
    <xf numFmtId="164" fontId="77" fillId="49" borderId="40" xfId="0" applyNumberFormat="1" applyFont="1" applyFill="1" applyBorder="1" applyAlignment="1">
      <alignment horizontal="center"/>
    </xf>
    <xf numFmtId="164" fontId="66" fillId="27" borderId="49" xfId="0" applyNumberFormat="1" applyFont="1" applyFill="1" applyBorder="1" applyAlignment="1">
      <alignment horizontal="center"/>
    </xf>
    <xf numFmtId="0" fontId="1" fillId="47" borderId="0" xfId="0" applyFont="1" applyFill="1" applyBorder="1"/>
    <xf numFmtId="1" fontId="64" fillId="27" borderId="24" xfId="0" applyNumberFormat="1" applyFont="1" applyFill="1" applyBorder="1"/>
    <xf numFmtId="3" fontId="66" fillId="49" borderId="36" xfId="0" applyNumberFormat="1" applyFont="1" applyFill="1" applyBorder="1" applyAlignment="1">
      <alignment horizontal="center" vertical="center"/>
    </xf>
    <xf numFmtId="3" fontId="66" fillId="49" borderId="38" xfId="0" applyNumberFormat="1" applyFont="1" applyFill="1" applyBorder="1" applyAlignment="1">
      <alignment horizontal="center" vertical="center"/>
    </xf>
    <xf numFmtId="179" fontId="66" fillId="49" borderId="38" xfId="0" applyNumberFormat="1" applyFont="1" applyFill="1" applyBorder="1" applyAlignment="1">
      <alignment horizontal="center" vertical="center"/>
    </xf>
    <xf numFmtId="3" fontId="66" fillId="49" borderId="40" xfId="0" applyNumberFormat="1" applyFont="1" applyFill="1" applyBorder="1" applyAlignment="1">
      <alignment horizontal="center" vertical="center"/>
    </xf>
    <xf numFmtId="164" fontId="66" fillId="49" borderId="80" xfId="0" applyNumberFormat="1" applyFont="1" applyFill="1" applyBorder="1" applyAlignment="1">
      <alignment horizontal="center" vertical="center"/>
    </xf>
    <xf numFmtId="164" fontId="68" fillId="49" borderId="40" xfId="0" applyNumberFormat="1" applyFont="1" applyFill="1" applyBorder="1" applyAlignment="1">
      <alignment horizontal="center" vertical="center"/>
    </xf>
    <xf numFmtId="164" fontId="66" fillId="49" borderId="49" xfId="0" applyNumberFormat="1" applyFont="1" applyFill="1" applyBorder="1" applyAlignment="1">
      <alignment horizontal="center" vertical="center"/>
    </xf>
    <xf numFmtId="164" fontId="64" fillId="27" borderId="37" xfId="0" applyNumberFormat="1" applyFont="1" applyFill="1" applyBorder="1" applyAlignment="1">
      <alignment horizontal="center"/>
    </xf>
    <xf numFmtId="1" fontId="66" fillId="49" borderId="40" xfId="0" applyNumberFormat="1" applyFont="1" applyFill="1" applyBorder="1" applyAlignment="1">
      <alignment horizontal="center"/>
    </xf>
    <xf numFmtId="3" fontId="66" fillId="27" borderId="40" xfId="0" applyNumberFormat="1" applyFont="1" applyFill="1" applyBorder="1" applyAlignment="1">
      <alignment horizontal="center"/>
    </xf>
    <xf numFmtId="179" fontId="66" fillId="49" borderId="40" xfId="0" applyNumberFormat="1" applyFont="1" applyFill="1" applyBorder="1" applyAlignment="1">
      <alignment horizontal="center"/>
    </xf>
    <xf numFmtId="4" fontId="66" fillId="49" borderId="49" xfId="0" applyNumberFormat="1" applyFont="1" applyFill="1" applyBorder="1" applyAlignment="1">
      <alignment horizontal="center"/>
    </xf>
    <xf numFmtId="0" fontId="82" fillId="49" borderId="36" xfId="0" applyFont="1" applyFill="1" applyBorder="1" applyAlignment="1">
      <alignment horizontal="left"/>
    </xf>
    <xf numFmtId="0" fontId="67" fillId="50" borderId="0" xfId="0" applyFont="1" applyFill="1" applyAlignment="1">
      <alignment horizontal="center" vertical="center" wrapText="1"/>
    </xf>
    <xf numFmtId="0" fontId="70" fillId="50" borderId="0" xfId="0" applyFont="1" applyFill="1" applyAlignment="1">
      <alignment horizontal="center" vertical="center" wrapText="1"/>
    </xf>
    <xf numFmtId="0" fontId="81" fillId="50" borderId="0" xfId="0" applyFont="1" applyFill="1" applyAlignment="1">
      <alignment horizontal="center" vertical="center"/>
    </xf>
    <xf numFmtId="0" fontId="82" fillId="49" borderId="0" xfId="0" applyFont="1" applyFill="1"/>
    <xf numFmtId="0" fontId="66" fillId="49" borderId="81" xfId="0" applyFont="1" applyFill="1" applyBorder="1" applyAlignment="1">
      <alignment horizontal="left"/>
    </xf>
    <xf numFmtId="164" fontId="66" fillId="49" borderId="81" xfId="0" applyNumberFormat="1" applyFont="1" applyFill="1" applyBorder="1" applyAlignment="1">
      <alignment horizontal="center" vertical="center"/>
    </xf>
    <xf numFmtId="3" fontId="66" fillId="49" borderId="53" xfId="0" applyNumberFormat="1" applyFont="1" applyFill="1" applyBorder="1" applyAlignment="1">
      <alignment horizontal="center" vertical="center"/>
    </xf>
    <xf numFmtId="0" fontId="73" fillId="47" borderId="58" xfId="80" applyFont="1" applyFill="1" applyBorder="1" applyAlignment="1" applyProtection="1">
      <alignment horizontal="left" indent="2"/>
    </xf>
    <xf numFmtId="164" fontId="66" fillId="27" borderId="24" xfId="0" applyNumberFormat="1" applyFont="1" applyFill="1" applyBorder="1" applyAlignment="1">
      <alignment horizontal="center" vertical="center"/>
    </xf>
    <xf numFmtId="164" fontId="66" fillId="27" borderId="72" xfId="0" applyNumberFormat="1" applyFont="1" applyFill="1" applyBorder="1" applyAlignment="1">
      <alignment horizontal="center" vertical="center"/>
    </xf>
    <xf numFmtId="0" fontId="66" fillId="49" borderId="50" xfId="0" applyFont="1" applyFill="1" applyBorder="1" applyAlignment="1">
      <alignment horizontal="left"/>
    </xf>
    <xf numFmtId="164" fontId="66" fillId="27" borderId="73" xfId="0" applyNumberFormat="1" applyFont="1" applyFill="1" applyBorder="1" applyAlignment="1">
      <alignment horizontal="center" vertical="center"/>
    </xf>
    <xf numFmtId="0" fontId="69" fillId="48" borderId="23" xfId="0" applyFont="1" applyFill="1" applyBorder="1" applyAlignment="1">
      <alignment horizontal="center"/>
    </xf>
    <xf numFmtId="0" fontId="70" fillId="48" borderId="85" xfId="0" applyFont="1" applyFill="1" applyBorder="1" applyAlignment="1">
      <alignment horizontal="center" vertical="center" wrapText="1"/>
    </xf>
    <xf numFmtId="0" fontId="67" fillId="48" borderId="23" xfId="0" applyFont="1" applyFill="1" applyBorder="1" applyAlignment="1">
      <alignment vertical="center" wrapText="1"/>
    </xf>
    <xf numFmtId="0" fontId="70" fillId="48" borderId="86" xfId="0" applyFont="1" applyFill="1" applyBorder="1" applyAlignment="1">
      <alignment horizontal="center" vertical="center" wrapText="1"/>
    </xf>
    <xf numFmtId="0" fontId="81" fillId="50" borderId="41" xfId="0" applyFont="1" applyFill="1" applyBorder="1" applyAlignment="1">
      <alignment horizontal="center" vertical="center"/>
    </xf>
    <xf numFmtId="0" fontId="70" fillId="48" borderId="42" xfId="0" applyFont="1" applyFill="1" applyBorder="1" applyAlignment="1">
      <alignment horizontal="center" vertical="center" wrapText="1"/>
    </xf>
    <xf numFmtId="164" fontId="66" fillId="27" borderId="86" xfId="0" applyNumberFormat="1" applyFont="1" applyFill="1" applyBorder="1" applyAlignment="1">
      <alignment horizontal="center"/>
    </xf>
    <xf numFmtId="164" fontId="77" fillId="49" borderId="87" xfId="0" applyNumberFormat="1" applyFont="1" applyFill="1" applyBorder="1" applyAlignment="1">
      <alignment horizontal="center"/>
    </xf>
    <xf numFmtId="164" fontId="66" fillId="27" borderId="88" xfId="0" applyNumberFormat="1" applyFont="1" applyFill="1" applyBorder="1" applyAlignment="1">
      <alignment horizontal="center"/>
    </xf>
    <xf numFmtId="164" fontId="77" fillId="49" borderId="38" xfId="0" applyNumberFormat="1" applyFont="1" applyFill="1" applyBorder="1" applyAlignment="1">
      <alignment horizontal="center"/>
    </xf>
    <xf numFmtId="164" fontId="66" fillId="27" borderId="89" xfId="0" applyNumberFormat="1" applyFont="1" applyFill="1" applyBorder="1" applyAlignment="1">
      <alignment horizontal="center"/>
    </xf>
    <xf numFmtId="2" fontId="64" fillId="49" borderId="0" xfId="0" applyNumberFormat="1" applyFont="1" applyFill="1" applyAlignment="1">
      <alignment horizontal="center"/>
    </xf>
    <xf numFmtId="0" fontId="67" fillId="49" borderId="37" xfId="0" applyFont="1" applyFill="1" applyBorder="1"/>
    <xf numFmtId="0" fontId="67" fillId="49" borderId="49" xfId="0" applyFont="1" applyFill="1" applyBorder="1"/>
    <xf numFmtId="2" fontId="70" fillId="48" borderId="0" xfId="127" applyNumberFormat="1" applyFont="1" applyFill="1" applyAlignment="1">
      <alignment horizontal="center" vertical="center"/>
    </xf>
    <xf numFmtId="2" fontId="103" fillId="49" borderId="23" xfId="127" applyNumberFormat="1" applyFont="1" applyFill="1" applyBorder="1"/>
    <xf numFmtId="2" fontId="68" fillId="49" borderId="0" xfId="127" applyNumberFormat="1" applyFont="1" applyFill="1" applyAlignment="1">
      <alignment vertical="center"/>
    </xf>
    <xf numFmtId="2" fontId="68" fillId="49" borderId="24" xfId="127" applyNumberFormat="1" applyFont="1" applyFill="1" applyBorder="1" applyAlignment="1">
      <alignment vertical="center"/>
    </xf>
    <xf numFmtId="17" fontId="68" fillId="52" borderId="23" xfId="127" quotePrefix="1" applyNumberFormat="1" applyFont="1" applyFill="1" applyBorder="1" applyAlignment="1">
      <alignment horizontal="left" wrapText="1"/>
    </xf>
    <xf numFmtId="164" fontId="68" fillId="0" borderId="0" xfId="127" applyNumberFormat="1" applyFont="1" applyAlignment="1">
      <alignment horizontal="right" vertical="top" wrapText="1" indent="2"/>
    </xf>
    <xf numFmtId="164" fontId="68" fillId="0" borderId="37" xfId="127" applyNumberFormat="1" applyFont="1" applyBorder="1" applyAlignment="1">
      <alignment horizontal="right" vertical="top" wrapText="1" indent="2"/>
    </xf>
    <xf numFmtId="17" fontId="68" fillId="0" borderId="23" xfId="127" quotePrefix="1" applyNumberFormat="1" applyFont="1" applyBorder="1" applyAlignment="1">
      <alignment horizontal="left" wrapText="1"/>
    </xf>
    <xf numFmtId="17" fontId="68" fillId="0" borderId="56" xfId="127" quotePrefix="1" applyNumberFormat="1" applyFont="1" applyBorder="1" applyAlignment="1">
      <alignment horizontal="left" wrapText="1"/>
    </xf>
    <xf numFmtId="17" fontId="103" fillId="0" borderId="23" xfId="127" applyNumberFormat="1" applyFont="1" applyBorder="1" applyAlignment="1">
      <alignment horizontal="left" wrapText="1"/>
    </xf>
    <xf numFmtId="0" fontId="38" fillId="0" borderId="0" xfId="0" applyFont="1"/>
    <xf numFmtId="0" fontId="38" fillId="0" borderId="37" xfId="0" applyFont="1" applyBorder="1"/>
    <xf numFmtId="0" fontId="81" fillId="50" borderId="35" xfId="0" applyFont="1" applyFill="1" applyBorder="1" applyAlignment="1">
      <alignment vertical="center" wrapText="1"/>
    </xf>
    <xf numFmtId="0" fontId="81" fillId="50" borderId="48" xfId="0" applyFont="1" applyFill="1" applyBorder="1" applyAlignment="1">
      <alignment vertical="center" wrapText="1"/>
    </xf>
    <xf numFmtId="1" fontId="77" fillId="49" borderId="0" xfId="0" applyNumberFormat="1" applyFont="1" applyFill="1" applyAlignment="1">
      <alignment horizontal="center"/>
    </xf>
    <xf numFmtId="179" fontId="66" fillId="49" borderId="37" xfId="0" applyNumberFormat="1" applyFont="1" applyFill="1" applyBorder="1" applyAlignment="1">
      <alignment horizontal="center"/>
    </xf>
    <xf numFmtId="0" fontId="77" fillId="49" borderId="45" xfId="0" applyFont="1" applyFill="1" applyBorder="1" applyAlignment="1">
      <alignment horizontal="left"/>
    </xf>
    <xf numFmtId="3" fontId="66" fillId="27" borderId="41" xfId="0" applyNumberFormat="1" applyFont="1" applyFill="1" applyBorder="1" applyAlignment="1">
      <alignment horizontal="center"/>
    </xf>
    <xf numFmtId="164" fontId="66" fillId="27" borderId="41" xfId="0" applyNumberFormat="1" applyFont="1" applyFill="1" applyBorder="1" applyAlignment="1">
      <alignment horizontal="center"/>
    </xf>
    <xf numFmtId="179" fontId="66" fillId="27" borderId="42" xfId="0" applyNumberFormat="1" applyFont="1" applyFill="1" applyBorder="1" applyAlignment="1">
      <alignment horizontal="center"/>
    </xf>
    <xf numFmtId="179" fontId="66" fillId="27" borderId="37" xfId="0" applyNumberFormat="1" applyFont="1" applyFill="1" applyBorder="1" applyAlignment="1">
      <alignment horizontal="center"/>
    </xf>
    <xf numFmtId="2" fontId="68" fillId="49" borderId="0" xfId="0" applyNumberFormat="1" applyFont="1" applyFill="1" applyAlignment="1">
      <alignment horizontal="center"/>
    </xf>
    <xf numFmtId="0" fontId="106" fillId="48" borderId="91" xfId="0" applyFont="1" applyFill="1" applyBorder="1" applyAlignment="1">
      <alignment wrapText="1"/>
    </xf>
    <xf numFmtId="0" fontId="96" fillId="48" borderId="23" xfId="0" applyFont="1" applyFill="1" applyBorder="1" applyAlignment="1">
      <alignment wrapText="1"/>
    </xf>
    <xf numFmtId="0" fontId="69" fillId="48" borderId="25" xfId="0" applyFont="1" applyFill="1" applyBorder="1" applyAlignment="1">
      <alignment wrapText="1"/>
    </xf>
    <xf numFmtId="0" fontId="69" fillId="48" borderId="23" xfId="0" applyFont="1" applyFill="1" applyBorder="1"/>
    <xf numFmtId="0" fontId="69" fillId="48" borderId="0" xfId="0" applyFont="1" applyFill="1" applyAlignment="1">
      <alignment horizontal="center" vertical="center" wrapText="1"/>
    </xf>
    <xf numFmtId="0" fontId="69" fillId="50" borderId="0" xfId="0" applyFont="1" applyFill="1" applyAlignment="1">
      <alignment horizontal="center" vertical="center" wrapText="1"/>
    </xf>
    <xf numFmtId="0" fontId="69" fillId="48" borderId="23" xfId="0" applyFont="1" applyFill="1" applyBorder="1" applyAlignment="1">
      <alignment vertical="center"/>
    </xf>
    <xf numFmtId="0" fontId="69" fillId="48" borderId="23" xfId="0" applyFont="1" applyFill="1" applyBorder="1" applyAlignment="1">
      <alignment horizontal="center" vertical="center" wrapText="1"/>
    </xf>
    <xf numFmtId="0" fontId="69" fillId="48" borderId="24" xfId="0" applyFont="1" applyFill="1" applyBorder="1" applyAlignment="1">
      <alignment horizontal="center" vertical="center" wrapText="1"/>
    </xf>
    <xf numFmtId="0" fontId="69" fillId="48" borderId="24" xfId="318" applyFont="1" applyFill="1" applyBorder="1" applyAlignment="1">
      <alignment horizontal="center" vertical="center" wrapText="1"/>
    </xf>
    <xf numFmtId="1" fontId="66" fillId="0" borderId="23" xfId="0" applyNumberFormat="1" applyFont="1" applyBorder="1" applyAlignment="1">
      <alignment horizontal="center"/>
    </xf>
    <xf numFmtId="1" fontId="66" fillId="0" borderId="0" xfId="0" applyNumberFormat="1" applyFont="1" applyAlignment="1">
      <alignment horizontal="center"/>
    </xf>
    <xf numFmtId="1" fontId="66" fillId="0" borderId="24" xfId="0" applyNumberFormat="1" applyFont="1" applyBorder="1" applyAlignment="1">
      <alignment horizontal="center"/>
    </xf>
    <xf numFmtId="1" fontId="68" fillId="0" borderId="23" xfId="319" applyNumberFormat="1" applyFont="1" applyBorder="1" applyAlignment="1">
      <alignment horizontal="center"/>
    </xf>
    <xf numFmtId="1" fontId="68" fillId="0" borderId="24" xfId="319" applyNumberFormat="1" applyFont="1" applyBorder="1" applyAlignment="1">
      <alignment horizontal="center"/>
    </xf>
    <xf numFmtId="0" fontId="1" fillId="47" borderId="58" xfId="0" applyFont="1" applyFill="1" applyBorder="1"/>
    <xf numFmtId="1" fontId="66" fillId="0" borderId="38" xfId="0" applyNumberFormat="1" applyFont="1" applyBorder="1" applyAlignment="1">
      <alignment horizontal="center"/>
    </xf>
    <xf numFmtId="1" fontId="66" fillId="27" borderId="29" xfId="0" applyNumberFormat="1" applyFont="1" applyFill="1" applyBorder="1" applyAlignment="1">
      <alignment horizontal="center"/>
    </xf>
    <xf numFmtId="1" fontId="66" fillId="0" borderId="29" xfId="0" applyNumberFormat="1" applyFont="1" applyBorder="1" applyAlignment="1">
      <alignment horizontal="center"/>
    </xf>
    <xf numFmtId="1" fontId="66" fillId="0" borderId="94" xfId="0" applyNumberFormat="1" applyFont="1" applyBorder="1" applyAlignment="1">
      <alignment horizontal="center"/>
    </xf>
    <xf numFmtId="0" fontId="66" fillId="49" borderId="95" xfId="0" applyFont="1" applyFill="1" applyBorder="1"/>
    <xf numFmtId="164" fontId="66" fillId="49" borderId="96" xfId="0" applyNumberFormat="1" applyFont="1" applyFill="1" applyBorder="1" applyAlignment="1">
      <alignment horizontal="center"/>
    </xf>
    <xf numFmtId="1" fontId="66" fillId="0" borderId="37" xfId="0" applyNumberFormat="1" applyFont="1" applyBorder="1" applyAlignment="1">
      <alignment horizontal="center"/>
    </xf>
    <xf numFmtId="1" fontId="66" fillId="0" borderId="36" xfId="0" applyNumberFormat="1" applyFont="1" applyBorder="1" applyAlignment="1">
      <alignment horizontal="center"/>
    </xf>
    <xf numFmtId="164" fontId="66" fillId="49" borderId="23" xfId="0" applyNumberFormat="1" applyFont="1" applyFill="1" applyBorder="1" applyAlignment="1">
      <alignment horizontal="center"/>
    </xf>
    <xf numFmtId="0" fontId="66" fillId="49" borderId="0" xfId="0" applyFont="1" applyFill="1"/>
    <xf numFmtId="1" fontId="66" fillId="0" borderId="44" xfId="0" applyNumberFormat="1" applyFont="1" applyBorder="1" applyAlignment="1">
      <alignment horizontal="center"/>
    </xf>
    <xf numFmtId="164" fontId="66" fillId="49" borderId="36" xfId="0" applyNumberFormat="1" applyFont="1" applyFill="1" applyBorder="1" applyAlignment="1">
      <alignment horizontal="center"/>
    </xf>
    <xf numFmtId="0" fontId="66" fillId="27" borderId="70" xfId="0" applyFont="1" applyFill="1" applyBorder="1"/>
    <xf numFmtId="1" fontId="66" fillId="27" borderId="94" xfId="0" applyNumberFormat="1" applyFont="1" applyFill="1" applyBorder="1" applyAlignment="1">
      <alignment horizontal="center"/>
    </xf>
    <xf numFmtId="1" fontId="66" fillId="27" borderId="23" xfId="0" applyNumberFormat="1" applyFont="1" applyFill="1" applyBorder="1" applyAlignment="1">
      <alignment horizontal="center"/>
    </xf>
    <xf numFmtId="1" fontId="66" fillId="27" borderId="24" xfId="0" applyNumberFormat="1" applyFont="1" applyFill="1" applyBorder="1" applyAlignment="1">
      <alignment horizontal="center"/>
    </xf>
    <xf numFmtId="1" fontId="66" fillId="27" borderId="36" xfId="0" applyNumberFormat="1" applyFont="1" applyFill="1" applyBorder="1" applyAlignment="1">
      <alignment horizontal="center"/>
    </xf>
    <xf numFmtId="164" fontId="66" fillId="0" borderId="58" xfId="0" applyNumberFormat="1" applyFont="1" applyBorder="1" applyAlignment="1">
      <alignment horizontal="center"/>
    </xf>
    <xf numFmtId="164" fontId="64" fillId="27" borderId="0" xfId="0" applyNumberFormat="1" applyFont="1" applyFill="1" applyAlignment="1">
      <alignment horizontal="center"/>
    </xf>
    <xf numFmtId="0" fontId="1" fillId="49" borderId="24" xfId="0" applyFont="1" applyFill="1" applyBorder="1"/>
    <xf numFmtId="0" fontId="1" fillId="27" borderId="96" xfId="0" applyFont="1" applyFill="1" applyBorder="1"/>
    <xf numFmtId="0" fontId="64" fillId="27" borderId="37" xfId="0" applyFont="1" applyFill="1" applyBorder="1"/>
    <xf numFmtId="0" fontId="1" fillId="27" borderId="37" xfId="0" applyFont="1" applyFill="1" applyBorder="1" applyAlignment="1">
      <alignment wrapText="1"/>
    </xf>
    <xf numFmtId="0" fontId="108" fillId="27" borderId="37" xfId="0" applyFont="1" applyFill="1" applyBorder="1"/>
    <xf numFmtId="0" fontId="1" fillId="27" borderId="24" xfId="0" applyFont="1" applyFill="1" applyBorder="1"/>
    <xf numFmtId="0" fontId="1" fillId="27" borderId="37" xfId="0" applyFont="1" applyFill="1" applyBorder="1"/>
    <xf numFmtId="0" fontId="1" fillId="49" borderId="23" xfId="0" applyFont="1" applyFill="1" applyBorder="1" applyAlignment="1">
      <alignment vertical="top" wrapText="1"/>
    </xf>
    <xf numFmtId="0" fontId="78" fillId="49" borderId="24" xfId="0" applyFont="1" applyFill="1" applyBorder="1" applyAlignment="1">
      <alignment vertical="top" wrapText="1"/>
    </xf>
    <xf numFmtId="0" fontId="64" fillId="27" borderId="30" xfId="0" applyFont="1" applyFill="1" applyBorder="1" applyAlignment="1">
      <alignment vertical="top"/>
    </xf>
    <xf numFmtId="0" fontId="64" fillId="27" borderId="28" xfId="0" applyFont="1" applyFill="1" applyBorder="1" applyAlignment="1">
      <alignment vertical="center"/>
    </xf>
    <xf numFmtId="0" fontId="1" fillId="27" borderId="28" xfId="0" applyFont="1" applyFill="1" applyBorder="1"/>
    <xf numFmtId="0" fontId="1" fillId="27" borderId="31" xfId="0" applyFont="1" applyFill="1" applyBorder="1"/>
    <xf numFmtId="0" fontId="1" fillId="49" borderId="30" xfId="0" applyFont="1" applyFill="1" applyBorder="1" applyAlignment="1">
      <alignment vertical="top" wrapText="1"/>
    </xf>
    <xf numFmtId="0" fontId="78" fillId="49" borderId="31" xfId="0" applyFont="1" applyFill="1" applyBorder="1" applyAlignment="1">
      <alignment vertical="top" wrapText="1"/>
    </xf>
    <xf numFmtId="2" fontId="70" fillId="48" borderId="23" xfId="127" applyNumberFormat="1" applyFont="1" applyFill="1" applyBorder="1" applyAlignment="1">
      <alignment horizontal="center" vertical="center"/>
    </xf>
    <xf numFmtId="2" fontId="70" fillId="48" borderId="35" xfId="127" applyNumberFormat="1" applyFont="1" applyFill="1" applyBorder="1" applyAlignment="1">
      <alignment horizontal="center" vertical="center"/>
    </xf>
    <xf numFmtId="17" fontId="68" fillId="49" borderId="23" xfId="127" quotePrefix="1" applyNumberFormat="1" applyFont="1" applyFill="1" applyBorder="1" applyAlignment="1">
      <alignment horizontal="left" wrapText="1"/>
    </xf>
    <xf numFmtId="17" fontId="68" fillId="49" borderId="56" xfId="127" quotePrefix="1" applyNumberFormat="1" applyFont="1" applyFill="1" applyBorder="1" applyAlignment="1">
      <alignment horizontal="left" wrapText="1"/>
    </xf>
    <xf numFmtId="17" fontId="103" fillId="49" borderId="23" xfId="127" applyNumberFormat="1" applyFont="1" applyFill="1" applyBorder="1" applyAlignment="1">
      <alignment horizontal="left" wrapText="1"/>
    </xf>
    <xf numFmtId="0" fontId="1" fillId="47" borderId="37" xfId="0" applyFont="1" applyFill="1" applyBorder="1"/>
    <xf numFmtId="164" fontId="66" fillId="49" borderId="59" xfId="0" applyNumberFormat="1" applyFont="1" applyFill="1" applyBorder="1" applyAlignment="1">
      <alignment horizontal="center"/>
    </xf>
    <xf numFmtId="164" fontId="66" fillId="47" borderId="0" xfId="0" applyNumberFormat="1" applyFont="1" applyFill="1" applyBorder="1" applyAlignment="1">
      <alignment horizontal="center"/>
    </xf>
    <xf numFmtId="0" fontId="64" fillId="49" borderId="23" xfId="0" applyFont="1" applyFill="1" applyBorder="1"/>
    <xf numFmtId="0" fontId="64" fillId="49" borderId="0" xfId="0" applyFont="1" applyFill="1"/>
    <xf numFmtId="0" fontId="64" fillId="49" borderId="37" xfId="0" applyFont="1" applyFill="1" applyBorder="1"/>
    <xf numFmtId="0" fontId="64" fillId="49" borderId="23" xfId="0" applyFont="1" applyFill="1" applyBorder="1" applyProtection="1">
      <protection locked="0"/>
    </xf>
    <xf numFmtId="0" fontId="67" fillId="50" borderId="0" xfId="0" applyFont="1" applyFill="1" applyAlignment="1">
      <alignment horizontal="center" vertical="center" wrapText="1"/>
    </xf>
    <xf numFmtId="0" fontId="67" fillId="48" borderId="37" xfId="0" applyFont="1" applyFill="1" applyBorder="1" applyAlignment="1">
      <alignment horizontal="center" vertical="center" wrapText="1"/>
    </xf>
    <xf numFmtId="0" fontId="70" fillId="50" borderId="0" xfId="0" applyFont="1" applyFill="1" applyAlignment="1">
      <alignment horizontal="center" vertical="center" wrapText="1"/>
    </xf>
    <xf numFmtId="0" fontId="82" fillId="49" borderId="37" xfId="0" applyFont="1" applyFill="1" applyBorder="1"/>
    <xf numFmtId="0" fontId="64" fillId="49" borderId="40" xfId="0" applyFont="1" applyFill="1" applyBorder="1" applyAlignment="1">
      <alignment horizontal="left" wrapText="1"/>
    </xf>
    <xf numFmtId="0" fontId="64" fillId="0" borderId="23" xfId="0" applyFont="1" applyBorder="1" applyAlignment="1">
      <alignment vertical="center"/>
    </xf>
    <xf numFmtId="0" fontId="64" fillId="0" borderId="37" xfId="0" applyFont="1" applyBorder="1" applyAlignment="1">
      <alignment vertical="center"/>
    </xf>
    <xf numFmtId="0" fontId="64" fillId="0" borderId="0" xfId="0" applyFont="1" applyAlignment="1">
      <alignment vertical="center"/>
    </xf>
    <xf numFmtId="0" fontId="64" fillId="49" borderId="0" xfId="0" applyFont="1" applyFill="1" applyAlignment="1">
      <alignment horizontal="left" wrapText="1"/>
    </xf>
    <xf numFmtId="0" fontId="0" fillId="49" borderId="0" xfId="0" applyFill="1"/>
    <xf numFmtId="0" fontId="64" fillId="49" borderId="0" xfId="0" applyFont="1" applyFill="1" applyAlignment="1" applyProtection="1">
      <alignment horizontal="left" wrapText="1"/>
      <protection locked="0"/>
    </xf>
    <xf numFmtId="0" fontId="64" fillId="49" borderId="23" xfId="0" applyFont="1" applyFill="1" applyBorder="1"/>
    <xf numFmtId="0" fontId="64" fillId="49" borderId="0" xfId="0" applyFont="1" applyFill="1"/>
    <xf numFmtId="0" fontId="64" fillId="49" borderId="37" xfId="0" applyFont="1" applyFill="1" applyBorder="1"/>
    <xf numFmtId="0" fontId="64" fillId="49" borderId="23" xfId="0" applyFont="1" applyFill="1" applyBorder="1" applyProtection="1">
      <protection locked="0"/>
    </xf>
    <xf numFmtId="0" fontId="64" fillId="49" borderId="0" xfId="0" applyFont="1" applyFill="1" applyBorder="1" applyProtection="1">
      <protection locked="0"/>
    </xf>
    <xf numFmtId="0" fontId="64" fillId="49" borderId="37" xfId="0" applyFont="1" applyFill="1" applyBorder="1" applyProtection="1">
      <protection locked="0"/>
    </xf>
    <xf numFmtId="0" fontId="64" fillId="49" borderId="0" xfId="0" applyFont="1" applyFill="1" applyProtection="1">
      <protection locked="0"/>
    </xf>
    <xf numFmtId="0" fontId="64" fillId="49" borderId="30" xfId="0" applyFont="1" applyFill="1" applyBorder="1"/>
    <xf numFmtId="0" fontId="64" fillId="49" borderId="28" xfId="0" applyFont="1" applyFill="1" applyBorder="1"/>
    <xf numFmtId="0" fontId="64" fillId="49" borderId="75" xfId="0" applyFont="1" applyFill="1" applyBorder="1"/>
    <xf numFmtId="0" fontId="64" fillId="49" borderId="24" xfId="0" applyFont="1" applyFill="1" applyBorder="1"/>
    <xf numFmtId="0" fontId="64" fillId="49" borderId="24" xfId="0" applyFont="1" applyFill="1" applyBorder="1" applyProtection="1">
      <protection locked="0"/>
    </xf>
    <xf numFmtId="0" fontId="64" fillId="49" borderId="31" xfId="0" applyFont="1" applyFill="1" applyBorder="1"/>
    <xf numFmtId="0" fontId="64" fillId="49" borderId="50" xfId="0" applyFont="1" applyFill="1" applyBorder="1" applyProtection="1">
      <protection locked="0"/>
    </xf>
    <xf numFmtId="0" fontId="64" fillId="49" borderId="40" xfId="0" applyFont="1" applyFill="1" applyBorder="1" applyProtection="1">
      <protection locked="0"/>
    </xf>
    <xf numFmtId="0" fontId="64" fillId="49" borderId="73" xfId="0" applyFont="1" applyFill="1" applyBorder="1" applyProtection="1">
      <protection locked="0"/>
    </xf>
    <xf numFmtId="0" fontId="64" fillId="49" borderId="0" xfId="0" applyFont="1" applyFill="1" applyAlignment="1" applyProtection="1">
      <alignment wrapText="1"/>
      <protection locked="0"/>
    </xf>
    <xf numFmtId="0" fontId="64" fillId="49" borderId="24" xfId="0" applyFont="1" applyFill="1" applyBorder="1" applyAlignment="1" applyProtection="1">
      <alignment wrapText="1"/>
      <protection locked="0"/>
    </xf>
    <xf numFmtId="1" fontId="66" fillId="0" borderId="57" xfId="0" applyNumberFormat="1" applyFont="1" applyBorder="1" applyAlignment="1">
      <alignment horizontal="center"/>
    </xf>
    <xf numFmtId="1" fontId="66" fillId="0" borderId="42" xfId="0" applyNumberFormat="1" applyFont="1" applyBorder="1" applyAlignment="1">
      <alignment horizontal="center"/>
    </xf>
    <xf numFmtId="164" fontId="38" fillId="47" borderId="23" xfId="0" applyNumberFormat="1" applyFont="1" applyFill="1" applyBorder="1"/>
    <xf numFmtId="0" fontId="64" fillId="0" borderId="0" xfId="0" applyFont="1" applyAlignment="1">
      <alignment wrapText="1"/>
    </xf>
    <xf numFmtId="0" fontId="67" fillId="0" borderId="0" xfId="0" applyFont="1"/>
    <xf numFmtId="0" fontId="92" fillId="0" borderId="0" xfId="0" applyFont="1"/>
    <xf numFmtId="0" fontId="82" fillId="49" borderId="0" xfId="0" applyFont="1" applyFill="1" applyAlignment="1">
      <alignment horizontal="left"/>
    </xf>
    <xf numFmtId="0" fontId="72" fillId="48" borderId="82" xfId="0" applyFont="1" applyFill="1" applyBorder="1" applyAlignment="1">
      <alignment horizontal="center" vertical="center"/>
    </xf>
    <xf numFmtId="2" fontId="70" fillId="48" borderId="0" xfId="127" applyNumberFormat="1" applyFont="1" applyFill="1" applyBorder="1" applyAlignment="1">
      <alignment horizontal="center" vertical="center"/>
    </xf>
    <xf numFmtId="2" fontId="70" fillId="48" borderId="48" xfId="127" applyNumberFormat="1" applyFont="1" applyFill="1" applyBorder="1" applyAlignment="1">
      <alignment horizontal="center" vertical="center"/>
    </xf>
    <xf numFmtId="2" fontId="68" fillId="49" borderId="0" xfId="127" applyNumberFormat="1" applyFont="1" applyFill="1" applyBorder="1" applyAlignment="1">
      <alignment vertical="center"/>
    </xf>
    <xf numFmtId="2" fontId="68" fillId="49" borderId="37" xfId="127" applyNumberFormat="1" applyFont="1" applyFill="1" applyBorder="1" applyAlignment="1">
      <alignment vertical="center"/>
    </xf>
    <xf numFmtId="2" fontId="68" fillId="49" borderId="0" xfId="127" applyNumberFormat="1" applyFont="1" applyFill="1" applyBorder="1" applyAlignment="1">
      <alignment horizontal="right" vertical="top" wrapText="1" indent="2"/>
    </xf>
    <xf numFmtId="0" fontId="66" fillId="49" borderId="26" xfId="0" applyFont="1" applyFill="1" applyBorder="1" applyAlignment="1">
      <alignment horizontal="left"/>
    </xf>
    <xf numFmtId="0" fontId="64" fillId="49" borderId="23" xfId="0" applyFont="1" applyFill="1" applyBorder="1"/>
    <xf numFmtId="0" fontId="64" fillId="49" borderId="0" xfId="0" applyFont="1" applyFill="1"/>
    <xf numFmtId="0" fontId="64" fillId="49" borderId="37" xfId="0" applyFont="1" applyFill="1" applyBorder="1"/>
    <xf numFmtId="0" fontId="64" fillId="49" borderId="23" xfId="0" applyFont="1" applyFill="1" applyBorder="1" applyProtection="1">
      <protection locked="0"/>
    </xf>
    <xf numFmtId="0" fontId="64" fillId="49" borderId="0" xfId="0" applyFont="1" applyFill="1" applyProtection="1">
      <protection locked="0"/>
    </xf>
    <xf numFmtId="0" fontId="70" fillId="50" borderId="0" xfId="0" applyFont="1" applyFill="1" applyAlignment="1">
      <alignment horizontal="center" vertical="center" wrapText="1"/>
    </xf>
    <xf numFmtId="0" fontId="64" fillId="49" borderId="24" xfId="0" applyFont="1" applyFill="1" applyBorder="1" applyProtection="1">
      <protection locked="0"/>
    </xf>
    <xf numFmtId="0" fontId="82" fillId="49" borderId="36" xfId="0" applyFont="1" applyFill="1" applyBorder="1"/>
    <xf numFmtId="0" fontId="82" fillId="49" borderId="37" xfId="0" applyFont="1" applyFill="1" applyBorder="1"/>
    <xf numFmtId="0" fontId="82" fillId="49" borderId="53" xfId="0" applyFont="1" applyFill="1" applyBorder="1"/>
    <xf numFmtId="0" fontId="82" fillId="49" borderId="49" xfId="0" applyFont="1" applyFill="1" applyBorder="1"/>
    <xf numFmtId="0" fontId="64" fillId="49" borderId="30" xfId="0" applyFont="1" applyFill="1" applyBorder="1" applyProtection="1">
      <protection locked="0"/>
    </xf>
    <xf numFmtId="0" fontId="64" fillId="49" borderId="28" xfId="0" applyFont="1" applyFill="1" applyBorder="1" applyProtection="1">
      <protection locked="0"/>
    </xf>
    <xf numFmtId="0" fontId="64" fillId="49" borderId="31" xfId="0" applyFont="1" applyFill="1" applyBorder="1" applyProtection="1">
      <protection locked="0"/>
    </xf>
    <xf numFmtId="0" fontId="64" fillId="49" borderId="0" xfId="0" applyFont="1" applyFill="1" applyBorder="1" applyProtection="1">
      <protection locked="0"/>
    </xf>
    <xf numFmtId="0" fontId="0" fillId="49" borderId="0" xfId="0" applyFill="1"/>
    <xf numFmtId="0" fontId="64" fillId="49" borderId="64" xfId="0" applyFont="1" applyFill="1" applyBorder="1" applyProtection="1">
      <protection locked="0"/>
    </xf>
    <xf numFmtId="0" fontId="64" fillId="49" borderId="35" xfId="0" applyFont="1" applyFill="1" applyBorder="1" applyProtection="1">
      <protection locked="0"/>
    </xf>
    <xf numFmtId="0" fontId="64" fillId="49" borderId="48" xfId="0" applyFont="1" applyFill="1" applyBorder="1" applyProtection="1">
      <protection locked="0"/>
    </xf>
    <xf numFmtId="0" fontId="64" fillId="49" borderId="0" xfId="0" applyFont="1" applyFill="1" applyBorder="1"/>
    <xf numFmtId="164" fontId="66" fillId="49" borderId="0" xfId="0" applyNumberFormat="1" applyFont="1" applyFill="1" applyBorder="1" applyAlignment="1">
      <alignment horizontal="center"/>
    </xf>
    <xf numFmtId="0" fontId="39" fillId="47" borderId="36" xfId="0" applyFont="1" applyFill="1" applyBorder="1"/>
    <xf numFmtId="0" fontId="64" fillId="49" borderId="90" xfId="0" applyFont="1" applyFill="1" applyBorder="1" applyProtection="1">
      <protection locked="0"/>
    </xf>
    <xf numFmtId="164" fontId="68" fillId="49" borderId="0" xfId="0" applyNumberFormat="1" applyFont="1" applyFill="1" applyBorder="1" applyAlignment="1">
      <alignment horizontal="center"/>
    </xf>
    <xf numFmtId="0" fontId="0" fillId="49" borderId="37" xfId="0" applyFill="1" applyBorder="1"/>
    <xf numFmtId="0" fontId="64" fillId="49" borderId="46" xfId="0" applyFont="1" applyFill="1" applyBorder="1"/>
    <xf numFmtId="0" fontId="64" fillId="49" borderId="35" xfId="0" applyFont="1" applyFill="1" applyBorder="1"/>
    <xf numFmtId="0" fontId="64" fillId="49" borderId="48" xfId="0" applyFont="1" applyFill="1" applyBorder="1"/>
    <xf numFmtId="1" fontId="39" fillId="47" borderId="36" xfId="0" applyNumberFormat="1" applyFont="1" applyFill="1" applyBorder="1"/>
    <xf numFmtId="164" fontId="66" fillId="0" borderId="0" xfId="0" applyNumberFormat="1" applyFont="1" applyBorder="1" applyAlignment="1">
      <alignment horizontal="center"/>
    </xf>
    <xf numFmtId="164" fontId="66" fillId="0" borderId="0" xfId="0" applyNumberFormat="1" applyFont="1" applyBorder="1" applyAlignment="1">
      <alignment horizontal="center" wrapText="1"/>
    </xf>
    <xf numFmtId="164" fontId="68" fillId="0" borderId="0" xfId="0" applyNumberFormat="1" applyFont="1" applyBorder="1" applyAlignment="1">
      <alignment horizontal="center"/>
    </xf>
    <xf numFmtId="2" fontId="66" fillId="49" borderId="0" xfId="0" applyNumberFormat="1" applyFont="1" applyFill="1" applyBorder="1" applyAlignment="1">
      <alignment horizontal="center"/>
    </xf>
    <xf numFmtId="2" fontId="66" fillId="47" borderId="0" xfId="0" applyNumberFormat="1" applyFont="1" applyFill="1" applyBorder="1" applyAlignment="1">
      <alignment horizontal="center"/>
    </xf>
    <xf numFmtId="0" fontId="66" fillId="27" borderId="0" xfId="0" applyFont="1" applyFill="1" applyBorder="1" applyAlignment="1">
      <alignment horizontal="left"/>
    </xf>
    <xf numFmtId="164" fontId="66" fillId="27" borderId="0" xfId="0" applyNumberFormat="1" applyFont="1" applyFill="1" applyBorder="1" applyAlignment="1">
      <alignment horizontal="center"/>
    </xf>
    <xf numFmtId="1" fontId="66" fillId="49" borderId="0" xfId="0" applyNumberFormat="1" applyFont="1" applyFill="1" applyBorder="1" applyAlignment="1">
      <alignment horizontal="center"/>
    </xf>
    <xf numFmtId="1" fontId="66" fillId="0" borderId="0" xfId="0" applyNumberFormat="1" applyFont="1" applyBorder="1" applyAlignment="1">
      <alignment horizontal="center"/>
    </xf>
    <xf numFmtId="1" fontId="66" fillId="27" borderId="0" xfId="0" applyNumberFormat="1" applyFont="1" applyFill="1" applyBorder="1" applyAlignment="1">
      <alignment horizontal="center"/>
    </xf>
    <xf numFmtId="0" fontId="66" fillId="49" borderId="0" xfId="0" applyFont="1" applyFill="1" applyBorder="1"/>
    <xf numFmtId="164" fontId="66" fillId="49" borderId="58" xfId="0" applyNumberFormat="1" applyFont="1" applyFill="1" applyBorder="1" applyAlignment="1">
      <alignment horizontal="center"/>
    </xf>
    <xf numFmtId="1" fontId="66" fillId="0" borderId="39" xfId="0" applyNumberFormat="1" applyFont="1" applyBorder="1" applyAlignment="1">
      <alignment horizontal="center"/>
    </xf>
    <xf numFmtId="1" fontId="66" fillId="0" borderId="72" xfId="0" applyNumberFormat="1" applyFont="1" applyBorder="1" applyAlignment="1">
      <alignment horizontal="center"/>
    </xf>
    <xf numFmtId="0" fontId="64" fillId="27" borderId="57" xfId="0" applyFont="1" applyFill="1" applyBorder="1"/>
    <xf numFmtId="1" fontId="66" fillId="27" borderId="44" xfId="0" applyNumberFormat="1" applyFont="1" applyFill="1" applyBorder="1" applyAlignment="1">
      <alignment horizontal="center"/>
    </xf>
    <xf numFmtId="1" fontId="66" fillId="49" borderId="39" xfId="0" applyNumberFormat="1" applyFont="1" applyFill="1" applyBorder="1" applyAlignment="1">
      <alignment horizontal="center"/>
    </xf>
    <xf numFmtId="0" fontId="38" fillId="47" borderId="0" xfId="0" applyFont="1" applyFill="1" applyBorder="1"/>
    <xf numFmtId="164" fontId="66" fillId="53" borderId="48" xfId="0" applyNumberFormat="1" applyFont="1" applyFill="1" applyBorder="1" applyAlignment="1">
      <alignment horizontal="center"/>
    </xf>
    <xf numFmtId="3" fontId="66" fillId="49" borderId="0" xfId="0" applyNumberFormat="1" applyFont="1" applyFill="1" applyBorder="1" applyAlignment="1">
      <alignment horizontal="center" vertical="center"/>
    </xf>
    <xf numFmtId="164" fontId="68" fillId="49" borderId="0" xfId="0" applyNumberFormat="1" applyFont="1" applyFill="1" applyBorder="1" applyAlignment="1">
      <alignment horizontal="center" vertical="center"/>
    </xf>
    <xf numFmtId="179" fontId="66" fillId="49" borderId="0" xfId="0" applyNumberFormat="1" applyFont="1" applyFill="1" applyBorder="1" applyAlignment="1">
      <alignment horizontal="center" vertical="center"/>
    </xf>
    <xf numFmtId="164" fontId="66" fillId="27" borderId="59" xfId="0" applyNumberFormat="1" applyFont="1" applyFill="1" applyBorder="1" applyAlignment="1">
      <alignment horizontal="center" vertical="center"/>
    </xf>
    <xf numFmtId="0" fontId="66" fillId="49" borderId="99" xfId="0" applyFont="1" applyFill="1" applyBorder="1" applyAlignment="1">
      <alignment horizontal="left"/>
    </xf>
    <xf numFmtId="0" fontId="66" fillId="49" borderId="96" xfId="0" applyFont="1" applyFill="1" applyBorder="1" applyAlignment="1">
      <alignment horizontal="left"/>
    </xf>
    <xf numFmtId="164" fontId="66" fillId="49" borderId="96" xfId="0" applyNumberFormat="1" applyFont="1" applyFill="1" applyBorder="1" applyAlignment="1">
      <alignment horizontal="center" vertical="center"/>
    </xf>
    <xf numFmtId="164" fontId="66" fillId="49" borderId="98" xfId="0" applyNumberFormat="1" applyFont="1" applyFill="1" applyBorder="1" applyAlignment="1">
      <alignment horizontal="center" vertical="center"/>
    </xf>
    <xf numFmtId="0" fontId="66" fillId="49" borderId="95" xfId="0" applyFont="1" applyFill="1" applyBorder="1" applyAlignment="1">
      <alignment horizontal="left"/>
    </xf>
    <xf numFmtId="3" fontId="66" fillId="27" borderId="0" xfId="0" applyNumberFormat="1" applyFont="1" applyFill="1" applyBorder="1" applyAlignment="1">
      <alignment horizontal="center"/>
    </xf>
    <xf numFmtId="179" fontId="66" fillId="49" borderId="0" xfId="0" applyNumberFormat="1" applyFont="1" applyFill="1" applyBorder="1" applyAlignment="1">
      <alignment horizontal="center"/>
    </xf>
    <xf numFmtId="1" fontId="77" fillId="49" borderId="0" xfId="0" applyNumberFormat="1" applyFont="1" applyFill="1" applyBorder="1" applyAlignment="1">
      <alignment horizontal="center"/>
    </xf>
    <xf numFmtId="164" fontId="68" fillId="0" borderId="0" xfId="127" applyNumberFormat="1" applyFont="1" applyBorder="1" applyAlignment="1">
      <alignment horizontal="right" vertical="top" wrapText="1" indent="2"/>
    </xf>
    <xf numFmtId="0" fontId="38" fillId="0" borderId="0" xfId="0" applyFont="1" applyBorder="1"/>
    <xf numFmtId="2" fontId="70" fillId="48" borderId="24" xfId="127" applyNumberFormat="1" applyFont="1" applyFill="1" applyBorder="1" applyAlignment="1">
      <alignment horizontal="center" vertical="center"/>
    </xf>
    <xf numFmtId="0" fontId="1" fillId="47" borderId="35" xfId="0" applyFont="1" applyFill="1" applyBorder="1"/>
    <xf numFmtId="2" fontId="70" fillId="48" borderId="64" xfId="127" applyNumberFormat="1" applyFont="1" applyFill="1" applyBorder="1" applyAlignment="1">
      <alignment horizontal="center" vertical="center"/>
    </xf>
    <xf numFmtId="0" fontId="1" fillId="47" borderId="40" xfId="0" applyFont="1" applyFill="1" applyBorder="1"/>
    <xf numFmtId="164" fontId="68" fillId="0" borderId="75" xfId="127" applyNumberFormat="1" applyFont="1" applyBorder="1" applyAlignment="1">
      <alignment horizontal="right" vertical="top" wrapText="1" indent="2"/>
    </xf>
    <xf numFmtId="164" fontId="66" fillId="49" borderId="72" xfId="0" applyNumberFormat="1" applyFont="1" applyFill="1" applyBorder="1" applyAlignment="1">
      <alignment horizontal="center"/>
    </xf>
    <xf numFmtId="164" fontId="68" fillId="49" borderId="38" xfId="0" applyNumberFormat="1" applyFont="1" applyFill="1" applyBorder="1" applyAlignment="1">
      <alignment horizontal="center"/>
    </xf>
    <xf numFmtId="0" fontId="64" fillId="27" borderId="41" xfId="0" applyFont="1" applyFill="1" applyBorder="1"/>
    <xf numFmtId="0" fontId="66" fillId="49" borderId="38" xfId="0" applyFont="1" applyFill="1" applyBorder="1"/>
    <xf numFmtId="164" fontId="66" fillId="0" borderId="59" xfId="0" applyNumberFormat="1" applyFont="1" applyBorder="1" applyAlignment="1">
      <alignment horizontal="center"/>
    </xf>
    <xf numFmtId="164" fontId="66" fillId="49" borderId="73" xfId="0" applyNumberFormat="1" applyFont="1" applyFill="1" applyBorder="1" applyAlignment="1">
      <alignment horizontal="center"/>
    </xf>
    <xf numFmtId="0" fontId="64" fillId="49" borderId="23" xfId="0" applyFont="1" applyFill="1" applyBorder="1" applyAlignment="1" applyProtection="1">
      <protection locked="0"/>
    </xf>
    <xf numFmtId="164" fontId="66" fillId="53" borderId="49" xfId="0" applyNumberFormat="1" applyFont="1" applyFill="1" applyBorder="1" applyAlignment="1">
      <alignment horizontal="center"/>
    </xf>
    <xf numFmtId="164" fontId="77" fillId="49" borderId="40" xfId="0" applyNumberFormat="1" applyFont="1" applyFill="1" applyBorder="1"/>
    <xf numFmtId="164" fontId="77" fillId="49" borderId="100" xfId="0" applyNumberFormat="1" applyFont="1" applyFill="1" applyBorder="1"/>
    <xf numFmtId="164" fontId="77" fillId="49" borderId="53" xfId="0" applyNumberFormat="1" applyFont="1" applyFill="1" applyBorder="1"/>
    <xf numFmtId="164" fontId="77" fillId="49" borderId="101" xfId="0" applyNumberFormat="1" applyFont="1" applyFill="1" applyBorder="1"/>
    <xf numFmtId="164" fontId="68" fillId="0" borderId="41" xfId="0" applyNumberFormat="1" applyFont="1" applyBorder="1" applyAlignment="1">
      <alignment horizontal="center" wrapText="1"/>
    </xf>
    <xf numFmtId="164" fontId="68" fillId="0" borderId="0" xfId="0" applyNumberFormat="1" applyFont="1" applyBorder="1" applyAlignment="1">
      <alignment horizontal="center" wrapText="1"/>
    </xf>
    <xf numFmtId="164" fontId="66" fillId="0" borderId="66" xfId="0" quotePrefix="1" applyNumberFormat="1" applyFont="1" applyBorder="1" applyAlignment="1">
      <alignment horizontal="center" vertical="center"/>
    </xf>
    <xf numFmtId="164" fontId="66" fillId="27" borderId="66" xfId="0" quotePrefix="1" applyNumberFormat="1" applyFont="1" applyFill="1" applyBorder="1" applyAlignment="1">
      <alignment horizontal="center" vertical="center"/>
    </xf>
    <xf numFmtId="164" fontId="66" fillId="0" borderId="103" xfId="0" applyNumberFormat="1" applyFont="1" applyBorder="1" applyAlignment="1">
      <alignment horizontal="center" vertical="center"/>
    </xf>
    <xf numFmtId="164" fontId="66" fillId="27" borderId="103" xfId="0" applyNumberFormat="1" applyFont="1" applyFill="1" applyBorder="1" applyAlignment="1">
      <alignment horizontal="center" vertical="center"/>
    </xf>
    <xf numFmtId="164" fontId="66" fillId="49" borderId="103" xfId="0" applyNumberFormat="1" applyFont="1" applyFill="1" applyBorder="1" applyAlignment="1">
      <alignment horizontal="center" vertical="center"/>
    </xf>
    <xf numFmtId="164" fontId="66" fillId="0" borderId="102" xfId="0" applyNumberFormat="1" applyFont="1" applyBorder="1" applyAlignment="1">
      <alignment horizontal="center"/>
    </xf>
    <xf numFmtId="0" fontId="66" fillId="27" borderId="104" xfId="0" applyFont="1" applyFill="1" applyBorder="1" applyAlignment="1">
      <alignment horizontal="left"/>
    </xf>
    <xf numFmtId="0" fontId="66" fillId="27" borderId="105" xfId="0" applyFont="1" applyFill="1" applyBorder="1" applyProtection="1">
      <protection locked="0"/>
    </xf>
    <xf numFmtId="164" fontId="66" fillId="27" borderId="106" xfId="0" applyNumberFormat="1" applyFont="1" applyFill="1" applyBorder="1" applyAlignment="1">
      <alignment horizontal="center" vertical="center"/>
    </xf>
    <xf numFmtId="164" fontId="66" fillId="27" borderId="107" xfId="0" applyNumberFormat="1" applyFont="1" applyFill="1" applyBorder="1" applyAlignment="1">
      <alignment horizontal="center" vertical="center"/>
    </xf>
    <xf numFmtId="164" fontId="66" fillId="27" borderId="0" xfId="0" applyNumberFormat="1" applyFont="1" applyFill="1" applyAlignment="1" applyProtection="1">
      <alignment horizontal="center"/>
    </xf>
    <xf numFmtId="164" fontId="66" fillId="27" borderId="0" xfId="0" applyNumberFormat="1" applyFont="1" applyFill="1" applyBorder="1" applyAlignment="1" applyProtection="1">
      <alignment horizontal="center"/>
    </xf>
    <xf numFmtId="164" fontId="66" fillId="27" borderId="106" xfId="0" applyNumberFormat="1" applyFont="1" applyFill="1" applyBorder="1" applyAlignment="1" applyProtection="1">
      <alignment horizontal="center"/>
    </xf>
    <xf numFmtId="164" fontId="66" fillId="27" borderId="108" xfId="0" applyNumberFormat="1" applyFont="1" applyFill="1" applyBorder="1" applyAlignment="1">
      <alignment horizontal="center"/>
    </xf>
    <xf numFmtId="2" fontId="67" fillId="47" borderId="36" xfId="0" applyNumberFormat="1" applyFont="1" applyFill="1" applyBorder="1" applyAlignment="1">
      <alignment horizontal="center"/>
    </xf>
    <xf numFmtId="1" fontId="66" fillId="49" borderId="36" xfId="0" applyNumberFormat="1" applyFont="1" applyFill="1" applyBorder="1" applyAlignment="1">
      <alignment horizontal="center"/>
    </xf>
    <xf numFmtId="164" fontId="66" fillId="49" borderId="109" xfId="0" applyNumberFormat="1" applyFont="1" applyFill="1" applyBorder="1" applyAlignment="1">
      <alignment horizontal="center"/>
    </xf>
    <xf numFmtId="1" fontId="38" fillId="47" borderId="36" xfId="0" applyNumberFormat="1" applyFont="1" applyFill="1" applyBorder="1"/>
    <xf numFmtId="0" fontId="96" fillId="0" borderId="23" xfId="0" applyFont="1" applyBorder="1" applyAlignment="1">
      <alignment wrapText="1"/>
    </xf>
    <xf numFmtId="0" fontId="69" fillId="0" borderId="23" xfId="0" applyFont="1" applyBorder="1" applyAlignment="1">
      <alignment vertical="center"/>
    </xf>
    <xf numFmtId="178" fontId="1" fillId="47" borderId="37" xfId="198" applyNumberFormat="1" applyFont="1" applyFill="1" applyBorder="1"/>
    <xf numFmtId="0" fontId="66" fillId="27" borderId="110" xfId="0" applyFont="1" applyFill="1" applyBorder="1" applyAlignment="1">
      <alignment horizontal="left"/>
    </xf>
    <xf numFmtId="0" fontId="38" fillId="47" borderId="37" xfId="0" applyFont="1" applyFill="1" applyBorder="1"/>
    <xf numFmtId="0" fontId="66" fillId="27" borderId="110" xfId="0" applyFont="1" applyFill="1" applyBorder="1"/>
    <xf numFmtId="1" fontId="66" fillId="27" borderId="111" xfId="0" applyNumberFormat="1" applyFont="1" applyFill="1" applyBorder="1" applyAlignment="1">
      <alignment horizontal="center"/>
    </xf>
    <xf numFmtId="0" fontId="38" fillId="47" borderId="42" xfId="0" applyFont="1" applyFill="1" applyBorder="1"/>
    <xf numFmtId="0" fontId="64" fillId="49" borderId="49" xfId="0" applyFont="1" applyFill="1" applyBorder="1"/>
    <xf numFmtId="0" fontId="1" fillId="47" borderId="0" xfId="0" applyFont="1" applyFill="1"/>
    <xf numFmtId="0" fontId="71" fillId="47" borderId="0" xfId="0" applyFont="1" applyFill="1"/>
    <xf numFmtId="0" fontId="73" fillId="47" borderId="58" xfId="80" applyFont="1" applyFill="1" applyBorder="1" applyAlignment="1" applyProtection="1">
      <alignment horizontal="left" indent="2"/>
    </xf>
    <xf numFmtId="164" fontId="66" fillId="27" borderId="29" xfId="0" applyNumberFormat="1" applyFont="1" applyFill="1" applyBorder="1" applyAlignment="1">
      <alignment horizontal="center"/>
    </xf>
    <xf numFmtId="0" fontId="66" fillId="49" borderId="30" xfId="0" applyFont="1" applyFill="1" applyBorder="1" applyAlignment="1">
      <alignment horizontal="left"/>
    </xf>
    <xf numFmtId="164" fontId="66" fillId="27" borderId="24" xfId="0" applyNumberFormat="1" applyFont="1" applyFill="1" applyBorder="1" applyAlignment="1">
      <alignment horizontal="center"/>
    </xf>
    <xf numFmtId="164" fontId="66" fillId="27" borderId="111" xfId="0" applyNumberFormat="1" applyFont="1" applyFill="1" applyBorder="1" applyAlignment="1">
      <alignment horizontal="center"/>
    </xf>
    <xf numFmtId="164" fontId="109" fillId="54" borderId="0" xfId="0" applyNumberFormat="1" applyFont="1" applyFill="1" applyAlignment="1">
      <alignment horizontal="center"/>
    </xf>
    <xf numFmtId="164" fontId="68" fillId="54" borderId="112" xfId="127" applyNumberFormat="1" applyFont="1" applyFill="1" applyBorder="1" applyAlignment="1">
      <alignment horizontal="center" vertical="center"/>
    </xf>
    <xf numFmtId="164" fontId="68" fillId="54" borderId="0" xfId="127" applyNumberFormat="1" applyFont="1" applyFill="1" applyAlignment="1">
      <alignment horizontal="center" vertical="center"/>
    </xf>
    <xf numFmtId="164" fontId="109" fillId="54" borderId="113" xfId="0" applyNumberFormat="1" applyFont="1" applyFill="1" applyBorder="1" applyAlignment="1">
      <alignment horizontal="center"/>
    </xf>
    <xf numFmtId="164" fontId="109" fillId="54" borderId="114" xfId="0" applyNumberFormat="1" applyFont="1" applyFill="1" applyBorder="1" applyAlignment="1">
      <alignment horizontal="center"/>
    </xf>
    <xf numFmtId="2" fontId="68" fillId="54" borderId="0" xfId="127" applyNumberFormat="1" applyFont="1" applyFill="1" applyAlignment="1">
      <alignment horizontal="right" vertical="top" wrapText="1" indent="2"/>
    </xf>
    <xf numFmtId="1" fontId="109" fillId="54" borderId="115" xfId="0" applyNumberFormat="1" applyFont="1" applyFill="1" applyBorder="1" applyAlignment="1">
      <alignment horizontal="center"/>
    </xf>
    <xf numFmtId="1" fontId="109" fillId="54" borderId="112" xfId="0" applyNumberFormat="1" applyFont="1" applyFill="1" applyBorder="1" applyAlignment="1">
      <alignment horizontal="center"/>
    </xf>
    <xf numFmtId="164" fontId="109" fillId="54" borderId="112" xfId="0" applyNumberFormat="1" applyFont="1" applyFill="1" applyBorder="1" applyAlignment="1">
      <alignment horizontal="center"/>
    </xf>
    <xf numFmtId="0" fontId="0" fillId="49" borderId="0" xfId="0" applyFill="1"/>
    <xf numFmtId="0" fontId="81" fillId="50" borderId="46" xfId="0" applyFont="1" applyFill="1" applyBorder="1"/>
    <xf numFmtId="0" fontId="81" fillId="50" borderId="36" xfId="0" applyFont="1" applyFill="1" applyBorder="1"/>
    <xf numFmtId="0" fontId="85" fillId="50" borderId="41" xfId="0" applyFont="1" applyFill="1" applyBorder="1" applyAlignment="1">
      <alignment horizontal="center" vertical="center"/>
    </xf>
    <xf numFmtId="0" fontId="85" fillId="50" borderId="42" xfId="0" applyFont="1" applyFill="1" applyBorder="1" applyAlignment="1">
      <alignment horizontal="center" vertical="center"/>
    </xf>
    <xf numFmtId="0" fontId="85" fillId="49" borderId="36" xfId="0" applyFont="1" applyFill="1" applyBorder="1" applyAlignment="1">
      <alignment horizontal="left" vertical="center"/>
    </xf>
    <xf numFmtId="2" fontId="109" fillId="49" borderId="0" xfId="0" applyNumberFormat="1" applyFont="1" applyFill="1" applyAlignment="1">
      <alignment horizontal="center" vertical="center"/>
    </xf>
    <xf numFmtId="2" fontId="109" fillId="49" borderId="37" xfId="0" applyNumberFormat="1" applyFont="1" applyFill="1" applyBorder="1" applyAlignment="1">
      <alignment horizontal="center" vertical="center"/>
    </xf>
    <xf numFmtId="0" fontId="85" fillId="49" borderId="44" xfId="0" applyFont="1" applyFill="1" applyBorder="1" applyAlignment="1">
      <alignment horizontal="left" vertical="center"/>
    </xf>
    <xf numFmtId="2" fontId="109" fillId="49" borderId="38" xfId="0" applyNumberFormat="1" applyFont="1" applyFill="1" applyBorder="1" applyAlignment="1">
      <alignment horizontal="center" vertical="center"/>
    </xf>
    <xf numFmtId="2" fontId="109" fillId="49" borderId="39" xfId="0" applyNumberFormat="1" applyFont="1" applyFill="1" applyBorder="1" applyAlignment="1">
      <alignment horizontal="center" vertical="center"/>
    </xf>
    <xf numFmtId="0" fontId="0" fillId="49" borderId="35" xfId="0" applyFill="1" applyBorder="1"/>
    <xf numFmtId="0" fontId="77" fillId="49" borderId="0" xfId="0" applyFont="1" applyFill="1" applyAlignment="1">
      <alignment horizontal="left" wrapText="1"/>
    </xf>
    <xf numFmtId="2" fontId="0" fillId="49" borderId="0" xfId="0" applyNumberFormat="1" applyFill="1"/>
    <xf numFmtId="0" fontId="0" fillId="49" borderId="0" xfId="0" applyFill="1"/>
    <xf numFmtId="0" fontId="67" fillId="50" borderId="0" xfId="0" applyFont="1" applyFill="1" applyAlignment="1">
      <alignment horizontal="center" vertical="center" wrapText="1"/>
    </xf>
    <xf numFmtId="0" fontId="80" fillId="49" borderId="0" xfId="0" applyFont="1" applyFill="1" applyBorder="1" applyAlignment="1">
      <alignment horizontal="center" vertical="center" wrapText="1"/>
    </xf>
    <xf numFmtId="0" fontId="81" fillId="49" borderId="0" xfId="0" applyFont="1" applyFill="1" applyBorder="1" applyAlignment="1">
      <alignment horizontal="center" vertical="center" wrapText="1"/>
    </xf>
    <xf numFmtId="0" fontId="80" fillId="50" borderId="36" xfId="0" applyFont="1" applyFill="1" applyBorder="1" applyAlignment="1">
      <alignment horizontal="center" vertical="center" wrapText="1"/>
    </xf>
    <xf numFmtId="0" fontId="81" fillId="50" borderId="37" xfId="0" applyFont="1" applyFill="1" applyBorder="1" applyAlignment="1">
      <alignment horizontal="center" vertical="center" wrapText="1"/>
    </xf>
    <xf numFmtId="0" fontId="66" fillId="27" borderId="46" xfId="0" applyFont="1" applyFill="1" applyBorder="1" applyAlignment="1">
      <alignment horizontal="left"/>
    </xf>
    <xf numFmtId="0" fontId="100" fillId="47" borderId="24" xfId="0" applyFont="1" applyFill="1" applyBorder="1" applyAlignment="1">
      <alignment horizontal="center" wrapText="1"/>
    </xf>
    <xf numFmtId="0" fontId="69" fillId="48" borderId="32" xfId="0" applyFont="1" applyFill="1" applyBorder="1" applyAlignment="1">
      <alignment horizontal="center" vertical="center"/>
    </xf>
    <xf numFmtId="0" fontId="69" fillId="48" borderId="33" xfId="0" applyFont="1" applyFill="1" applyBorder="1" applyAlignment="1">
      <alignment horizontal="center" vertical="center"/>
    </xf>
    <xf numFmtId="0" fontId="80" fillId="0" borderId="74" xfId="0" applyFont="1" applyBorder="1" applyAlignment="1">
      <alignment vertical="center"/>
    </xf>
    <xf numFmtId="0" fontId="70" fillId="50" borderId="0" xfId="0" applyFont="1" applyFill="1" applyAlignment="1">
      <alignment horizontal="center" vertical="center" wrapText="1"/>
    </xf>
    <xf numFmtId="0" fontId="67" fillId="50" borderId="0" xfId="0" applyFont="1" applyFill="1" applyAlignment="1">
      <alignment horizontal="center" vertical="center" wrapText="1"/>
    </xf>
    <xf numFmtId="0" fontId="67" fillId="48" borderId="55" xfId="0" applyFont="1" applyFill="1" applyBorder="1" applyAlignment="1">
      <alignment horizontal="center" vertical="center" wrapText="1"/>
    </xf>
    <xf numFmtId="0" fontId="67" fillId="48" borderId="37" xfId="0" applyFont="1" applyFill="1" applyBorder="1" applyAlignment="1">
      <alignment horizontal="center" vertical="center" wrapText="1"/>
    </xf>
    <xf numFmtId="0" fontId="69" fillId="48" borderId="32" xfId="0" applyFont="1" applyFill="1" applyBorder="1" applyAlignment="1">
      <alignment horizontal="center"/>
    </xf>
    <xf numFmtId="0" fontId="69" fillId="48" borderId="33" xfId="0" applyFont="1" applyFill="1" applyBorder="1" applyAlignment="1">
      <alignment horizontal="center"/>
    </xf>
    <xf numFmtId="0" fontId="69" fillId="48" borderId="34" xfId="0" applyFont="1" applyFill="1" applyBorder="1"/>
    <xf numFmtId="0" fontId="101" fillId="48" borderId="27" xfId="0" applyFont="1" applyFill="1" applyBorder="1" applyAlignment="1">
      <alignment horizontal="center" vertical="top" wrapText="1"/>
    </xf>
    <xf numFmtId="0" fontId="101" fillId="48" borderId="23" xfId="0" applyFont="1" applyFill="1" applyBorder="1" applyAlignment="1">
      <alignment horizontal="center" vertical="top" wrapText="1"/>
    </xf>
    <xf numFmtId="0" fontId="70" fillId="48" borderId="55" xfId="0" applyFont="1" applyFill="1" applyBorder="1" applyAlignment="1">
      <alignment horizontal="center" vertical="center" wrapText="1"/>
    </xf>
    <xf numFmtId="0" fontId="70" fillId="48" borderId="24" xfId="0" applyFont="1" applyFill="1" applyBorder="1" applyAlignment="1">
      <alignment horizontal="center" vertical="center" wrapText="1"/>
    </xf>
    <xf numFmtId="0" fontId="69" fillId="48" borderId="34" xfId="0" applyFont="1" applyFill="1" applyBorder="1" applyAlignment="1">
      <alignment horizontal="center"/>
    </xf>
    <xf numFmtId="0" fontId="0" fillId="0" borderId="0" xfId="0" applyAlignment="1">
      <alignment horizontal="left" vertical="center" wrapText="1"/>
    </xf>
    <xf numFmtId="0" fontId="81" fillId="50" borderId="46" xfId="0" applyFont="1" applyFill="1" applyBorder="1" applyAlignment="1">
      <alignment horizontal="center"/>
    </xf>
    <xf numFmtId="0" fontId="81" fillId="50" borderId="48" xfId="0" applyFont="1" applyFill="1" applyBorder="1" applyAlignment="1">
      <alignment horizontal="center"/>
    </xf>
    <xf numFmtId="0" fontId="80" fillId="50" borderId="51" xfId="0" applyFont="1" applyFill="1" applyBorder="1" applyAlignment="1">
      <alignment horizontal="center" vertical="center" wrapText="1"/>
    </xf>
    <xf numFmtId="0" fontId="80" fillId="50" borderId="52" xfId="0" applyFont="1" applyFill="1" applyBorder="1" applyAlignment="1">
      <alignment horizontal="center" vertical="center" wrapText="1"/>
    </xf>
    <xf numFmtId="0" fontId="82" fillId="49" borderId="36" xfId="0" applyFont="1" applyFill="1" applyBorder="1" applyAlignment="1">
      <alignment horizontal="left" vertical="center" wrapText="1"/>
    </xf>
    <xf numFmtId="0" fontId="82" fillId="49" borderId="0" xfId="0" applyFont="1" applyFill="1" applyBorder="1" applyAlignment="1">
      <alignment horizontal="left" vertical="center" wrapText="1"/>
    </xf>
    <xf numFmtId="0" fontId="82" fillId="49" borderId="37" xfId="0" applyFont="1" applyFill="1" applyBorder="1" applyAlignment="1">
      <alignment horizontal="left" vertical="center" wrapText="1"/>
    </xf>
    <xf numFmtId="0" fontId="82" fillId="49" borderId="53" xfId="0" applyFont="1" applyFill="1" applyBorder="1" applyAlignment="1">
      <alignment horizontal="left" vertical="center" wrapText="1"/>
    </xf>
    <xf numFmtId="0" fontId="82" fillId="49" borderId="40" xfId="0" applyFont="1" applyFill="1" applyBorder="1" applyAlignment="1">
      <alignment horizontal="left" vertical="center" wrapText="1"/>
    </xf>
    <xf numFmtId="0" fontId="82" fillId="49" borderId="49" xfId="0" applyFont="1" applyFill="1" applyBorder="1" applyAlignment="1">
      <alignment horizontal="left" vertical="center" wrapText="1"/>
    </xf>
    <xf numFmtId="0" fontId="77" fillId="50" borderId="41" xfId="0" applyFont="1" applyFill="1" applyBorder="1" applyAlignment="1">
      <alignment horizontal="center"/>
    </xf>
    <xf numFmtId="0" fontId="77" fillId="50" borderId="97" xfId="0" applyFont="1" applyFill="1" applyBorder="1" applyAlignment="1">
      <alignment horizontal="center"/>
    </xf>
    <xf numFmtId="0" fontId="77" fillId="50" borderId="45" xfId="0" applyFont="1" applyFill="1" applyBorder="1" applyAlignment="1">
      <alignment horizontal="center"/>
    </xf>
    <xf numFmtId="0" fontId="80" fillId="50" borderId="51" xfId="0" applyFont="1" applyFill="1" applyBorder="1" applyAlignment="1">
      <alignment horizontal="center"/>
    </xf>
    <xf numFmtId="0" fontId="80" fillId="50" borderId="54" xfId="0" applyFont="1" applyFill="1" applyBorder="1" applyAlignment="1">
      <alignment horizontal="center"/>
    </xf>
    <xf numFmtId="0" fontId="80" fillId="50" borderId="52" xfId="0" applyFont="1" applyFill="1" applyBorder="1" applyAlignment="1">
      <alignment horizontal="center"/>
    </xf>
    <xf numFmtId="0" fontId="81" fillId="50" borderId="43" xfId="0" applyFont="1" applyFill="1" applyBorder="1" applyAlignment="1">
      <alignment horizontal="center" vertical="center"/>
    </xf>
    <xf numFmtId="0" fontId="64" fillId="49" borderId="50" xfId="0" applyFont="1" applyFill="1" applyBorder="1" applyAlignment="1">
      <alignment wrapText="1"/>
    </xf>
    <xf numFmtId="0" fontId="64" fillId="49" borderId="40" xfId="0" applyFont="1" applyFill="1" applyBorder="1" applyAlignment="1">
      <alignment wrapText="1"/>
    </xf>
    <xf numFmtId="0" fontId="64" fillId="49" borderId="49" xfId="0" applyFont="1" applyFill="1" applyBorder="1" applyAlignment="1">
      <alignment wrapText="1"/>
    </xf>
    <xf numFmtId="0" fontId="69" fillId="48" borderId="51" xfId="0" applyFont="1" applyFill="1" applyBorder="1" applyAlignment="1">
      <alignment horizontal="center"/>
    </xf>
    <xf numFmtId="0" fontId="69" fillId="48" borderId="54" xfId="0" applyFont="1" applyFill="1" applyBorder="1" applyAlignment="1">
      <alignment horizontal="center"/>
    </xf>
    <xf numFmtId="0" fontId="69" fillId="48" borderId="52" xfId="0" applyFont="1" applyFill="1" applyBorder="1" applyAlignment="1">
      <alignment horizontal="center"/>
    </xf>
    <xf numFmtId="0" fontId="39" fillId="55" borderId="0" xfId="0" applyFont="1" applyFill="1" applyAlignment="1">
      <alignment horizontal="left" wrapText="1"/>
    </xf>
    <xf numFmtId="0" fontId="64" fillId="0" borderId="23" xfId="0" applyFont="1" applyBorder="1" applyAlignment="1">
      <alignment vertical="center" wrapText="1"/>
    </xf>
    <xf numFmtId="0" fontId="64" fillId="0" borderId="0" xfId="0" applyFont="1" applyAlignment="1">
      <alignment vertical="center" wrapText="1"/>
    </xf>
    <xf numFmtId="0" fontId="64" fillId="0" borderId="37" xfId="0" applyFont="1" applyBorder="1" applyAlignment="1">
      <alignment vertical="center" wrapText="1"/>
    </xf>
    <xf numFmtId="0" fontId="64" fillId="0" borderId="23" xfId="0" applyFont="1" applyBorder="1" applyAlignment="1">
      <alignment horizontal="left" vertical="center" wrapText="1"/>
    </xf>
    <xf numFmtId="0" fontId="64" fillId="0" borderId="0" xfId="0" applyFont="1" applyAlignment="1">
      <alignment horizontal="left" vertical="center" wrapText="1"/>
    </xf>
    <xf numFmtId="0" fontId="64" fillId="0" borderId="37" xfId="0" applyFont="1" applyBorder="1" applyAlignment="1">
      <alignment horizontal="left" vertical="center" wrapText="1"/>
    </xf>
    <xf numFmtId="0" fontId="64" fillId="0" borderId="50" xfId="0" applyFont="1" applyBorder="1" applyAlignment="1">
      <alignment vertical="center" wrapText="1"/>
    </xf>
    <xf numFmtId="0" fontId="64" fillId="0" borderId="40" xfId="0" applyFont="1" applyBorder="1" applyAlignment="1">
      <alignment vertical="center" wrapText="1"/>
    </xf>
    <xf numFmtId="0" fontId="64" fillId="0" borderId="49" xfId="0" applyFont="1" applyBorder="1" applyAlignment="1">
      <alignment vertical="center" wrapText="1"/>
    </xf>
    <xf numFmtId="0" fontId="67" fillId="50" borderId="35" xfId="0" applyFont="1" applyFill="1" applyBorder="1" applyAlignment="1">
      <alignment horizontal="center" vertical="center"/>
    </xf>
    <xf numFmtId="0" fontId="67" fillId="50" borderId="48" xfId="0" applyFont="1" applyFill="1" applyBorder="1" applyAlignment="1">
      <alignment horizontal="center" vertical="center"/>
    </xf>
    <xf numFmtId="0" fontId="64" fillId="0" borderId="23" xfId="0" applyFont="1" applyBorder="1" applyAlignment="1">
      <alignment vertical="center"/>
    </xf>
    <xf numFmtId="0" fontId="64" fillId="0" borderId="0" xfId="0" applyFont="1" applyBorder="1" applyAlignment="1">
      <alignment vertical="center"/>
    </xf>
    <xf numFmtId="0" fontId="64" fillId="0" borderId="37" xfId="0" applyFont="1" applyBorder="1" applyAlignment="1">
      <alignment vertical="center"/>
    </xf>
    <xf numFmtId="0" fontId="64" fillId="55" borderId="23" xfId="0" applyFont="1" applyFill="1" applyBorder="1" applyAlignment="1">
      <alignment horizontal="left" vertical="center"/>
    </xf>
    <xf numFmtId="0" fontId="64" fillId="55" borderId="0" xfId="0" applyFont="1" applyFill="1" applyAlignment="1">
      <alignment horizontal="left" vertical="center"/>
    </xf>
    <xf numFmtId="0" fontId="64" fillId="55" borderId="37" xfId="0" applyFont="1" applyFill="1" applyBorder="1" applyAlignment="1">
      <alignment horizontal="left" vertical="center"/>
    </xf>
    <xf numFmtId="0" fontId="64" fillId="0" borderId="23" xfId="0" quotePrefix="1" applyFont="1" applyBorder="1" applyAlignment="1">
      <alignment horizontal="left" vertical="center"/>
    </xf>
    <xf numFmtId="0" fontId="64" fillId="0" borderId="0" xfId="0" applyFont="1" applyAlignment="1">
      <alignment horizontal="left" vertical="center"/>
    </xf>
    <xf numFmtId="0" fontId="64" fillId="0" borderId="37" xfId="0" applyFont="1" applyBorder="1" applyAlignment="1">
      <alignment horizontal="left" vertical="center"/>
    </xf>
    <xf numFmtId="0" fontId="64" fillId="0" borderId="0" xfId="0" applyFont="1" applyAlignment="1">
      <alignment vertical="center"/>
    </xf>
    <xf numFmtId="0" fontId="69" fillId="48" borderId="83" xfId="0" applyFont="1" applyFill="1" applyBorder="1" applyAlignment="1">
      <alignment horizontal="center"/>
    </xf>
    <xf numFmtId="0" fontId="64" fillId="49" borderId="23" xfId="0" applyFont="1" applyFill="1" applyBorder="1" applyAlignment="1">
      <alignment horizontal="left" wrapText="1"/>
    </xf>
    <xf numFmtId="0" fontId="64" fillId="49" borderId="0" xfId="0" applyFont="1" applyFill="1" applyAlignment="1">
      <alignment horizontal="left" wrapText="1"/>
    </xf>
    <xf numFmtId="0" fontId="64" fillId="49" borderId="24" xfId="0" applyFont="1" applyFill="1" applyBorder="1" applyAlignment="1">
      <alignment horizontal="left" wrapText="1"/>
    </xf>
    <xf numFmtId="0" fontId="64" fillId="49" borderId="0" xfId="0" applyFont="1" applyFill="1" applyAlignment="1">
      <alignment wrapText="1"/>
    </xf>
    <xf numFmtId="0" fontId="0" fillId="49" borderId="0" xfId="0" applyFill="1"/>
    <xf numFmtId="0" fontId="64" fillId="27" borderId="23" xfId="0" applyFont="1" applyFill="1" applyBorder="1" applyAlignment="1">
      <alignment horizontal="left"/>
    </xf>
    <xf numFmtId="0" fontId="64" fillId="27" borderId="0" xfId="0" applyFont="1" applyFill="1" applyAlignment="1">
      <alignment horizontal="left"/>
    </xf>
    <xf numFmtId="0" fontId="64" fillId="27" borderId="24" xfId="0" applyFont="1" applyFill="1" applyBorder="1" applyAlignment="1">
      <alignment horizontal="left"/>
    </xf>
    <xf numFmtId="0" fontId="64" fillId="49" borderId="30" xfId="0" applyFont="1" applyFill="1" applyBorder="1" applyAlignment="1">
      <alignment horizontal="left" wrapText="1"/>
    </xf>
    <xf numFmtId="0" fontId="64" fillId="49" borderId="28" xfId="0" applyFont="1" applyFill="1" applyBorder="1" applyAlignment="1">
      <alignment horizontal="left" wrapText="1"/>
    </xf>
    <xf numFmtId="0" fontId="69" fillId="48" borderId="84" xfId="0" applyFont="1" applyFill="1" applyBorder="1" applyAlignment="1">
      <alignment horizontal="center"/>
    </xf>
    <xf numFmtId="0" fontId="78" fillId="0" borderId="54" xfId="0" applyFont="1" applyBorder="1" applyAlignment="1">
      <alignment horizontal="center"/>
    </xf>
    <xf numFmtId="0" fontId="78" fillId="0" borderId="52" xfId="0" applyFont="1" applyBorder="1" applyAlignment="1">
      <alignment horizontal="center"/>
    </xf>
    <xf numFmtId="0" fontId="67" fillId="48" borderId="43" xfId="0" applyFont="1" applyFill="1" applyBorder="1" applyAlignment="1">
      <alignment horizontal="center"/>
    </xf>
    <xf numFmtId="0" fontId="78" fillId="0" borderId="43" xfId="0" applyFont="1" applyBorder="1" applyAlignment="1">
      <alignment horizontal="center"/>
    </xf>
    <xf numFmtId="0" fontId="78" fillId="0" borderId="47" xfId="0" applyFont="1" applyBorder="1" applyAlignment="1">
      <alignment horizontal="center"/>
    </xf>
    <xf numFmtId="0" fontId="64" fillId="49" borderId="23" xfId="0" applyFont="1" applyFill="1" applyBorder="1" applyAlignment="1" applyProtection="1">
      <alignment horizontal="left" vertical="center" wrapText="1"/>
      <protection locked="0"/>
    </xf>
    <xf numFmtId="0" fontId="64" fillId="49" borderId="0" xfId="0" applyFont="1" applyFill="1" applyAlignment="1" applyProtection="1">
      <alignment horizontal="left" vertical="center" wrapText="1"/>
      <protection locked="0"/>
    </xf>
    <xf numFmtId="0" fontId="64" fillId="49" borderId="37" xfId="0" applyFont="1" applyFill="1" applyBorder="1" applyAlignment="1" applyProtection="1">
      <alignment horizontal="left" vertical="center" wrapText="1"/>
      <protection locked="0"/>
    </xf>
    <xf numFmtId="0" fontId="64" fillId="49" borderId="23" xfId="0" applyFont="1" applyFill="1" applyBorder="1" applyAlignment="1" applyProtection="1">
      <alignment horizontal="left" wrapText="1"/>
      <protection locked="0"/>
    </xf>
    <xf numFmtId="0" fontId="64" fillId="49" borderId="0" xfId="0" applyFont="1" applyFill="1" applyAlignment="1" applyProtection="1">
      <alignment horizontal="left" wrapText="1"/>
      <protection locked="0"/>
    </xf>
    <xf numFmtId="0" fontId="64" fillId="49" borderId="37" xfId="0" applyFont="1" applyFill="1" applyBorder="1" applyAlignment="1" applyProtection="1">
      <alignment horizontal="left" wrapText="1"/>
      <protection locked="0"/>
    </xf>
    <xf numFmtId="0" fontId="1" fillId="27" borderId="28" xfId="0" applyFont="1" applyFill="1" applyBorder="1" applyAlignment="1">
      <alignment vertical="center" wrapText="1"/>
    </xf>
    <xf numFmtId="0" fontId="69" fillId="47" borderId="33" xfId="0" applyFont="1" applyFill="1" applyBorder="1" applyAlignment="1">
      <alignment horizontal="center" vertical="center"/>
    </xf>
    <xf numFmtId="0" fontId="69" fillId="47" borderId="33" xfId="0" applyFont="1" applyFill="1" applyBorder="1" applyAlignment="1">
      <alignment vertical="center"/>
    </xf>
    <xf numFmtId="0" fontId="69" fillId="47" borderId="34" xfId="0" applyFont="1" applyFill="1" applyBorder="1" applyAlignment="1">
      <alignment vertical="center"/>
    </xf>
    <xf numFmtId="0" fontId="69" fillId="48" borderId="92" xfId="0" applyFont="1" applyFill="1" applyBorder="1" applyAlignment="1">
      <alignment horizontal="center" wrapText="1"/>
    </xf>
    <xf numFmtId="0" fontId="69" fillId="48" borderId="93" xfId="0" applyFont="1" applyFill="1" applyBorder="1" applyAlignment="1">
      <alignment horizontal="center" wrapText="1"/>
    </xf>
    <xf numFmtId="0" fontId="69" fillId="48" borderId="91" xfId="0" applyFont="1" applyFill="1" applyBorder="1" applyAlignment="1">
      <alignment horizontal="center" wrapText="1"/>
    </xf>
    <xf numFmtId="0" fontId="64" fillId="49" borderId="23" xfId="0" applyFont="1" applyFill="1" applyBorder="1" applyAlignment="1">
      <alignment wrapText="1"/>
    </xf>
    <xf numFmtId="0" fontId="64" fillId="27" borderId="37" xfId="0" applyFont="1" applyFill="1" applyBorder="1" applyAlignment="1">
      <alignment wrapText="1"/>
    </xf>
    <xf numFmtId="0" fontId="64" fillId="49" borderId="0" xfId="0" applyFont="1" applyFill="1" applyAlignment="1">
      <alignment vertical="top" wrapText="1"/>
    </xf>
    <xf numFmtId="0" fontId="64" fillId="49" borderId="24" xfId="0" applyFont="1" applyFill="1" applyBorder="1" applyAlignment="1">
      <alignment vertical="top" wrapText="1"/>
    </xf>
    <xf numFmtId="0" fontId="64" fillId="49" borderId="23" xfId="0" applyFont="1" applyFill="1" applyBorder="1" applyAlignment="1">
      <alignment vertical="top" wrapText="1"/>
    </xf>
    <xf numFmtId="0" fontId="64" fillId="27" borderId="23" xfId="0" applyFont="1" applyFill="1" applyBorder="1" applyAlignment="1">
      <alignment wrapText="1"/>
    </xf>
    <xf numFmtId="0" fontId="0" fillId="0" borderId="0" xfId="0" applyAlignment="1">
      <alignment wrapText="1"/>
    </xf>
    <xf numFmtId="0" fontId="0" fillId="0" borderId="24" xfId="0" applyBorder="1" applyAlignment="1">
      <alignment wrapText="1"/>
    </xf>
    <xf numFmtId="0" fontId="0" fillId="0" borderId="23" xfId="0" applyBorder="1" applyAlignment="1">
      <alignment wrapText="1"/>
    </xf>
    <xf numFmtId="0" fontId="64" fillId="27" borderId="0" xfId="0" applyFont="1" applyFill="1" applyAlignment="1">
      <alignment vertical="top" wrapText="1"/>
    </xf>
    <xf numFmtId="0" fontId="69" fillId="48" borderId="34" xfId="0" applyFont="1" applyFill="1" applyBorder="1" applyAlignment="1">
      <alignment horizontal="center" vertical="center"/>
    </xf>
    <xf numFmtId="0" fontId="69" fillId="48" borderId="51" xfId="0" applyFont="1" applyFill="1" applyBorder="1" applyAlignment="1">
      <alignment horizontal="center" vertical="center"/>
    </xf>
    <xf numFmtId="0" fontId="69" fillId="48" borderId="54" xfId="0" applyFont="1" applyFill="1" applyBorder="1" applyAlignment="1">
      <alignment horizontal="center" vertical="center"/>
    </xf>
    <xf numFmtId="0" fontId="69" fillId="48" borderId="52" xfId="0" applyFont="1" applyFill="1" applyBorder="1" applyAlignment="1">
      <alignment horizontal="center" vertical="center"/>
    </xf>
    <xf numFmtId="0" fontId="64" fillId="49" borderId="27" xfId="0" applyFont="1" applyFill="1" applyBorder="1" applyAlignment="1">
      <alignment horizontal="left" vertical="center" wrapText="1"/>
    </xf>
    <xf numFmtId="0" fontId="64" fillId="49" borderId="22" xfId="0" applyFont="1" applyFill="1" applyBorder="1" applyAlignment="1">
      <alignment horizontal="left" vertical="center" wrapText="1"/>
    </xf>
    <xf numFmtId="0" fontId="64" fillId="49" borderId="55" xfId="0" applyFont="1" applyFill="1" applyBorder="1" applyAlignment="1">
      <alignment horizontal="left" vertical="center" wrapText="1"/>
    </xf>
    <xf numFmtId="0" fontId="37" fillId="0" borderId="23" xfId="0" applyFont="1" applyBorder="1" applyAlignment="1">
      <alignment wrapText="1"/>
    </xf>
    <xf numFmtId="0" fontId="37" fillId="0" borderId="0" xfId="0" applyFont="1" applyBorder="1" applyAlignment="1">
      <alignment wrapText="1"/>
    </xf>
    <xf numFmtId="0" fontId="37" fillId="0" borderId="37" xfId="0" applyFont="1" applyBorder="1" applyAlignment="1">
      <alignment wrapText="1"/>
    </xf>
    <xf numFmtId="0" fontId="64" fillId="52" borderId="30" xfId="0" applyFont="1" applyFill="1" applyBorder="1" applyAlignment="1">
      <alignment wrapText="1"/>
    </xf>
    <xf numFmtId="0" fontId="64" fillId="52" borderId="28" xfId="0" applyFont="1" applyFill="1" applyBorder="1" applyAlignment="1">
      <alignment wrapText="1"/>
    </xf>
    <xf numFmtId="0" fontId="64" fillId="52" borderId="75" xfId="0" applyFont="1" applyFill="1" applyBorder="1" applyAlignment="1">
      <alignment wrapText="1"/>
    </xf>
    <xf numFmtId="0" fontId="64" fillId="47" borderId="0" xfId="0" applyFont="1" applyFill="1" applyAlignment="1">
      <alignment wrapText="1"/>
    </xf>
    <xf numFmtId="0" fontId="64" fillId="47" borderId="24" xfId="0" applyFont="1" applyFill="1" applyBorder="1" applyAlignment="1">
      <alignment wrapText="1"/>
    </xf>
    <xf numFmtId="164" fontId="66" fillId="47" borderId="60" xfId="0" applyNumberFormat="1" applyFont="1" applyFill="1" applyBorder="1" applyAlignment="1">
      <alignment horizontal="left" vertical="center" wrapText="1"/>
    </xf>
    <xf numFmtId="164" fontId="66" fillId="47" borderId="61" xfId="0" applyNumberFormat="1" applyFont="1" applyFill="1" applyBorder="1" applyAlignment="1">
      <alignment horizontal="left" vertical="center" wrapText="1"/>
    </xf>
    <xf numFmtId="0" fontId="85" fillId="51" borderId="35" xfId="0" applyFont="1" applyFill="1" applyBorder="1" applyAlignment="1">
      <alignment horizontal="center" vertical="center"/>
    </xf>
    <xf numFmtId="0" fontId="85" fillId="51" borderId="48" xfId="0" applyFont="1" applyFill="1" applyBorder="1" applyAlignment="1">
      <alignment horizontal="center" vertical="center"/>
    </xf>
    <xf numFmtId="0" fontId="85" fillId="51" borderId="62" xfId="0" applyFont="1" applyFill="1" applyBorder="1" applyAlignment="1">
      <alignment horizontal="center" vertical="center"/>
    </xf>
    <xf numFmtId="0" fontId="85" fillId="51" borderId="43" xfId="0" applyFont="1" applyFill="1" applyBorder="1" applyAlignment="1">
      <alignment horizontal="center" vertical="center"/>
    </xf>
    <xf numFmtId="0" fontId="85" fillId="51" borderId="47" xfId="0" applyFont="1" applyFill="1" applyBorder="1" applyAlignment="1">
      <alignment horizontal="center" vertical="center"/>
    </xf>
    <xf numFmtId="0" fontId="80" fillId="50" borderId="54" xfId="0" applyFont="1" applyFill="1" applyBorder="1" applyAlignment="1">
      <alignment horizontal="center" vertical="center" wrapText="1"/>
    </xf>
    <xf numFmtId="0" fontId="82" fillId="49" borderId="36" xfId="0" applyFont="1" applyFill="1" applyBorder="1" applyAlignment="1">
      <alignment horizontal="left" vertical="center"/>
    </xf>
    <xf numFmtId="0" fontId="82" fillId="49" borderId="0" xfId="0" applyFont="1" applyFill="1" applyAlignment="1">
      <alignment horizontal="left" vertical="center"/>
    </xf>
    <xf numFmtId="0" fontId="82" fillId="49" borderId="37" xfId="0" applyFont="1" applyFill="1" applyBorder="1" applyAlignment="1">
      <alignment horizontal="left" vertical="center"/>
    </xf>
    <xf numFmtId="0" fontId="82" fillId="49" borderId="0" xfId="0" applyFont="1" applyFill="1" applyAlignment="1">
      <alignment horizontal="left" vertical="center" wrapText="1"/>
    </xf>
    <xf numFmtId="0" fontId="81" fillId="50" borderId="54" xfId="0" applyFont="1" applyFill="1" applyBorder="1" applyAlignment="1">
      <alignment horizontal="center"/>
    </xf>
    <xf numFmtId="0" fontId="81" fillId="50" borderId="52" xfId="0" applyFont="1" applyFill="1" applyBorder="1" applyAlignment="1">
      <alignment horizontal="center"/>
    </xf>
    <xf numFmtId="0" fontId="82" fillId="49" borderId="46" xfId="0" applyFont="1" applyFill="1" applyBorder="1" applyAlignment="1">
      <alignment horizontal="left" vertical="center"/>
    </xf>
    <xf numFmtId="0" fontId="82" fillId="49" borderId="35" xfId="0" applyFont="1" applyFill="1" applyBorder="1" applyAlignment="1">
      <alignment horizontal="left" vertical="center"/>
    </xf>
    <xf numFmtId="0" fontId="82" fillId="49" borderId="48" xfId="0" applyFont="1" applyFill="1" applyBorder="1" applyAlignment="1">
      <alignment horizontal="left" vertical="center"/>
    </xf>
    <xf numFmtId="0" fontId="82" fillId="0" borderId="53" xfId="0" applyFont="1" applyBorder="1" applyAlignment="1">
      <alignment vertical="center" wrapText="1"/>
    </xf>
    <xf numFmtId="0" fontId="105" fillId="0" borderId="40" xfId="0" applyFont="1" applyBorder="1"/>
    <xf numFmtId="0" fontId="105" fillId="0" borderId="49" xfId="0" applyFont="1" applyBorder="1"/>
    <xf numFmtId="0" fontId="64" fillId="49" borderId="45" xfId="0" applyFont="1" applyFill="1" applyBorder="1" applyAlignment="1">
      <alignment horizontal="left" vertical="center" wrapText="1"/>
    </xf>
    <xf numFmtId="0" fontId="64" fillId="49" borderId="41" xfId="0" applyFont="1" applyFill="1" applyBorder="1" applyAlignment="1">
      <alignment horizontal="left" vertical="center" wrapText="1"/>
    </xf>
    <xf numFmtId="0" fontId="64" fillId="49" borderId="42" xfId="0" applyFont="1" applyFill="1" applyBorder="1" applyAlignment="1">
      <alignment horizontal="left" vertical="center" wrapText="1"/>
    </xf>
    <xf numFmtId="0" fontId="64" fillId="49" borderId="36" xfId="0" applyFont="1" applyFill="1" applyBorder="1" applyAlignment="1">
      <alignment wrapText="1"/>
    </xf>
    <xf numFmtId="0" fontId="64" fillId="49" borderId="0" xfId="0" applyFont="1" applyFill="1" applyBorder="1" applyAlignment="1">
      <alignment wrapText="1"/>
    </xf>
    <xf numFmtId="0" fontId="64" fillId="49" borderId="37" xfId="0" applyFont="1" applyFill="1" applyBorder="1" applyAlignment="1">
      <alignment wrapText="1"/>
    </xf>
    <xf numFmtId="0" fontId="64" fillId="49" borderId="53" xfId="0" quotePrefix="1" applyFont="1" applyFill="1" applyBorder="1" applyAlignment="1">
      <alignment wrapText="1"/>
    </xf>
    <xf numFmtId="0" fontId="64" fillId="49" borderId="40" xfId="0" quotePrefix="1" applyFont="1" applyFill="1" applyBorder="1" applyAlignment="1">
      <alignment wrapText="1"/>
    </xf>
    <xf numFmtId="0" fontId="64" fillId="49" borderId="49" xfId="0" quotePrefix="1" applyFont="1" applyFill="1" applyBorder="1" applyAlignment="1">
      <alignment wrapText="1"/>
    </xf>
    <xf numFmtId="0" fontId="85" fillId="50" borderId="43" xfId="0" applyFont="1" applyFill="1" applyBorder="1" applyAlignment="1">
      <alignment horizontal="center" vertical="center" wrapText="1"/>
    </xf>
    <xf numFmtId="0" fontId="85" fillId="50" borderId="47" xfId="0" applyFont="1" applyFill="1" applyBorder="1" applyAlignment="1">
      <alignment horizontal="center" vertical="center" wrapText="1"/>
    </xf>
    <xf numFmtId="0" fontId="82" fillId="0" borderId="36" xfId="0" applyFont="1" applyBorder="1" applyAlignment="1">
      <alignment horizontal="left" vertical="top" wrapText="1"/>
    </xf>
    <xf numFmtId="0" fontId="82" fillId="0" borderId="0" xfId="0" applyFont="1" applyAlignment="1">
      <alignment horizontal="left" vertical="top" wrapText="1"/>
    </xf>
    <xf numFmtId="0" fontId="82" fillId="0" borderId="37" xfId="0" applyFont="1" applyBorder="1" applyAlignment="1">
      <alignment horizontal="left" vertical="top" wrapText="1"/>
    </xf>
    <xf numFmtId="0" fontId="82" fillId="49" borderId="35" xfId="0" applyFont="1" applyFill="1" applyBorder="1" applyAlignment="1">
      <alignment horizontal="left" wrapText="1"/>
    </xf>
    <xf numFmtId="0" fontId="82" fillId="49" borderId="51" xfId="0" applyFont="1" applyFill="1" applyBorder="1" applyAlignment="1">
      <alignment horizontal="center" vertical="center" wrapText="1"/>
    </xf>
    <xf numFmtId="0" fontId="82" fillId="49" borderId="52" xfId="0" applyFont="1" applyFill="1" applyBorder="1" applyAlignment="1">
      <alignment horizontal="center" vertical="center" wrapText="1"/>
    </xf>
    <xf numFmtId="0" fontId="64" fillId="49" borderId="23" xfId="0" applyFont="1" applyFill="1" applyBorder="1" applyAlignment="1"/>
    <xf numFmtId="0" fontId="64" fillId="49" borderId="0" xfId="0" applyFont="1" applyFill="1" applyBorder="1" applyAlignment="1"/>
    <xf numFmtId="0" fontId="64" fillId="49" borderId="24" xfId="0" applyFont="1" applyFill="1" applyBorder="1" applyAlignment="1"/>
    <xf numFmtId="0" fontId="64" fillId="47" borderId="30" xfId="0" applyFont="1" applyFill="1" applyBorder="1" applyAlignment="1"/>
    <xf numFmtId="0" fontId="64" fillId="47" borderId="28" xfId="0" applyFont="1" applyFill="1" applyBorder="1" applyAlignment="1"/>
    <xf numFmtId="0" fontId="64" fillId="47" borderId="31" xfId="0" applyFont="1" applyFill="1" applyBorder="1" applyAlignment="1"/>
  </cellXfs>
  <cellStyles count="337">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2" xfId="42" xr:uid="{00000000-0005-0000-0000-000029000000}"/>
    <cellStyle name="Comma 2 2" xfId="43" xr:uid="{00000000-0005-0000-0000-00002A000000}"/>
    <cellStyle name="Comma 2 2 2" xfId="321" xr:uid="{5E1A5AE4-B6BD-4A14-909B-C776F3ADF4C1}"/>
    <cellStyle name="Comma 2 3" xfId="311" xr:uid="{00000000-0005-0000-0000-00002B000000}"/>
    <cellStyle name="Comma 2 3 2" xfId="331" xr:uid="{64B1989C-4964-4CD3-B3EC-C4A9A391B5F2}"/>
    <cellStyle name="Comma 2 4" xfId="320" xr:uid="{0D0D3998-D138-44AD-8CA3-3199FB4E0A74}"/>
    <cellStyle name="Comma 3" xfId="44" xr:uid="{00000000-0005-0000-0000-00002C000000}"/>
    <cellStyle name="Comma 3 2" xfId="45" xr:uid="{00000000-0005-0000-0000-00002D000000}"/>
    <cellStyle name="Comma 3 2 2" xfId="46" xr:uid="{00000000-0005-0000-0000-00002E000000}"/>
    <cellStyle name="Comma 3 2 2 2" xfId="324" xr:uid="{274162D3-73F4-44EB-8F8D-15124BC5C43C}"/>
    <cellStyle name="Comma 3 2 3" xfId="313" xr:uid="{00000000-0005-0000-0000-00002F000000}"/>
    <cellStyle name="Comma 3 2 3 2" xfId="333" xr:uid="{23DA9731-06AF-4551-8871-15EE5A4F1273}"/>
    <cellStyle name="Comma 3 2 4" xfId="323" xr:uid="{BDA92D93-06B9-42F2-8F02-56CF8531C72B}"/>
    <cellStyle name="Comma 3 3" xfId="47" xr:uid="{00000000-0005-0000-0000-000030000000}"/>
    <cellStyle name="Comma 3 3 2" xfId="325" xr:uid="{C4F8A83E-6F58-4FEF-A40C-04F524409F08}"/>
    <cellStyle name="Comma 3 4" xfId="312" xr:uid="{00000000-0005-0000-0000-000031000000}"/>
    <cellStyle name="Comma 3 4 2" xfId="332" xr:uid="{36E26D0C-EB32-4FD4-93E0-2B64349A4836}"/>
    <cellStyle name="Comma 3 5" xfId="322" xr:uid="{9A2FF96C-3946-4754-987E-6A8CF32E7B00}"/>
    <cellStyle name="Comma 4" xfId="48" xr:uid="{00000000-0005-0000-0000-000032000000}"/>
    <cellStyle name="Comma 4 2" xfId="49" xr:uid="{00000000-0005-0000-0000-000033000000}"/>
    <cellStyle name="Comma 4 2 2" xfId="327" xr:uid="{D889C079-4C2C-4459-9D63-FFC594269896}"/>
    <cellStyle name="Comma 4 3" xfId="314" xr:uid="{00000000-0005-0000-0000-000034000000}"/>
    <cellStyle name="Comma 4 3 2" xfId="334" xr:uid="{7691EBC0-8D8C-4C4B-B102-7E422C130CAF}"/>
    <cellStyle name="Comma 4 4" xfId="326" xr:uid="{E671A099-3DF3-4BC8-BB71-EC89C615385D}"/>
    <cellStyle name="Comma 5" xfId="50" xr:uid="{00000000-0005-0000-0000-000035000000}"/>
    <cellStyle name="Comma 5 2" xfId="328" xr:uid="{A3E01180-0FF9-409F-90EE-E1C9346514CF}"/>
    <cellStyle name="Currency 2" xfId="51" xr:uid="{00000000-0005-0000-0000-000036000000}"/>
    <cellStyle name="Currency 2 2" xfId="52" xr:uid="{00000000-0005-0000-0000-000037000000}"/>
    <cellStyle name="Currency 2 2 2" xfId="330" xr:uid="{88CB099D-2FD9-43E8-8FAF-1198252E497D}"/>
    <cellStyle name="Currency 2 3" xfId="315" xr:uid="{00000000-0005-0000-0000-000038000000}"/>
    <cellStyle name="Currency 2 3 2" xfId="335" xr:uid="{FC110E0B-DF6E-41B5-96C8-EAE2526F6141}"/>
    <cellStyle name="Currency 2 4" xfId="329" xr:uid="{05BEC61B-D6CE-4D5F-924B-5B2567D45774}"/>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Hyperlink 2 2" xfId="336" xr:uid="{7368426B-9E68-49AC-A181-0C43EE0D42F6}"/>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rmal_Firms 2" xfId="319" xr:uid="{B8B24DCF-4D5F-4608-B1D0-BD3CB57C1EBA}"/>
    <cellStyle name="Normal_Linked Economy Supplementary Tables AS11" xfId="318" xr:uid="{6A4E9186-E75C-428D-8B09-BEA59FDA4956}"/>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cent" xfId="317" builtinId="5"/>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Carbon Budget clearance (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32"/>
  <sheetViews>
    <sheetView showFormulas="1" tabSelected="1" zoomScaleNormal="100" zoomScaleSheetLayoutView="100" workbookViewId="0"/>
  </sheetViews>
  <sheetFormatPr defaultColWidth="8.86328125" defaultRowHeight="14.15" x14ac:dyDescent="0.35"/>
  <cols>
    <col min="1" max="1" width="4.6640625" style="1" customWidth="1"/>
    <col min="2" max="2" width="52.6640625" style="1" customWidth="1"/>
    <col min="3" max="16384" width="8.86328125" style="1"/>
  </cols>
  <sheetData>
    <row r="1" spans="1:14" ht="33.75" customHeight="1" thickBot="1" x14ac:dyDescent="0.45">
      <c r="A1" s="9"/>
      <c r="B1" s="284"/>
      <c r="C1" s="5"/>
      <c r="D1" s="5"/>
      <c r="E1" s="5"/>
      <c r="F1" s="5"/>
      <c r="G1" s="5"/>
      <c r="H1" s="5"/>
      <c r="I1" s="5"/>
      <c r="J1" s="5"/>
      <c r="K1" s="5"/>
      <c r="L1" s="5"/>
      <c r="M1" s="5"/>
      <c r="N1" s="5"/>
    </row>
    <row r="2" spans="1:14" ht="33" customHeight="1" thickBot="1" x14ac:dyDescent="0.45">
      <c r="A2" s="5"/>
      <c r="B2" s="445" t="s">
        <v>639</v>
      </c>
      <c r="C2" s="5"/>
      <c r="D2" s="5"/>
      <c r="E2" s="5"/>
      <c r="F2" s="5"/>
      <c r="G2" s="5"/>
      <c r="H2" s="5"/>
      <c r="I2" s="5"/>
      <c r="J2" s="5"/>
      <c r="K2" s="5"/>
      <c r="L2" s="5"/>
      <c r="M2" s="5"/>
      <c r="N2" s="5"/>
    </row>
    <row r="3" spans="1:14" ht="15.75" customHeight="1" x14ac:dyDescent="0.4">
      <c r="A3" s="11"/>
      <c r="B3" s="306" t="s">
        <v>37</v>
      </c>
      <c r="C3" s="5"/>
      <c r="E3" s="5"/>
      <c r="F3" s="5"/>
      <c r="G3" s="5"/>
      <c r="H3" s="5"/>
      <c r="I3" s="5"/>
      <c r="J3" s="5"/>
      <c r="K3" s="5"/>
      <c r="L3" s="5"/>
      <c r="M3" s="5"/>
      <c r="N3" s="5"/>
    </row>
    <row r="4" spans="1:14" ht="15.75" customHeight="1" x14ac:dyDescent="0.4">
      <c r="A4" s="11"/>
      <c r="B4" s="306" t="s">
        <v>36</v>
      </c>
      <c r="C4" s="5"/>
      <c r="D4" s="5"/>
      <c r="E4" s="5"/>
      <c r="F4" s="5"/>
      <c r="G4" s="5"/>
      <c r="H4" s="5"/>
      <c r="I4" s="5"/>
      <c r="J4" s="5"/>
      <c r="K4" s="5"/>
      <c r="L4" s="5"/>
      <c r="M4" s="5"/>
      <c r="N4" s="5"/>
    </row>
    <row r="5" spans="1:14" ht="15.75" customHeight="1" x14ac:dyDescent="0.4">
      <c r="A5" s="11"/>
      <c r="B5" s="306" t="s">
        <v>35</v>
      </c>
      <c r="C5" s="5"/>
      <c r="D5" s="5"/>
      <c r="E5" s="5"/>
      <c r="F5" s="5"/>
      <c r="G5" s="5"/>
      <c r="H5" s="5"/>
      <c r="I5" s="5"/>
      <c r="J5" s="5"/>
      <c r="K5" s="5"/>
      <c r="L5" s="5"/>
      <c r="M5" s="5"/>
      <c r="N5" s="5"/>
    </row>
    <row r="6" spans="1:14" ht="15.75" customHeight="1" x14ac:dyDescent="0.4">
      <c r="A6" s="11"/>
      <c r="B6" s="306" t="s">
        <v>47</v>
      </c>
      <c r="C6" s="5"/>
      <c r="D6" s="5"/>
      <c r="E6" s="5"/>
      <c r="F6" s="5"/>
      <c r="G6" s="5"/>
      <c r="H6" s="5"/>
      <c r="I6" s="5"/>
      <c r="J6" s="5"/>
      <c r="K6" s="5"/>
      <c r="L6" s="5"/>
      <c r="M6" s="5"/>
      <c r="N6" s="5"/>
    </row>
    <row r="7" spans="1:14" ht="15.75" customHeight="1" x14ac:dyDescent="0.4">
      <c r="A7" s="11"/>
      <c r="B7" s="306" t="s">
        <v>49</v>
      </c>
      <c r="C7" s="5"/>
      <c r="D7" s="5"/>
      <c r="E7" s="5"/>
      <c r="F7" s="5"/>
      <c r="G7" s="5"/>
      <c r="H7" s="5"/>
      <c r="I7" s="5"/>
      <c r="J7" s="5"/>
      <c r="K7" s="5"/>
      <c r="L7" s="5"/>
      <c r="M7" s="5"/>
      <c r="N7" s="5"/>
    </row>
    <row r="8" spans="1:14" ht="15.75" customHeight="1" x14ac:dyDescent="0.4">
      <c r="A8" s="11"/>
      <c r="B8" s="306" t="s">
        <v>48</v>
      </c>
      <c r="C8" s="5"/>
      <c r="D8" s="5"/>
      <c r="E8" s="5"/>
      <c r="F8" s="5"/>
      <c r="G8" s="5"/>
      <c r="H8" s="5"/>
      <c r="I8" s="5"/>
      <c r="J8" s="5"/>
      <c r="K8" s="5"/>
      <c r="L8" s="5"/>
      <c r="M8" s="5"/>
      <c r="N8" s="5"/>
    </row>
    <row r="9" spans="1:14" ht="15.75" customHeight="1" x14ac:dyDescent="0.4">
      <c r="A9" s="11"/>
      <c r="B9" s="306" t="s">
        <v>50</v>
      </c>
      <c r="C9" s="5"/>
      <c r="D9" s="5"/>
      <c r="E9" s="5"/>
      <c r="F9" s="5"/>
      <c r="G9" s="5"/>
      <c r="H9" s="5"/>
      <c r="I9" s="5"/>
      <c r="J9" s="5"/>
      <c r="K9" s="5"/>
      <c r="L9" s="5"/>
      <c r="M9" s="5"/>
      <c r="N9" s="5"/>
    </row>
    <row r="10" spans="1:14" ht="15.75" customHeight="1" x14ac:dyDescent="0.4">
      <c r="A10" s="11"/>
      <c r="B10" s="306" t="s">
        <v>51</v>
      </c>
      <c r="C10" s="5"/>
      <c r="D10" s="5"/>
      <c r="E10" s="5"/>
      <c r="F10" s="5"/>
      <c r="G10" s="5"/>
      <c r="H10" s="5"/>
      <c r="I10" s="5"/>
      <c r="J10" s="5"/>
      <c r="K10" s="5"/>
      <c r="L10" s="5"/>
      <c r="M10" s="5"/>
      <c r="N10" s="5"/>
    </row>
    <row r="11" spans="1:14" ht="15.75" customHeight="1" x14ac:dyDescent="0.4">
      <c r="A11" s="11"/>
      <c r="B11" s="306" t="s">
        <v>76</v>
      </c>
      <c r="C11" s="5"/>
      <c r="D11" s="5"/>
      <c r="E11" s="5"/>
      <c r="F11" s="5"/>
      <c r="G11" s="5"/>
      <c r="H11" s="5"/>
      <c r="I11" s="5"/>
      <c r="J11" s="5"/>
      <c r="K11" s="5"/>
      <c r="L11" s="5"/>
      <c r="M11" s="5"/>
      <c r="N11" s="5"/>
    </row>
    <row r="12" spans="1:14" ht="15.75" customHeight="1" x14ac:dyDescent="0.4">
      <c r="A12" s="12"/>
      <c r="B12" s="306" t="s">
        <v>52</v>
      </c>
      <c r="C12" s="5"/>
      <c r="D12" s="5"/>
      <c r="E12" s="5"/>
      <c r="F12" s="5"/>
      <c r="G12" s="5"/>
      <c r="H12" s="5"/>
      <c r="I12" s="5"/>
      <c r="J12" s="5"/>
      <c r="K12" s="5"/>
      <c r="L12" s="5"/>
      <c r="M12" s="5"/>
      <c r="N12" s="5"/>
    </row>
    <row r="13" spans="1:14" ht="15.75" customHeight="1" x14ac:dyDescent="0.4">
      <c r="A13" s="11"/>
      <c r="B13" s="306" t="s">
        <v>53</v>
      </c>
      <c r="C13" s="5"/>
      <c r="D13" s="5"/>
      <c r="E13" s="5"/>
      <c r="F13" s="5"/>
      <c r="G13" s="5"/>
      <c r="H13" s="5"/>
      <c r="I13" s="5"/>
      <c r="J13" s="5"/>
      <c r="K13" s="5"/>
      <c r="L13" s="5"/>
      <c r="M13" s="5"/>
      <c r="N13" s="5"/>
    </row>
    <row r="14" spans="1:14" ht="15.75" customHeight="1" x14ac:dyDescent="0.4">
      <c r="A14" s="561"/>
      <c r="B14" s="562" t="s">
        <v>620</v>
      </c>
      <c r="C14" s="560"/>
      <c r="D14" s="560"/>
      <c r="E14" s="560"/>
      <c r="F14" s="560"/>
      <c r="G14" s="560"/>
      <c r="H14" s="560"/>
      <c r="I14" s="560"/>
      <c r="J14" s="560"/>
      <c r="K14" s="560"/>
      <c r="L14" s="560"/>
      <c r="M14" s="560"/>
      <c r="N14" s="560"/>
    </row>
    <row r="15" spans="1:14" ht="15.75" customHeight="1" x14ac:dyDescent="0.4">
      <c r="A15" s="13"/>
      <c r="B15" s="306" t="s">
        <v>54</v>
      </c>
      <c r="C15" s="5"/>
      <c r="D15" s="5"/>
      <c r="E15" s="5"/>
      <c r="F15" s="5"/>
      <c r="G15" s="5"/>
      <c r="H15" s="5"/>
      <c r="I15" s="5"/>
      <c r="J15" s="5"/>
      <c r="K15" s="5"/>
      <c r="L15" s="5"/>
      <c r="M15" s="5"/>
      <c r="N15" s="5"/>
    </row>
    <row r="16" spans="1:14" ht="15.75" customHeight="1" x14ac:dyDescent="0.4">
      <c r="A16" s="13"/>
      <c r="B16" s="306" t="s">
        <v>55</v>
      </c>
      <c r="C16" s="5"/>
      <c r="D16" s="5"/>
      <c r="E16" s="5"/>
      <c r="F16" s="5"/>
      <c r="G16" s="5"/>
      <c r="H16" s="5"/>
      <c r="I16" s="5"/>
      <c r="J16" s="5"/>
      <c r="K16" s="5"/>
      <c r="L16" s="5"/>
      <c r="M16" s="5"/>
      <c r="N16" s="5"/>
    </row>
    <row r="17" spans="1:14" ht="15.75" customHeight="1" x14ac:dyDescent="0.4">
      <c r="A17" s="561"/>
      <c r="B17" s="562" t="s">
        <v>634</v>
      </c>
      <c r="C17" s="560"/>
      <c r="E17" s="560"/>
      <c r="F17" s="560"/>
      <c r="G17" s="560"/>
      <c r="H17" s="560"/>
      <c r="I17" s="560"/>
      <c r="J17" s="560"/>
      <c r="K17" s="560"/>
      <c r="L17" s="560"/>
      <c r="M17" s="560"/>
      <c r="N17" s="560"/>
    </row>
    <row r="18" spans="1:14" ht="15.75" customHeight="1" x14ac:dyDescent="0.4">
      <c r="A18" s="13"/>
      <c r="B18" s="306" t="s">
        <v>635</v>
      </c>
      <c r="C18" s="5"/>
      <c r="D18" s="75"/>
      <c r="E18" s="5"/>
      <c r="F18" s="5"/>
      <c r="G18" s="5"/>
      <c r="H18" s="5"/>
      <c r="I18" s="5"/>
      <c r="J18" s="5"/>
      <c r="K18" s="5"/>
      <c r="L18" s="5"/>
      <c r="M18" s="5"/>
      <c r="N18" s="5"/>
    </row>
    <row r="19" spans="1:14" ht="15.75" customHeight="1" x14ac:dyDescent="0.4">
      <c r="A19" s="13"/>
      <c r="B19" s="306" t="s">
        <v>636</v>
      </c>
      <c r="C19" s="5"/>
      <c r="D19" s="75"/>
      <c r="E19" s="5"/>
      <c r="F19" s="5"/>
      <c r="G19" s="5"/>
      <c r="H19" s="5"/>
      <c r="I19" s="5"/>
      <c r="J19" s="5"/>
      <c r="K19" s="5"/>
      <c r="L19" s="5"/>
      <c r="M19" s="5"/>
      <c r="N19" s="5"/>
    </row>
    <row r="20" spans="1:14" ht="15.75" customHeight="1" x14ac:dyDescent="0.4">
      <c r="A20" s="13"/>
      <c r="B20" s="306" t="s">
        <v>637</v>
      </c>
      <c r="C20" s="74"/>
      <c r="D20" s="75"/>
      <c r="E20" s="5"/>
      <c r="F20" s="5"/>
      <c r="G20" s="5"/>
      <c r="H20" s="5"/>
      <c r="I20" s="5"/>
      <c r="J20" s="5"/>
      <c r="K20" s="5"/>
      <c r="L20" s="5"/>
      <c r="M20" s="5"/>
      <c r="N20" s="5"/>
    </row>
    <row r="21" spans="1:14" ht="15.75" customHeight="1" x14ac:dyDescent="0.4">
      <c r="A21" s="5"/>
      <c r="B21" s="306" t="s">
        <v>638</v>
      </c>
      <c r="C21" s="5"/>
      <c r="D21" s="75"/>
      <c r="E21" s="5"/>
      <c r="F21" s="5"/>
      <c r="G21" s="5"/>
      <c r="H21" s="5"/>
      <c r="I21" s="5"/>
      <c r="J21" s="5"/>
      <c r="K21" s="5"/>
      <c r="L21" s="5"/>
      <c r="M21" s="5"/>
      <c r="N21" s="5"/>
    </row>
    <row r="22" spans="1:14" ht="15.75" customHeight="1" x14ac:dyDescent="0.4">
      <c r="A22" s="560"/>
      <c r="B22" s="562" t="s">
        <v>640</v>
      </c>
      <c r="C22" s="560"/>
      <c r="D22" s="75"/>
      <c r="E22" s="560"/>
      <c r="F22" s="560"/>
      <c r="G22" s="560"/>
      <c r="H22" s="560"/>
      <c r="I22" s="560"/>
      <c r="J22" s="560"/>
      <c r="K22" s="560"/>
      <c r="L22" s="560"/>
      <c r="M22" s="560"/>
      <c r="N22" s="560"/>
    </row>
    <row r="23" spans="1:14" ht="15.75" customHeight="1" thickBot="1" x14ac:dyDescent="0.45">
      <c r="A23" s="560"/>
      <c r="B23" s="562" t="s">
        <v>641</v>
      </c>
      <c r="C23" s="560"/>
      <c r="D23" s="75"/>
      <c r="E23" s="560"/>
      <c r="F23" s="560"/>
      <c r="G23" s="560"/>
      <c r="H23" s="560"/>
      <c r="I23" s="560"/>
      <c r="J23" s="560"/>
      <c r="K23" s="560"/>
      <c r="L23" s="560"/>
      <c r="M23" s="560"/>
      <c r="N23" s="560"/>
    </row>
    <row r="24" spans="1:14" ht="14.6" x14ac:dyDescent="0.4">
      <c r="A24" s="5"/>
      <c r="B24" s="515"/>
      <c r="C24" s="5"/>
      <c r="D24" s="76"/>
      <c r="E24" s="5"/>
      <c r="F24" s="5"/>
      <c r="G24" s="5"/>
      <c r="H24" s="5"/>
      <c r="I24" s="5"/>
      <c r="J24" s="5"/>
      <c r="K24" s="5"/>
      <c r="L24" s="5"/>
      <c r="M24" s="5"/>
      <c r="N24" s="5"/>
    </row>
    <row r="25" spans="1:14" ht="14.6" x14ac:dyDescent="0.4">
      <c r="A25" s="5"/>
      <c r="B25" s="5"/>
      <c r="C25" s="5"/>
      <c r="D25" s="76"/>
      <c r="E25" s="5"/>
      <c r="F25" s="5"/>
      <c r="G25" s="5"/>
      <c r="H25" s="5"/>
      <c r="I25" s="5"/>
      <c r="J25" s="5"/>
      <c r="K25" s="5"/>
      <c r="L25" s="5"/>
      <c r="M25" s="5"/>
      <c r="N25" s="5"/>
    </row>
    <row r="26" spans="1:14" ht="14.6" x14ac:dyDescent="0.4">
      <c r="A26" s="5"/>
      <c r="B26" s="5"/>
      <c r="C26" s="5"/>
      <c r="D26" s="5"/>
      <c r="E26" s="5"/>
      <c r="F26" s="5"/>
      <c r="G26" s="5"/>
      <c r="H26" s="5"/>
      <c r="I26" s="5"/>
      <c r="J26" s="5"/>
      <c r="K26" s="5"/>
      <c r="L26" s="5"/>
      <c r="M26" s="5"/>
      <c r="N26" s="5"/>
    </row>
    <row r="27" spans="1:14" ht="14.6" x14ac:dyDescent="0.4">
      <c r="A27" s="5"/>
      <c r="B27" s="5"/>
      <c r="C27" s="5"/>
      <c r="D27" s="5"/>
      <c r="E27" s="5"/>
      <c r="F27" s="5"/>
      <c r="G27" s="5"/>
      <c r="H27" s="5"/>
      <c r="I27" s="5"/>
      <c r="J27" s="5"/>
      <c r="K27" s="5"/>
      <c r="L27" s="5"/>
      <c r="M27" s="5"/>
      <c r="N27" s="5"/>
    </row>
    <row r="28" spans="1:14" ht="14.6" x14ac:dyDescent="0.4">
      <c r="A28" s="5"/>
      <c r="B28" s="5"/>
      <c r="C28" s="5"/>
      <c r="D28" s="5"/>
      <c r="E28" s="5"/>
      <c r="F28" s="5"/>
      <c r="G28" s="5"/>
      <c r="H28" s="5"/>
      <c r="I28" s="5"/>
      <c r="J28" s="5"/>
      <c r="K28" s="5"/>
      <c r="L28" s="5"/>
      <c r="M28" s="5"/>
      <c r="N28" s="5"/>
    </row>
    <row r="29" spans="1:14" ht="14.6" x14ac:dyDescent="0.4">
      <c r="A29" s="5"/>
      <c r="B29" s="5"/>
      <c r="C29" s="5"/>
      <c r="D29" s="5"/>
      <c r="E29" s="5"/>
      <c r="F29" s="5"/>
      <c r="G29" s="5"/>
      <c r="H29" s="5"/>
      <c r="I29" s="5"/>
      <c r="J29" s="5"/>
      <c r="K29" s="5"/>
      <c r="L29" s="5"/>
      <c r="M29" s="5"/>
      <c r="N29" s="5"/>
    </row>
    <row r="30" spans="1:14" ht="14.6" x14ac:dyDescent="0.4">
      <c r="A30" s="5"/>
      <c r="B30" s="5"/>
      <c r="C30" s="5"/>
      <c r="D30" s="5"/>
      <c r="E30" s="5"/>
      <c r="F30" s="5"/>
      <c r="G30" s="5"/>
      <c r="H30" s="5"/>
      <c r="I30" s="5"/>
      <c r="J30" s="5"/>
      <c r="K30" s="5"/>
      <c r="L30" s="5"/>
      <c r="M30" s="5"/>
      <c r="N30" s="5"/>
    </row>
    <row r="31" spans="1:14" ht="14.6" x14ac:dyDescent="0.4">
      <c r="A31" s="5"/>
      <c r="C31" s="5"/>
      <c r="D31" s="5"/>
      <c r="E31" s="5"/>
      <c r="F31" s="5"/>
      <c r="G31" s="5"/>
      <c r="H31" s="5"/>
      <c r="I31" s="5"/>
      <c r="J31" s="5"/>
      <c r="K31" s="5"/>
      <c r="L31" s="5"/>
      <c r="M31" s="5"/>
      <c r="N31" s="5"/>
    </row>
    <row r="32" spans="1:14" ht="14.6" x14ac:dyDescent="0.4">
      <c r="A32" s="5"/>
      <c r="C32" s="5"/>
      <c r="D32" s="5"/>
      <c r="E32" s="5"/>
      <c r="F32" s="5"/>
      <c r="G32" s="5"/>
      <c r="H32" s="5"/>
      <c r="I32" s="5"/>
      <c r="J32" s="5"/>
      <c r="K32" s="5"/>
      <c r="L32" s="5"/>
      <c r="M32" s="5"/>
      <c r="N32" s="5"/>
    </row>
  </sheetData>
  <phoneticPr fontId="37" type="noConversion"/>
  <hyperlinks>
    <hyperlink ref="B3" location="1.1!A1" display="1.1!A1" xr:uid="{00000000-0004-0000-0000-000000000000}"/>
    <hyperlink ref="B4" location="1.2!A1" display="1.2!A1" xr:uid="{00000000-0004-0000-0000-000001000000}"/>
    <hyperlink ref="B5" location="1.3!A1" display="1.3!A1" xr:uid="{00000000-0004-0000-0000-000002000000}"/>
    <hyperlink ref="B8" location="1.6!A1" display="1.6!A1" xr:uid="{00000000-0004-0000-0000-000003000000}"/>
    <hyperlink ref="B9" location="1.7!A1" display="1.7!A1" xr:uid="{00000000-0004-0000-0000-000004000000}"/>
    <hyperlink ref="B10" location="1.8!A1" display="1.8!A1" xr:uid="{00000000-0004-0000-0000-000005000000}"/>
    <hyperlink ref="B11" location="1.9!A1" display="1.9!A1" xr:uid="{00000000-0004-0000-0000-000006000000}"/>
    <hyperlink ref="B12" location="1.10!A1" display="1.10!A1" xr:uid="{00000000-0004-0000-0000-000007000000}"/>
    <hyperlink ref="B13" location="1.11!A1" display="1.11!A1" xr:uid="{00000000-0004-0000-0000-000008000000}"/>
    <hyperlink ref="B15" location="1.12!A1" display="1.12!A1" xr:uid="{00000000-0004-0000-0000-000009000000}"/>
    <hyperlink ref="B16" location="1.13!A1" display="1.13!A1" xr:uid="{00000000-0004-0000-0000-00000A000000}"/>
    <hyperlink ref="B6" location="1.4!A1" display="1.4!A1" xr:uid="{00000000-0004-0000-0000-00000C000000}"/>
    <hyperlink ref="B7" location="'1.5 '!A1" display="Table 1.5: Per capita (age +16)" xr:uid="{00000000-0004-0000-0000-00000D000000}"/>
    <hyperlink ref="B18" location="'1.15'!A1" display="Table 1.15: OBR central estimate of the output gap" xr:uid="{00000000-0004-0000-0000-00000F000000}"/>
    <hyperlink ref="B19" location="'1.16'!A1" display="Table 1.16: Potential output forecast" xr:uid="{00000000-0004-0000-0000-000010000000}"/>
    <hyperlink ref="B21" location="'1.18'!A1" display="Table 1.18: Household debt servicing costs" xr:uid="{00000000-0004-0000-0000-000011000000}"/>
    <hyperlink ref="B20" location="'1.17'!A1" display="Table 1.17: Housing market" xr:uid="{00000000-0004-0000-0000-000015000000}"/>
    <hyperlink ref="B14" location="'1.11b'!A1" display="Table 1.11b: Household balance sheet - unsecured household debt" xr:uid="{A5F35F40-13C5-4D69-AFA5-59262A3477BE}"/>
    <hyperlink ref="B17" location="'1.14'!A1" display="Table 1.14: National Minimum Wage and National Living Wage" xr:uid="{C0C9D807-F88F-4E2B-8780-2CBD7D1595BC}"/>
    <hyperlink ref="B22" location="'1.19'!A1" display="Table 1.19: National Minimum Wage and National Living Wage " xr:uid="{462BDD03-EDB2-4C21-9572-A40D1EA110D3}"/>
    <hyperlink ref="B23" location="'1.20'!A1" display="Table 1.20: Electricity price forecast" xr:uid="{83CE5EF7-AA4B-46DA-8656-3AC398BE7B7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19C3-9AC6-436B-AE97-3E1273D79D37}">
  <sheetPr>
    <tabColor theme="6"/>
  </sheetPr>
  <dimension ref="A1:W142"/>
  <sheetViews>
    <sheetView zoomScaleNormal="100" zoomScaleSheetLayoutView="100" workbookViewId="0"/>
  </sheetViews>
  <sheetFormatPr defaultColWidth="8.86328125" defaultRowHeight="15.9" x14ac:dyDescent="0.45"/>
  <cols>
    <col min="1" max="1" width="9.33203125" style="7" customWidth="1"/>
    <col min="2" max="2" width="14.19921875" style="7" customWidth="1"/>
    <col min="3" max="12" width="16.796875" style="7" customWidth="1"/>
    <col min="13" max="16384" width="8.86328125" style="7"/>
  </cols>
  <sheetData>
    <row r="1" spans="1:20" ht="33.75" customHeight="1" thickBot="1" x14ac:dyDescent="0.5">
      <c r="A1" s="9" t="s">
        <v>42</v>
      </c>
      <c r="B1" s="23"/>
      <c r="C1" s="23"/>
      <c r="D1" s="23"/>
      <c r="E1" s="23"/>
      <c r="F1" s="23"/>
      <c r="G1" s="23"/>
      <c r="H1" s="23"/>
    </row>
    <row r="2" spans="1:20" s="181" customFormat="1" ht="18.899999999999999" thickBot="1" x14ac:dyDescent="0.55000000000000004">
      <c r="B2" s="605" t="s">
        <v>468</v>
      </c>
      <c r="C2" s="606"/>
      <c r="D2" s="606"/>
      <c r="E2" s="606"/>
      <c r="F2" s="606"/>
      <c r="G2" s="606"/>
      <c r="H2" s="606"/>
      <c r="I2" s="606"/>
      <c r="J2" s="606"/>
      <c r="K2" s="606"/>
      <c r="L2" s="612"/>
      <c r="M2" s="7"/>
      <c r="N2" s="182"/>
    </row>
    <row r="3" spans="1:20" s="181" customFormat="1" ht="33.75" customHeight="1" x14ac:dyDescent="0.45">
      <c r="B3" s="172"/>
      <c r="C3" s="231" t="s">
        <v>393</v>
      </c>
      <c r="D3" s="173" t="s">
        <v>469</v>
      </c>
      <c r="E3" s="299" t="s">
        <v>470</v>
      </c>
      <c r="F3" s="591" t="s">
        <v>652</v>
      </c>
      <c r="G3" s="173" t="s">
        <v>471</v>
      </c>
      <c r="H3" s="173" t="s">
        <v>472</v>
      </c>
      <c r="I3" s="173" t="s">
        <v>473</v>
      </c>
      <c r="J3" s="300" t="s">
        <v>474</v>
      </c>
      <c r="K3" s="300" t="s">
        <v>489</v>
      </c>
      <c r="L3" s="232" t="s">
        <v>475</v>
      </c>
      <c r="M3" s="7"/>
      <c r="N3" s="7"/>
      <c r="O3" s="7"/>
      <c r="P3" s="7"/>
      <c r="Q3" s="7"/>
      <c r="R3" s="7"/>
      <c r="S3" s="7"/>
      <c r="T3" s="7"/>
    </row>
    <row r="4" spans="1:20" ht="15.75" customHeight="1" x14ac:dyDescent="0.45">
      <c r="A4" s="24"/>
      <c r="B4" s="158" t="s">
        <v>56</v>
      </c>
      <c r="C4" s="543">
        <v>5.3548</v>
      </c>
      <c r="D4" s="543">
        <v>4.5370999999999997</v>
      </c>
      <c r="E4" s="148">
        <v>5.8566666666666665</v>
      </c>
      <c r="F4" s="148">
        <v>4.1399999999999988</v>
      </c>
      <c r="G4" s="148">
        <v>95.872398376464844</v>
      </c>
      <c r="H4" s="233">
        <v>1.9780000448226929</v>
      </c>
      <c r="I4" s="233">
        <v>1.3212000131607056</v>
      </c>
      <c r="J4" s="234">
        <v>96.65</v>
      </c>
      <c r="K4" s="236">
        <v>0.52762942963469273</v>
      </c>
      <c r="L4" s="235">
        <v>2927.05</v>
      </c>
    </row>
    <row r="5" spans="1:20" ht="15.75" customHeight="1" x14ac:dyDescent="0.45">
      <c r="A5" s="24"/>
      <c r="B5" s="158" t="s">
        <v>57</v>
      </c>
      <c r="C5" s="543">
        <v>5.0278</v>
      </c>
      <c r="D5" s="543">
        <v>4.8685999999999998</v>
      </c>
      <c r="E5" s="148">
        <v>5.7633333333333328</v>
      </c>
      <c r="F5" s="148">
        <v>3.9783333333333335</v>
      </c>
      <c r="G5" s="148">
        <v>93.050399780273438</v>
      </c>
      <c r="H5" s="233">
        <v>1.9708000421524048</v>
      </c>
      <c r="I5" s="233">
        <v>1.2615000009536743</v>
      </c>
      <c r="J5" s="234">
        <v>122.24</v>
      </c>
      <c r="K5" s="236">
        <v>0.63075505050505054</v>
      </c>
      <c r="L5" s="235">
        <v>2855.6898999999999</v>
      </c>
    </row>
    <row r="6" spans="1:20" ht="15.75" customHeight="1" x14ac:dyDescent="0.45">
      <c r="A6" s="24"/>
      <c r="B6" s="158" t="s">
        <v>58</v>
      </c>
      <c r="C6" s="543">
        <v>5</v>
      </c>
      <c r="D6" s="543">
        <v>4.7851999999999988</v>
      </c>
      <c r="E6" s="148">
        <v>5.796666666666666</v>
      </c>
      <c r="F6" s="148">
        <v>4.0416666666666661</v>
      </c>
      <c r="G6" s="148">
        <v>91.651702880859375</v>
      </c>
      <c r="H6" s="233">
        <v>1.8933999538421635</v>
      </c>
      <c r="I6" s="233">
        <v>1.2585999965667725</v>
      </c>
      <c r="J6" s="234">
        <v>115.6</v>
      </c>
      <c r="K6" s="236">
        <v>0.66140476190476194</v>
      </c>
      <c r="L6" s="235">
        <v>2483.6698999999999</v>
      </c>
    </row>
    <row r="7" spans="1:20" ht="15.75" customHeight="1" x14ac:dyDescent="0.45">
      <c r="A7" s="24"/>
      <c r="B7" s="158" t="s">
        <v>63</v>
      </c>
      <c r="C7" s="543">
        <v>3.3672</v>
      </c>
      <c r="D7" s="543">
        <v>4.5358999999999998</v>
      </c>
      <c r="E7" s="148">
        <v>5.3866666666666676</v>
      </c>
      <c r="F7" s="148">
        <v>3.4966666666666666</v>
      </c>
      <c r="G7" s="148">
        <v>83.968696594238267</v>
      </c>
      <c r="H7" s="233">
        <v>1.5742000341415403</v>
      </c>
      <c r="I7" s="233">
        <v>1.1957000494003296</v>
      </c>
      <c r="J7" s="234">
        <v>55.78</v>
      </c>
      <c r="K7" s="236">
        <v>0.65293928226363007</v>
      </c>
      <c r="L7" s="235">
        <v>2209.29</v>
      </c>
    </row>
    <row r="8" spans="1:20" ht="15.75" customHeight="1" x14ac:dyDescent="0.45">
      <c r="A8" s="24"/>
      <c r="B8" s="158" t="s">
        <v>0</v>
      </c>
      <c r="C8" s="543">
        <v>1.0713999999999999</v>
      </c>
      <c r="D8" s="543">
        <v>4.2020999999999997</v>
      </c>
      <c r="E8" s="148">
        <v>4.083333333333333</v>
      </c>
      <c r="F8" s="148">
        <v>2.1216666666666666</v>
      </c>
      <c r="G8" s="148">
        <v>77.896499633789063</v>
      </c>
      <c r="H8" s="233">
        <v>1.4342000484466555</v>
      </c>
      <c r="I8" s="233">
        <v>1.1009999513626103</v>
      </c>
      <c r="J8" s="234">
        <v>44.93</v>
      </c>
      <c r="K8" s="236">
        <v>0.45511028138528142</v>
      </c>
      <c r="L8" s="235">
        <v>1984.2</v>
      </c>
    </row>
    <row r="9" spans="1:20" ht="15.75" customHeight="1" x14ac:dyDescent="0.45">
      <c r="A9" s="24"/>
      <c r="B9" s="158" t="s">
        <v>1</v>
      </c>
      <c r="C9" s="543">
        <v>0.5</v>
      </c>
      <c r="D9" s="543">
        <v>4.3659999999999988</v>
      </c>
      <c r="E9" s="148">
        <v>3.6</v>
      </c>
      <c r="F9" s="148">
        <v>1.78</v>
      </c>
      <c r="G9" s="148">
        <v>81.321197509765625</v>
      </c>
      <c r="H9" s="233">
        <v>1.5533000230789185</v>
      </c>
      <c r="I9" s="233">
        <v>1.1389000415802002</v>
      </c>
      <c r="J9" s="234">
        <v>59.18</v>
      </c>
      <c r="K9" s="236">
        <v>0.27579151515151512</v>
      </c>
      <c r="L9" s="235">
        <v>2172.1001000000001</v>
      </c>
    </row>
    <row r="10" spans="1:20" ht="15.75" customHeight="1" x14ac:dyDescent="0.45">
      <c r="A10" s="24"/>
      <c r="B10" s="158" t="s">
        <v>2</v>
      </c>
      <c r="C10" s="543">
        <v>0.5</v>
      </c>
      <c r="D10" s="543">
        <v>4.2522000000000002</v>
      </c>
      <c r="E10" s="148">
        <v>3.5766666666666667</v>
      </c>
      <c r="F10" s="148">
        <v>1.6566666666666667</v>
      </c>
      <c r="G10" s="148">
        <v>82.926902770996094</v>
      </c>
      <c r="H10" s="233">
        <v>1.6405999660491943</v>
      </c>
      <c r="I10" s="233">
        <v>1.1475000381469729</v>
      </c>
      <c r="J10" s="234">
        <v>68.37</v>
      </c>
      <c r="K10" s="236">
        <v>0.23301544325239973</v>
      </c>
      <c r="L10" s="235">
        <v>2634.8</v>
      </c>
    </row>
    <row r="11" spans="1:20" ht="15.75" customHeight="1" x14ac:dyDescent="0.45">
      <c r="A11" s="24"/>
      <c r="B11" s="158" t="s">
        <v>3</v>
      </c>
      <c r="C11" s="543">
        <v>0.5</v>
      </c>
      <c r="D11" s="543">
        <v>4.1970999999999998</v>
      </c>
      <c r="E11" s="148">
        <v>3.5733333333333324</v>
      </c>
      <c r="F11" s="148">
        <v>1.6133333333333335</v>
      </c>
      <c r="G11" s="148">
        <v>80.388603210449233</v>
      </c>
      <c r="H11" s="233">
        <v>1.6342999935150146</v>
      </c>
      <c r="I11" s="233">
        <v>1.1058000326156616</v>
      </c>
      <c r="J11" s="234">
        <v>74.98</v>
      </c>
      <c r="K11" s="236">
        <v>0.27863333333333334</v>
      </c>
      <c r="L11" s="235">
        <v>2760.8</v>
      </c>
    </row>
    <row r="12" spans="1:20" ht="15.75" customHeight="1" x14ac:dyDescent="0.45">
      <c r="A12" s="24"/>
      <c r="B12" s="158" t="s">
        <v>4</v>
      </c>
      <c r="C12" s="543">
        <v>0.5</v>
      </c>
      <c r="D12" s="543">
        <v>4.5056000000000003</v>
      </c>
      <c r="E12" s="148">
        <v>3.6666666666666665</v>
      </c>
      <c r="F12" s="148">
        <v>1.6483333333333334</v>
      </c>
      <c r="G12" s="148">
        <v>79.619400024414063</v>
      </c>
      <c r="H12" s="233">
        <v>1.55840003490448</v>
      </c>
      <c r="I12" s="233">
        <v>1.1268999576568604</v>
      </c>
      <c r="J12" s="234">
        <v>76.67</v>
      </c>
      <c r="K12" s="236">
        <v>0.35896666666666666</v>
      </c>
      <c r="L12" s="235">
        <v>2910.2</v>
      </c>
    </row>
    <row r="13" spans="1:20" ht="15.75" customHeight="1" x14ac:dyDescent="0.45">
      <c r="A13" s="24"/>
      <c r="B13" s="158" t="s">
        <v>5</v>
      </c>
      <c r="C13" s="543">
        <v>0.5</v>
      </c>
      <c r="D13" s="543">
        <v>4.3617999999999988</v>
      </c>
      <c r="E13" s="148">
        <v>3.66</v>
      </c>
      <c r="F13" s="148">
        <v>1.6766666666666667</v>
      </c>
      <c r="G13" s="148">
        <v>79.898101806640625</v>
      </c>
      <c r="H13" s="233">
        <v>1.4909000396728516</v>
      </c>
      <c r="I13" s="233">
        <v>1.1747000217437744</v>
      </c>
      <c r="J13" s="234">
        <v>78.67</v>
      </c>
      <c r="K13" s="236">
        <v>0.3814333333333334</v>
      </c>
      <c r="L13" s="235">
        <v>2543.5</v>
      </c>
    </row>
    <row r="14" spans="1:20" ht="15.75" customHeight="1" x14ac:dyDescent="0.45">
      <c r="A14" s="24"/>
      <c r="B14" s="158" t="s">
        <v>6</v>
      </c>
      <c r="C14" s="543">
        <v>0.5</v>
      </c>
      <c r="D14" s="543">
        <v>4.0317999999999996</v>
      </c>
      <c r="E14" s="148">
        <v>3.57</v>
      </c>
      <c r="F14" s="148">
        <v>1.6633333333333331</v>
      </c>
      <c r="G14" s="148">
        <v>81.763801574707003</v>
      </c>
      <c r="H14" s="233">
        <v>1.5509999990463257</v>
      </c>
      <c r="I14" s="233">
        <v>1.1994999647140503</v>
      </c>
      <c r="J14" s="234">
        <v>76.41</v>
      </c>
      <c r="K14" s="236">
        <v>0.4310666666666666</v>
      </c>
      <c r="L14" s="235">
        <v>2867.6001000000001</v>
      </c>
    </row>
    <row r="15" spans="1:20" ht="15.75" customHeight="1" x14ac:dyDescent="0.45">
      <c r="A15" s="24"/>
      <c r="B15" s="158" t="s">
        <v>7</v>
      </c>
      <c r="C15" s="543">
        <v>0.5</v>
      </c>
      <c r="D15" s="543">
        <v>4.0978000000000012</v>
      </c>
      <c r="E15" s="148">
        <v>3.5066666666666664</v>
      </c>
      <c r="F15" s="148">
        <v>1.7016666666666669</v>
      </c>
      <c r="G15" s="148">
        <v>80.296501159667969</v>
      </c>
      <c r="H15" s="233">
        <v>1.5810999870300293</v>
      </c>
      <c r="I15" s="233">
        <v>1.1639000177383425</v>
      </c>
      <c r="J15" s="234">
        <v>86.79000000000002</v>
      </c>
      <c r="K15" s="236">
        <v>0.52639999999999998</v>
      </c>
      <c r="L15" s="235">
        <v>3062.8998999999999</v>
      </c>
    </row>
    <row r="16" spans="1:20" ht="15.75" customHeight="1" x14ac:dyDescent="0.45">
      <c r="A16" s="24"/>
      <c r="B16" s="158" t="s">
        <v>8</v>
      </c>
      <c r="C16" s="543">
        <v>0.5</v>
      </c>
      <c r="D16" s="543">
        <v>4.3441000000000001</v>
      </c>
      <c r="E16" s="148">
        <v>3.4966666666666666</v>
      </c>
      <c r="F16" s="148">
        <v>1.7216666666666669</v>
      </c>
      <c r="G16" s="148">
        <v>80.819198608398438</v>
      </c>
      <c r="H16" s="233">
        <v>1.6033999919891355</v>
      </c>
      <c r="I16" s="233">
        <v>1.1710000038146973</v>
      </c>
      <c r="J16" s="234">
        <v>104.9</v>
      </c>
      <c r="K16" s="236">
        <v>0.56703333333333339</v>
      </c>
      <c r="L16" s="235">
        <v>3067.7</v>
      </c>
    </row>
    <row r="17" spans="1:12" ht="15.75" customHeight="1" x14ac:dyDescent="0.45">
      <c r="A17" s="24"/>
      <c r="B17" s="158" t="s">
        <v>9</v>
      </c>
      <c r="C17" s="543">
        <v>0.5</v>
      </c>
      <c r="D17" s="543">
        <v>4.181</v>
      </c>
      <c r="E17" s="148">
        <v>3.47</v>
      </c>
      <c r="F17" s="148">
        <v>1.7816666666666665</v>
      </c>
      <c r="G17" s="148">
        <v>79.4364013671875</v>
      </c>
      <c r="H17" s="233">
        <v>1.628600001335144</v>
      </c>
      <c r="I17" s="233">
        <v>1.1328999996185305</v>
      </c>
      <c r="J17" s="234">
        <v>117.12</v>
      </c>
      <c r="K17" s="236">
        <v>0.57496666666666674</v>
      </c>
      <c r="L17" s="235">
        <v>3096.72</v>
      </c>
    </row>
    <row r="18" spans="1:12" ht="15.75" customHeight="1" x14ac:dyDescent="0.45">
      <c r="A18" s="24"/>
      <c r="B18" s="158" t="s">
        <v>10</v>
      </c>
      <c r="C18" s="543">
        <v>0.5</v>
      </c>
      <c r="D18" s="543">
        <v>3.7444999999999999</v>
      </c>
      <c r="E18" s="148">
        <v>3.4</v>
      </c>
      <c r="F18" s="148">
        <v>1.8166666666666669</v>
      </c>
      <c r="G18" s="148">
        <v>79.217201232910142</v>
      </c>
      <c r="H18" s="233">
        <v>1.6090999841690061</v>
      </c>
      <c r="I18" s="233">
        <v>1.1402000188827519</v>
      </c>
      <c r="J18" s="234">
        <v>113</v>
      </c>
      <c r="K18" s="236">
        <v>0.54263333333333341</v>
      </c>
      <c r="L18" s="235">
        <v>2654.38</v>
      </c>
    </row>
    <row r="19" spans="1:12" ht="15.75" customHeight="1" x14ac:dyDescent="0.45">
      <c r="A19" s="24"/>
      <c r="B19" s="158" t="s">
        <v>11</v>
      </c>
      <c r="C19" s="543">
        <v>0.5</v>
      </c>
      <c r="D19" s="543">
        <v>3.0827</v>
      </c>
      <c r="E19" s="148">
        <v>3.3666666666666667</v>
      </c>
      <c r="F19" s="148">
        <v>1.8866666666666665</v>
      </c>
      <c r="G19" s="148">
        <v>80.303001403808608</v>
      </c>
      <c r="H19" s="233">
        <v>1.5720000267028811</v>
      </c>
      <c r="I19" s="233">
        <v>1.1660000085830691</v>
      </c>
      <c r="J19" s="234">
        <v>109.31</v>
      </c>
      <c r="K19" s="236">
        <v>0.56746666666666667</v>
      </c>
      <c r="L19" s="235">
        <v>2857.88</v>
      </c>
    </row>
    <row r="20" spans="1:12" ht="15.75" customHeight="1" x14ac:dyDescent="0.45">
      <c r="A20" s="24"/>
      <c r="B20" s="158" t="s">
        <v>12</v>
      </c>
      <c r="C20" s="543">
        <v>0.5</v>
      </c>
      <c r="D20" s="543">
        <v>3.0583</v>
      </c>
      <c r="E20" s="148">
        <v>3.3666666666666667</v>
      </c>
      <c r="F20" s="148">
        <v>1.9116666666666664</v>
      </c>
      <c r="G20" s="148">
        <v>81.172899999999998</v>
      </c>
      <c r="H20" s="233">
        <v>1.5712999999999999</v>
      </c>
      <c r="I20" s="233">
        <v>1.1984999999999999</v>
      </c>
      <c r="J20" s="234">
        <v>118.53846320346318</v>
      </c>
      <c r="K20" s="233">
        <v>0.59426666666666672</v>
      </c>
      <c r="L20" s="235">
        <v>3002.78</v>
      </c>
    </row>
    <row r="21" spans="1:12" ht="15.75" customHeight="1" x14ac:dyDescent="0.45">
      <c r="A21" s="24"/>
      <c r="B21" s="158" t="s">
        <v>13</v>
      </c>
      <c r="C21" s="543">
        <v>0.5</v>
      </c>
      <c r="D21" s="543">
        <v>2.9188000000000001</v>
      </c>
      <c r="E21" s="148">
        <v>3.3800000000000008</v>
      </c>
      <c r="F21" s="148">
        <v>1.9499999999999993</v>
      </c>
      <c r="G21" s="148">
        <v>83.154600000000002</v>
      </c>
      <c r="H21" s="233">
        <v>1.5833999999999999</v>
      </c>
      <c r="I21" s="233">
        <v>1.2343999999999999</v>
      </c>
      <c r="J21" s="234">
        <v>108.95670653907496</v>
      </c>
      <c r="K21" s="233">
        <v>0.57366666666666666</v>
      </c>
      <c r="L21" s="235">
        <v>2891.45</v>
      </c>
    </row>
    <row r="22" spans="1:12" ht="15.75" customHeight="1" x14ac:dyDescent="0.45">
      <c r="A22" s="24"/>
      <c r="B22" s="158" t="s">
        <v>14</v>
      </c>
      <c r="C22" s="543">
        <v>0.5</v>
      </c>
      <c r="D22" s="543">
        <v>2.6795</v>
      </c>
      <c r="E22" s="148">
        <v>3.3733333333333335</v>
      </c>
      <c r="F22" s="148">
        <v>1.96</v>
      </c>
      <c r="G22" s="148">
        <v>84.080799999999996</v>
      </c>
      <c r="H22" s="233">
        <v>1.5798000000000001</v>
      </c>
      <c r="I22" s="233">
        <v>1.2633000000000001</v>
      </c>
      <c r="J22" s="234">
        <v>109.5712812911726</v>
      </c>
      <c r="K22" s="233">
        <v>0.56859999999999988</v>
      </c>
      <c r="L22" s="235">
        <v>2998.86</v>
      </c>
    </row>
    <row r="23" spans="1:12" ht="15.75" customHeight="1" x14ac:dyDescent="0.45">
      <c r="A23" s="24"/>
      <c r="B23" s="158" t="s">
        <v>15</v>
      </c>
      <c r="C23" s="543">
        <v>0.5</v>
      </c>
      <c r="D23" s="543">
        <v>2.8052000000000001</v>
      </c>
      <c r="E23" s="148">
        <v>3.3800000000000008</v>
      </c>
      <c r="F23" s="148">
        <v>1.97</v>
      </c>
      <c r="G23" s="148">
        <v>83.626800000000003</v>
      </c>
      <c r="H23" s="233">
        <v>1.6057999999999999</v>
      </c>
      <c r="I23" s="233">
        <v>1.2383999999999999</v>
      </c>
      <c r="J23" s="234">
        <v>110.16859545107828</v>
      </c>
      <c r="K23" s="233">
        <v>0.65159999999999996</v>
      </c>
      <c r="L23" s="235">
        <v>3093.41</v>
      </c>
    </row>
    <row r="24" spans="1:12" ht="15.75" customHeight="1" x14ac:dyDescent="0.45">
      <c r="A24" s="24"/>
      <c r="B24" s="158" t="s">
        <v>16</v>
      </c>
      <c r="C24" s="543">
        <v>0.5</v>
      </c>
      <c r="D24" s="543">
        <v>3.0247000000000002</v>
      </c>
      <c r="E24" s="148">
        <v>3.3666666666666667</v>
      </c>
      <c r="F24" s="148">
        <v>1.9333333333333331</v>
      </c>
      <c r="G24" s="148">
        <v>80.322900000000004</v>
      </c>
      <c r="H24" s="233">
        <v>1.5519000000000001</v>
      </c>
      <c r="I24" s="233">
        <v>1.1751</v>
      </c>
      <c r="J24" s="234">
        <v>112.72571212121214</v>
      </c>
      <c r="K24" s="233">
        <v>0.74093333333333333</v>
      </c>
      <c r="L24" s="235">
        <v>3280.64</v>
      </c>
    </row>
    <row r="25" spans="1:12" ht="15.75" customHeight="1" x14ac:dyDescent="0.45">
      <c r="A25" s="24"/>
      <c r="B25" s="158" t="s">
        <v>17</v>
      </c>
      <c r="C25" s="543">
        <v>0.5</v>
      </c>
      <c r="D25" s="543">
        <v>2.9445999999999999</v>
      </c>
      <c r="E25" s="148">
        <v>3.3433333333333337</v>
      </c>
      <c r="F25" s="148">
        <v>1.8116666666666668</v>
      </c>
      <c r="G25" s="148">
        <v>80.518100000000004</v>
      </c>
      <c r="H25" s="233">
        <v>1.5358000000000001</v>
      </c>
      <c r="I25" s="233">
        <v>1.1756</v>
      </c>
      <c r="J25" s="234">
        <v>103.31142496392496</v>
      </c>
      <c r="K25" s="233">
        <v>0.65529999999999999</v>
      </c>
      <c r="L25" s="235">
        <v>3289.71</v>
      </c>
    </row>
    <row r="26" spans="1:12" ht="15.75" customHeight="1" x14ac:dyDescent="0.45">
      <c r="A26" s="24"/>
      <c r="B26" s="158" t="s">
        <v>18</v>
      </c>
      <c r="C26" s="543">
        <v>0.5</v>
      </c>
      <c r="D26" s="543">
        <v>3.3788</v>
      </c>
      <c r="E26" s="148">
        <v>3.3166666666666664</v>
      </c>
      <c r="F26" s="148">
        <v>1.7133333333333334</v>
      </c>
      <c r="G26" s="148">
        <v>81.232799999999997</v>
      </c>
      <c r="H26" s="233">
        <v>1.5504</v>
      </c>
      <c r="I26" s="233">
        <v>1.1708000000000001</v>
      </c>
      <c r="J26" s="234">
        <v>109.76634920634922</v>
      </c>
      <c r="K26" s="233">
        <v>0.65196666666666658</v>
      </c>
      <c r="L26" s="235">
        <v>3443.85</v>
      </c>
    </row>
    <row r="27" spans="1:12" ht="15.75" customHeight="1" x14ac:dyDescent="0.45">
      <c r="A27" s="24"/>
      <c r="B27" s="158" t="s">
        <v>19</v>
      </c>
      <c r="C27" s="543">
        <v>0.5</v>
      </c>
      <c r="D27" s="543">
        <v>3.4007999999999998</v>
      </c>
      <c r="E27" s="148">
        <v>3.28</v>
      </c>
      <c r="F27" s="148">
        <v>1.61</v>
      </c>
      <c r="G27" s="148">
        <v>83.549899999999994</v>
      </c>
      <c r="H27" s="233">
        <v>1.6185</v>
      </c>
      <c r="I27" s="233">
        <v>1.1890000000000001</v>
      </c>
      <c r="J27" s="234">
        <v>109.41064354727398</v>
      </c>
      <c r="K27" s="233">
        <v>0.67573333333333341</v>
      </c>
      <c r="L27" s="235">
        <v>3609.63</v>
      </c>
    </row>
    <row r="28" spans="1:12" ht="15.75" customHeight="1" x14ac:dyDescent="0.45">
      <c r="A28" s="24"/>
      <c r="B28" s="158" t="s">
        <v>20</v>
      </c>
      <c r="C28" s="543">
        <v>0.5</v>
      </c>
      <c r="D28" s="543">
        <v>3.3818000000000001</v>
      </c>
      <c r="E28" s="148">
        <v>3.25</v>
      </c>
      <c r="F28" s="148">
        <v>1.5183333333333333</v>
      </c>
      <c r="G28" s="148">
        <v>85.562299999999979</v>
      </c>
      <c r="H28" s="233">
        <v>1.6551</v>
      </c>
      <c r="I28" s="233">
        <v>1.2079</v>
      </c>
      <c r="J28" s="234">
        <v>107.95713924963924</v>
      </c>
      <c r="K28" s="233">
        <v>0.60163333333333335</v>
      </c>
      <c r="L28" s="235">
        <v>3555.59</v>
      </c>
    </row>
    <row r="29" spans="1:12" ht="15.75" customHeight="1" x14ac:dyDescent="0.45">
      <c r="A29" s="24"/>
      <c r="B29" s="158" t="s">
        <v>21</v>
      </c>
      <c r="C29" s="543">
        <v>0.5</v>
      </c>
      <c r="D29" s="543">
        <v>3.2858999999999998</v>
      </c>
      <c r="E29" s="148">
        <v>3.2333333333333334</v>
      </c>
      <c r="F29" s="148">
        <v>1.3983333333333334</v>
      </c>
      <c r="G29" s="148">
        <v>86.896900000000002</v>
      </c>
      <c r="H29" s="233">
        <v>1.6832</v>
      </c>
      <c r="I29" s="233">
        <v>1.2278</v>
      </c>
      <c r="J29" s="234">
        <v>109.9108492063492</v>
      </c>
      <c r="K29" s="233">
        <v>0.44906666666666673</v>
      </c>
      <c r="L29" s="235">
        <v>3600.19</v>
      </c>
    </row>
    <row r="30" spans="1:12" ht="15.75" customHeight="1" x14ac:dyDescent="0.45">
      <c r="A30" s="24"/>
      <c r="B30" s="158" t="s">
        <v>22</v>
      </c>
      <c r="C30" s="543">
        <v>0.5</v>
      </c>
      <c r="D30" s="543">
        <v>3.0728</v>
      </c>
      <c r="E30" s="148">
        <v>3.2133333333333338</v>
      </c>
      <c r="F30" s="148">
        <v>1.3016666666666667</v>
      </c>
      <c r="G30" s="148">
        <v>88.002399999999994</v>
      </c>
      <c r="H30" s="233">
        <v>1.67</v>
      </c>
      <c r="I30" s="233">
        <v>1.2599</v>
      </c>
      <c r="J30" s="234">
        <v>103.1822773386034</v>
      </c>
      <c r="K30" s="233">
        <v>0.42183333333333339</v>
      </c>
      <c r="L30" s="235">
        <v>3533.93</v>
      </c>
    </row>
    <row r="31" spans="1:12" ht="15.75" customHeight="1" x14ac:dyDescent="0.45">
      <c r="A31" s="24"/>
      <c r="B31" s="158" t="s">
        <v>23</v>
      </c>
      <c r="C31" s="543">
        <v>0.5</v>
      </c>
      <c r="D31" s="543">
        <v>2.6676000000000002</v>
      </c>
      <c r="E31" s="148">
        <v>3.186666666666667</v>
      </c>
      <c r="F31" s="148">
        <v>1.2716666666666667</v>
      </c>
      <c r="G31" s="148">
        <v>87.28</v>
      </c>
      <c r="H31" s="233">
        <v>1.5838000000000001</v>
      </c>
      <c r="I31" s="233">
        <v>1.2670999999999999</v>
      </c>
      <c r="J31" s="234">
        <v>76.857317460317461</v>
      </c>
      <c r="K31" s="233">
        <v>0.52959999999999996</v>
      </c>
      <c r="L31" s="235">
        <v>3521.22</v>
      </c>
    </row>
    <row r="32" spans="1:12" ht="15.75" customHeight="1" x14ac:dyDescent="0.45">
      <c r="A32" s="24"/>
      <c r="B32" s="158" t="s">
        <v>24</v>
      </c>
      <c r="C32" s="543">
        <v>0.5</v>
      </c>
      <c r="D32" s="543">
        <v>2.2162000000000006</v>
      </c>
      <c r="E32" s="148">
        <v>3.1533333333333338</v>
      </c>
      <c r="F32" s="148">
        <v>1.2283333333333335</v>
      </c>
      <c r="G32" s="148">
        <v>89.378799999999998</v>
      </c>
      <c r="H32" s="233">
        <v>1.5139</v>
      </c>
      <c r="I32" s="233">
        <v>1.3463000000000001</v>
      </c>
      <c r="J32" s="234">
        <v>54.968913419913427</v>
      </c>
      <c r="K32" s="233">
        <v>0.47933333333333328</v>
      </c>
      <c r="L32" s="235">
        <v>3663.58</v>
      </c>
    </row>
    <row r="33" spans="1:12" ht="15.75" customHeight="1" x14ac:dyDescent="0.45">
      <c r="A33" s="24"/>
      <c r="B33" s="158" t="s">
        <v>25</v>
      </c>
      <c r="C33" s="543">
        <v>0.5</v>
      </c>
      <c r="D33" s="543">
        <v>2.4468999999999999</v>
      </c>
      <c r="E33" s="148">
        <v>3.1066666666666669</v>
      </c>
      <c r="F33" s="148">
        <v>1.1916666666666669</v>
      </c>
      <c r="G33" s="148">
        <v>91.171400000000006</v>
      </c>
      <c r="H33" s="233">
        <v>1.534</v>
      </c>
      <c r="I33" s="233">
        <v>1.3863000000000003</v>
      </c>
      <c r="J33" s="234">
        <v>63.173091706539061</v>
      </c>
      <c r="K33" s="233">
        <v>0.44773333333333326</v>
      </c>
      <c r="L33" s="235">
        <v>3570.58</v>
      </c>
    </row>
    <row r="34" spans="1:12" ht="15.75" customHeight="1" x14ac:dyDescent="0.45">
      <c r="A34" s="24"/>
      <c r="B34" s="158" t="s">
        <v>26</v>
      </c>
      <c r="C34" s="543">
        <v>0.5</v>
      </c>
      <c r="D34" s="543">
        <v>2.4849999999999999</v>
      </c>
      <c r="E34" s="148">
        <v>3.0566666666666662</v>
      </c>
      <c r="F34" s="148">
        <v>1.1966666666666661</v>
      </c>
      <c r="G34" s="148">
        <v>92.841099999999997</v>
      </c>
      <c r="H34" s="233">
        <v>1.5488</v>
      </c>
      <c r="I34" s="233">
        <v>1.3936999999999999</v>
      </c>
      <c r="J34" s="234">
        <v>50.700972332015816</v>
      </c>
      <c r="K34" s="233">
        <v>0.41399999999999998</v>
      </c>
      <c r="L34" s="235">
        <v>3335.92</v>
      </c>
    </row>
    <row r="35" spans="1:12" ht="15.75" customHeight="1" x14ac:dyDescent="0.45">
      <c r="A35" s="24"/>
      <c r="B35" s="158" t="s">
        <v>27</v>
      </c>
      <c r="C35" s="543">
        <v>0.5</v>
      </c>
      <c r="D35" s="543">
        <v>2.4842</v>
      </c>
      <c r="E35" s="148">
        <v>3.01</v>
      </c>
      <c r="F35" s="148">
        <v>1.1399999999999999</v>
      </c>
      <c r="G35" s="148">
        <v>92.134100000000004</v>
      </c>
      <c r="H35" s="233">
        <v>1.5173000000000001</v>
      </c>
      <c r="I35" s="233">
        <v>1.3862000000000001</v>
      </c>
      <c r="J35" s="234">
        <v>44.53157287157287</v>
      </c>
      <c r="K35" s="233">
        <v>0.36496666666666672</v>
      </c>
      <c r="L35" s="235">
        <v>3444.26</v>
      </c>
    </row>
    <row r="36" spans="1:12" ht="15.75" customHeight="1" x14ac:dyDescent="0.45">
      <c r="A36" s="24"/>
      <c r="B36" s="158" t="s">
        <v>28</v>
      </c>
      <c r="C36" s="543">
        <v>0.5</v>
      </c>
      <c r="D36" s="543">
        <v>2.2665000000000002</v>
      </c>
      <c r="E36" s="148">
        <v>2.95</v>
      </c>
      <c r="F36" s="148">
        <v>1.0883333333333334</v>
      </c>
      <c r="G36" s="148">
        <v>86.9529</v>
      </c>
      <c r="H36" s="233">
        <v>1.4307000000000001</v>
      </c>
      <c r="I36" s="233">
        <v>1.2981</v>
      </c>
      <c r="J36" s="234">
        <v>35.271626984126982</v>
      </c>
      <c r="K36" s="233">
        <v>0.30436666666666667</v>
      </c>
      <c r="L36" s="235">
        <v>3291.6256451612894</v>
      </c>
    </row>
    <row r="37" spans="1:12" ht="15.75" customHeight="1" x14ac:dyDescent="0.45">
      <c r="A37" s="24"/>
      <c r="B37" s="158" t="s">
        <v>31</v>
      </c>
      <c r="C37" s="543">
        <v>0.5</v>
      </c>
      <c r="D37" s="543">
        <v>2.1267999999999998</v>
      </c>
      <c r="E37" s="148">
        <v>2.9033333333333338</v>
      </c>
      <c r="F37" s="148">
        <v>1.0183333333333335</v>
      </c>
      <c r="G37" s="148">
        <v>85.501900000000006</v>
      </c>
      <c r="H37" s="233">
        <v>1.4341999999999999</v>
      </c>
      <c r="I37" s="233">
        <v>1.2702</v>
      </c>
      <c r="J37" s="234">
        <v>47.083180375180369</v>
      </c>
      <c r="K37" s="233">
        <v>0.31350000000000011</v>
      </c>
      <c r="L37" s="235">
        <v>3403.7133333333322</v>
      </c>
    </row>
    <row r="38" spans="1:12" ht="15.75" customHeight="1" x14ac:dyDescent="0.45">
      <c r="A38" s="24"/>
      <c r="B38" s="158" t="s">
        <v>32</v>
      </c>
      <c r="C38" s="543">
        <v>0.34229999999999999</v>
      </c>
      <c r="D38" s="543">
        <v>1.3861000000000001</v>
      </c>
      <c r="E38" s="148">
        <v>2.82</v>
      </c>
      <c r="F38" s="148">
        <v>0.95499999999999996</v>
      </c>
      <c r="G38" s="148">
        <v>78.805899999999994</v>
      </c>
      <c r="H38" s="233">
        <v>1.3127</v>
      </c>
      <c r="I38" s="233">
        <v>1.1762999999999999</v>
      </c>
      <c r="J38" s="234">
        <v>47.043903318903325</v>
      </c>
      <c r="K38" s="233">
        <v>0.31006666666666666</v>
      </c>
      <c r="L38" s="235">
        <v>3677.4599999999991</v>
      </c>
    </row>
    <row r="39" spans="1:12" ht="15.75" customHeight="1" x14ac:dyDescent="0.45">
      <c r="A39" s="24"/>
      <c r="B39" s="158" t="s">
        <v>33</v>
      </c>
      <c r="C39" s="543">
        <v>0.25</v>
      </c>
      <c r="D39" s="543">
        <v>1.8673</v>
      </c>
      <c r="E39" s="148">
        <v>2.686666666666667</v>
      </c>
      <c r="F39" s="148">
        <v>0.80666666666666653</v>
      </c>
      <c r="G39" s="148">
        <v>76.551699999999997</v>
      </c>
      <c r="H39" s="233">
        <v>1.2415</v>
      </c>
      <c r="I39" s="233">
        <v>1.1515</v>
      </c>
      <c r="J39" s="234">
        <v>51.18902380952381</v>
      </c>
      <c r="K39" s="233">
        <v>0.4582666666666666</v>
      </c>
      <c r="L39" s="235">
        <v>3760.9374603174601</v>
      </c>
    </row>
    <row r="40" spans="1:12" ht="15.75" customHeight="1" x14ac:dyDescent="0.45">
      <c r="A40" s="24"/>
      <c r="B40" s="158" t="s">
        <v>34</v>
      </c>
      <c r="C40" s="543">
        <v>0.25</v>
      </c>
      <c r="D40" s="543">
        <v>1.9011</v>
      </c>
      <c r="E40" s="148">
        <v>2.6266666666666665</v>
      </c>
      <c r="F40" s="148">
        <v>0.67833333333333334</v>
      </c>
      <c r="G40" s="148">
        <v>77.043300000000002</v>
      </c>
      <c r="H40" s="233">
        <v>1.2393000000000001</v>
      </c>
      <c r="I40" s="233">
        <v>1.1627000000000001</v>
      </c>
      <c r="J40" s="234">
        <v>54.79724223602485</v>
      </c>
      <c r="K40" s="233">
        <v>0.48473333333333335</v>
      </c>
      <c r="L40" s="235">
        <v>3953.26953</v>
      </c>
    </row>
    <row r="41" spans="1:12" ht="15.75" customHeight="1" x14ac:dyDescent="0.45">
      <c r="A41" s="24"/>
      <c r="B41" s="158" t="s">
        <v>38</v>
      </c>
      <c r="C41" s="543">
        <v>0.25</v>
      </c>
      <c r="D41" s="543">
        <v>1.7194</v>
      </c>
      <c r="E41" s="148">
        <v>2.5866666666666664</v>
      </c>
      <c r="F41" s="148">
        <v>0.63500000000000001</v>
      </c>
      <c r="G41" s="148">
        <v>77.941900000000004</v>
      </c>
      <c r="H41" s="233">
        <v>1.2806999999999999</v>
      </c>
      <c r="I41" s="233">
        <v>1.1620999999999999</v>
      </c>
      <c r="J41" s="234">
        <v>50.951233617640931</v>
      </c>
      <c r="K41" s="233">
        <v>0.37953333333333328</v>
      </c>
      <c r="L41" s="235">
        <v>4046.2496700000002</v>
      </c>
    </row>
    <row r="42" spans="1:12" ht="15.75" customHeight="1" x14ac:dyDescent="0.45">
      <c r="A42" s="24"/>
      <c r="B42" s="158" t="s">
        <v>39</v>
      </c>
      <c r="C42" s="543">
        <v>0.25</v>
      </c>
      <c r="D42" s="543">
        <v>1.8158000000000001</v>
      </c>
      <c r="E42" s="148">
        <v>2.5333333333333332</v>
      </c>
      <c r="F42" s="148">
        <v>0.60499999999999998</v>
      </c>
      <c r="G42" s="148">
        <v>76.552599999999998</v>
      </c>
      <c r="H42" s="233">
        <v>1.3089</v>
      </c>
      <c r="I42" s="233">
        <v>1.1144000000000001</v>
      </c>
      <c r="J42" s="234">
        <v>52.25737060041407</v>
      </c>
      <c r="K42" s="233">
        <v>0.41593333333333327</v>
      </c>
      <c r="L42" s="235">
        <v>4043.95766</v>
      </c>
    </row>
    <row r="43" spans="1:12" ht="15.75" customHeight="1" x14ac:dyDescent="0.45">
      <c r="A43" s="24"/>
      <c r="B43" s="158" t="s">
        <v>40</v>
      </c>
      <c r="C43" s="543">
        <v>0.40870000000000001</v>
      </c>
      <c r="D43" s="543">
        <v>1.8541000000000001</v>
      </c>
      <c r="E43" s="148">
        <v>2.5166666666666666</v>
      </c>
      <c r="F43" s="148">
        <v>0.62</v>
      </c>
      <c r="G43" s="148">
        <v>77.690399999999997</v>
      </c>
      <c r="H43" s="233">
        <v>1.3267</v>
      </c>
      <c r="I43" s="233">
        <v>1.1269</v>
      </c>
      <c r="J43" s="234">
        <v>61.551451355661889</v>
      </c>
      <c r="K43" s="233">
        <v>0.52213333333333334</v>
      </c>
      <c r="L43" s="235">
        <v>4106.1685699999998</v>
      </c>
    </row>
    <row r="44" spans="1:12" ht="15.75" customHeight="1" x14ac:dyDescent="0.45">
      <c r="A44" s="24"/>
      <c r="B44" s="158" t="s">
        <v>41</v>
      </c>
      <c r="C44" s="543">
        <v>0.5</v>
      </c>
      <c r="D44" s="543">
        <v>1.8807</v>
      </c>
      <c r="E44" s="148">
        <v>2.52</v>
      </c>
      <c r="F44" s="148">
        <v>0.67333333333333334</v>
      </c>
      <c r="G44" s="148">
        <v>79.010400000000004</v>
      </c>
      <c r="H44" s="233">
        <v>1.3918999999999997</v>
      </c>
      <c r="I44" s="233">
        <v>1.1324000000000001</v>
      </c>
      <c r="J44" s="234">
        <v>67.239627705627711</v>
      </c>
      <c r="K44" s="233">
        <v>0.57899999999999996</v>
      </c>
      <c r="L44" s="235">
        <v>4048.65317</v>
      </c>
    </row>
    <row r="45" spans="1:12" ht="15.75" customHeight="1" x14ac:dyDescent="0.45">
      <c r="A45" s="24"/>
      <c r="B45" s="158" t="s">
        <v>43</v>
      </c>
      <c r="C45" s="543">
        <v>0.5</v>
      </c>
      <c r="D45" s="543">
        <v>1.8263</v>
      </c>
      <c r="E45" s="148">
        <v>2.4833333333333334</v>
      </c>
      <c r="F45" s="148">
        <v>0.67</v>
      </c>
      <c r="G45" s="148">
        <v>79.083699999999979</v>
      </c>
      <c r="H45" s="233">
        <v>1.3602000000000001</v>
      </c>
      <c r="I45" s="233">
        <v>1.1416999999999999</v>
      </c>
      <c r="J45" s="234">
        <v>75.063044733044734</v>
      </c>
      <c r="K45" s="233">
        <v>0.5383</v>
      </c>
      <c r="L45" s="235">
        <v>4155.3656499999997</v>
      </c>
    </row>
    <row r="46" spans="1:12" ht="15.75" customHeight="1" x14ac:dyDescent="0.45">
      <c r="A46" s="24"/>
      <c r="B46" s="158" t="s">
        <v>44</v>
      </c>
      <c r="C46" s="543">
        <v>0.66020000000000001</v>
      </c>
      <c r="D46" s="543">
        <v>1.7793000000000001</v>
      </c>
      <c r="E46" s="148">
        <v>2.48</v>
      </c>
      <c r="F46" s="148">
        <v>0.67500000000000004</v>
      </c>
      <c r="G46" s="148">
        <v>77.801299999999998</v>
      </c>
      <c r="H46" s="233">
        <v>1.3036000000000001</v>
      </c>
      <c r="I46" s="233">
        <v>1.1207</v>
      </c>
      <c r="J46" s="234">
        <v>76.031717391304355</v>
      </c>
      <c r="K46" s="233">
        <v>0.64826666666666666</v>
      </c>
      <c r="L46" s="235">
        <v>4157.5206200000002</v>
      </c>
    </row>
    <row r="47" spans="1:12" ht="15.75" customHeight="1" x14ac:dyDescent="0.45">
      <c r="A47" s="24"/>
      <c r="B47" s="158" t="s">
        <v>45</v>
      </c>
      <c r="C47" s="543">
        <v>0.75</v>
      </c>
      <c r="D47" s="543">
        <v>1.8591</v>
      </c>
      <c r="E47" s="148">
        <v>2.4933333333333336</v>
      </c>
      <c r="F47" s="148">
        <v>0.71166666666666667</v>
      </c>
      <c r="G47" s="148">
        <v>77.780299999999997</v>
      </c>
      <c r="H47" s="233">
        <v>1.2866</v>
      </c>
      <c r="I47" s="233">
        <v>1.1274999999999999</v>
      </c>
      <c r="J47" s="234">
        <v>68.243692531724562</v>
      </c>
      <c r="K47" s="233">
        <v>0.64880000000000004</v>
      </c>
      <c r="L47" s="235">
        <v>3837.4020300000002</v>
      </c>
    </row>
    <row r="48" spans="1:12" ht="15.75" customHeight="1" x14ac:dyDescent="0.45">
      <c r="A48" s="24"/>
      <c r="B48" s="158" t="s">
        <v>46</v>
      </c>
      <c r="C48" s="543">
        <v>0.75</v>
      </c>
      <c r="D48" s="543">
        <v>1.6561999999999999</v>
      </c>
      <c r="E48" s="148">
        <v>2.4633333333333338</v>
      </c>
      <c r="F48" s="148">
        <v>0.72166666666666657</v>
      </c>
      <c r="G48" s="148">
        <v>78.736500000000021</v>
      </c>
      <c r="H48" s="233">
        <v>1.3026</v>
      </c>
      <c r="I48" s="233">
        <v>1.1472</v>
      </c>
      <c r="J48" s="234">
        <v>63.943688060731553</v>
      </c>
      <c r="K48" s="233">
        <v>0.48036666666666666</v>
      </c>
      <c r="L48" s="235">
        <v>3874.5506300000002</v>
      </c>
    </row>
    <row r="49" spans="1:12" ht="15.75" customHeight="1" x14ac:dyDescent="0.45">
      <c r="A49" s="24"/>
      <c r="B49" s="158" t="s">
        <v>59</v>
      </c>
      <c r="C49" s="543">
        <v>0.75</v>
      </c>
      <c r="D49" s="543">
        <v>1.4927999999999999</v>
      </c>
      <c r="E49" s="148">
        <v>2.436666666666667</v>
      </c>
      <c r="F49" s="148">
        <v>0.74499999999999988</v>
      </c>
      <c r="G49" s="148">
        <v>78.369900000000001</v>
      </c>
      <c r="H49" s="233">
        <v>1.2851999999999999</v>
      </c>
      <c r="I49" s="233">
        <v>1.1435999999999999</v>
      </c>
      <c r="J49" s="234">
        <v>68.389944444444453</v>
      </c>
      <c r="K49" s="233">
        <v>0.31456666666666666</v>
      </c>
      <c r="L49" s="235">
        <v>4026.0932299999999</v>
      </c>
    </row>
    <row r="50" spans="1:12" ht="15.75" customHeight="1" x14ac:dyDescent="0.45">
      <c r="A50" s="24"/>
      <c r="B50" s="158" t="s">
        <v>60</v>
      </c>
      <c r="C50" s="543">
        <v>0.75</v>
      </c>
      <c r="D50" s="543">
        <v>1.0258</v>
      </c>
      <c r="E50" s="148">
        <v>2.4133333333333336</v>
      </c>
      <c r="F50" s="148">
        <v>0.73333333333333339</v>
      </c>
      <c r="G50" s="148">
        <v>75.7607</v>
      </c>
      <c r="H50" s="233">
        <v>1.2330000000000001</v>
      </c>
      <c r="I50" s="233">
        <v>1.1089</v>
      </c>
      <c r="J50" s="234">
        <v>62.1228778467909</v>
      </c>
      <c r="K50" s="233">
        <v>0.27406666666666663</v>
      </c>
      <c r="L50" s="235">
        <v>4027.8431799999998</v>
      </c>
    </row>
    <row r="51" spans="1:12" ht="15.75" customHeight="1" x14ac:dyDescent="0.45">
      <c r="A51" s="24"/>
      <c r="B51" s="158" t="s">
        <v>61</v>
      </c>
      <c r="C51" s="543">
        <v>0.75</v>
      </c>
      <c r="D51" s="543">
        <v>1.0774999999999999</v>
      </c>
      <c r="E51" s="148">
        <v>2.3866666666666667</v>
      </c>
      <c r="F51" s="148">
        <v>0.71333333333333337</v>
      </c>
      <c r="G51" s="148">
        <v>79.399500000000003</v>
      </c>
      <c r="H51" s="233">
        <v>1.2869999999999997</v>
      </c>
      <c r="I51" s="233">
        <v>1.1624000000000001</v>
      </c>
      <c r="J51" s="234">
        <v>62.582035886818495</v>
      </c>
      <c r="K51" s="233">
        <v>0.31943333333333329</v>
      </c>
      <c r="L51" s="235">
        <v>4052.6249299999999</v>
      </c>
    </row>
    <row r="52" spans="1:12" ht="15.75" customHeight="1" x14ac:dyDescent="0.45">
      <c r="A52" s="24"/>
      <c r="B52" s="158" t="s">
        <v>62</v>
      </c>
      <c r="C52" s="543">
        <v>0.61170000000000002</v>
      </c>
      <c r="D52" s="543">
        <v>0.9083</v>
      </c>
      <c r="E52" s="148">
        <v>2.3566666666666669</v>
      </c>
      <c r="F52" s="148">
        <v>0.69833333333333336</v>
      </c>
      <c r="G52" s="148">
        <v>79.223500000000001</v>
      </c>
      <c r="H52" s="233">
        <v>1.2791999999999999</v>
      </c>
      <c r="I52" s="233">
        <v>1.161</v>
      </c>
      <c r="J52" s="234">
        <v>51.30651910408433</v>
      </c>
      <c r="K52" s="233">
        <v>0.24773333333333333</v>
      </c>
      <c r="L52" s="235">
        <v>3806.11609</v>
      </c>
    </row>
    <row r="53" spans="1:12" ht="15.75" customHeight="1" x14ac:dyDescent="0.45">
      <c r="A53" s="24"/>
      <c r="B53" s="158" t="s">
        <v>64</v>
      </c>
      <c r="C53" s="543">
        <v>0.1</v>
      </c>
      <c r="D53" s="543">
        <v>0.6169</v>
      </c>
      <c r="E53" s="148">
        <v>2.1833333333333331</v>
      </c>
      <c r="F53" s="148">
        <v>0.53666666666666674</v>
      </c>
      <c r="G53" s="148">
        <v>77.397599999999997</v>
      </c>
      <c r="H53" s="233">
        <v>1.2418</v>
      </c>
      <c r="I53" s="233">
        <v>1.1267</v>
      </c>
      <c r="J53" s="234">
        <v>33.060827751196165</v>
      </c>
      <c r="K53" s="233">
        <v>0.12839999999999999</v>
      </c>
      <c r="L53" s="235">
        <v>3300.6983100000002</v>
      </c>
    </row>
    <row r="54" spans="1:12" ht="15.75" customHeight="1" x14ac:dyDescent="0.45">
      <c r="A54" s="24"/>
      <c r="B54" s="158" t="s">
        <v>65</v>
      </c>
      <c r="C54" s="543">
        <v>0.1</v>
      </c>
      <c r="D54" s="543">
        <v>0.66</v>
      </c>
      <c r="E54" s="148">
        <v>2.1433333333333335</v>
      </c>
      <c r="F54" s="148">
        <v>0.3666666666666667</v>
      </c>
      <c r="G54" s="148">
        <v>77.458799999999997</v>
      </c>
      <c r="H54" s="233">
        <v>1.2914000000000001</v>
      </c>
      <c r="I54" s="233">
        <v>1.1049</v>
      </c>
      <c r="J54" s="234">
        <v>43.43307246376812</v>
      </c>
      <c r="K54" s="233">
        <v>0.2112</v>
      </c>
      <c r="L54" s="235">
        <v>3372.6581799999999</v>
      </c>
    </row>
    <row r="55" spans="1:12" ht="15.75" customHeight="1" x14ac:dyDescent="0.45">
      <c r="A55" s="24"/>
      <c r="B55" s="158" t="s">
        <v>66</v>
      </c>
      <c r="C55" s="543">
        <v>0.1</v>
      </c>
      <c r="D55" s="543">
        <v>0.76749999999999996</v>
      </c>
      <c r="E55" s="148">
        <v>2.12</v>
      </c>
      <c r="F55" s="148">
        <v>0.32333333333333336</v>
      </c>
      <c r="G55" s="148">
        <v>77.931200000000004</v>
      </c>
      <c r="H55" s="233">
        <v>1.3204</v>
      </c>
      <c r="I55" s="233">
        <v>1.1076999999999999</v>
      </c>
      <c r="J55" s="234">
        <v>45.306731601731599</v>
      </c>
      <c r="K55" s="346">
        <v>0.40496666666666664</v>
      </c>
      <c r="L55" s="235">
        <v>3500.65373</v>
      </c>
    </row>
    <row r="56" spans="1:12" ht="15.75" customHeight="1" x14ac:dyDescent="0.45">
      <c r="A56" s="24"/>
      <c r="B56" s="158" t="s">
        <v>67</v>
      </c>
      <c r="C56" s="543">
        <v>0.1</v>
      </c>
      <c r="D56" s="543">
        <v>1.0591999999999997</v>
      </c>
      <c r="E56" s="148">
        <v>2.09</v>
      </c>
      <c r="F56" s="148">
        <v>0.29666666666666663</v>
      </c>
      <c r="G56" s="148">
        <v>80.460300000000004</v>
      </c>
      <c r="H56" s="233">
        <v>1.3791</v>
      </c>
      <c r="I56" s="233">
        <v>1.145</v>
      </c>
      <c r="J56" s="234">
        <v>61.150186335403731</v>
      </c>
      <c r="K56" s="346">
        <v>0.49969999999999998</v>
      </c>
      <c r="L56" s="235">
        <v>3790.13825</v>
      </c>
    </row>
    <row r="57" spans="1:12" ht="15.75" customHeight="1" x14ac:dyDescent="0.45">
      <c r="A57" s="24"/>
      <c r="B57" s="158" t="s">
        <v>68</v>
      </c>
      <c r="C57" s="543">
        <v>0.1</v>
      </c>
      <c r="D57" s="543">
        <v>1.2937000000000001</v>
      </c>
      <c r="E57" s="148">
        <v>2.0733333333333333</v>
      </c>
      <c r="F57" s="148">
        <v>0.26</v>
      </c>
      <c r="G57" s="148">
        <v>81.794300000000021</v>
      </c>
      <c r="H57" s="233">
        <v>1.3987000000000001</v>
      </c>
      <c r="I57" s="233">
        <v>1.1597999999999999</v>
      </c>
      <c r="J57" s="234">
        <v>69.14584130781499</v>
      </c>
      <c r="K57" s="346">
        <v>0.63993333333333335</v>
      </c>
      <c r="L57" s="235">
        <v>4000.2144600000001</v>
      </c>
    </row>
    <row r="58" spans="1:12" ht="15.75" customHeight="1" x14ac:dyDescent="0.45">
      <c r="A58" s="24"/>
      <c r="B58" s="158" t="s">
        <v>69</v>
      </c>
      <c r="C58" s="543">
        <v>0.1</v>
      </c>
      <c r="D58" s="543">
        <v>1.0638000000000003</v>
      </c>
      <c r="E58" s="148">
        <v>2.0533333333333332</v>
      </c>
      <c r="F58" s="148">
        <v>0.22666666666666663</v>
      </c>
      <c r="G58" s="148">
        <v>81.773499999999999</v>
      </c>
      <c r="H58" s="233">
        <v>1.3778999999999999</v>
      </c>
      <c r="I58" s="233">
        <v>1.1691</v>
      </c>
      <c r="J58" s="234">
        <v>73.260873015873031</v>
      </c>
      <c r="K58" s="346">
        <v>1.2100666666666666</v>
      </c>
      <c r="L58" s="235">
        <v>4068.7663600000001</v>
      </c>
    </row>
    <row r="59" spans="1:12" ht="15.75" customHeight="1" x14ac:dyDescent="0.45">
      <c r="A59" s="24"/>
      <c r="B59" s="158" t="s">
        <v>70</v>
      </c>
      <c r="C59" s="543">
        <v>0.1234</v>
      </c>
      <c r="D59" s="543">
        <v>1.1676</v>
      </c>
      <c r="E59" s="148">
        <v>2.02</v>
      </c>
      <c r="F59" s="148">
        <v>0.21333333333333335</v>
      </c>
      <c r="G59" s="148">
        <v>81.619500000000002</v>
      </c>
      <c r="H59" s="233">
        <v>1.3481000000000001</v>
      </c>
      <c r="I59" s="233">
        <v>1.1789000000000001</v>
      </c>
      <c r="J59" s="234">
        <v>79.785880230880224</v>
      </c>
      <c r="K59" s="346">
        <v>2.2861666666666665</v>
      </c>
      <c r="L59" s="235">
        <v>4129.2798499999999</v>
      </c>
    </row>
    <row r="60" spans="1:12" ht="15.75" customHeight="1" x14ac:dyDescent="0.45">
      <c r="A60" s="24"/>
      <c r="B60" s="158" t="s">
        <v>71</v>
      </c>
      <c r="C60" s="543">
        <v>0.45629999999999998</v>
      </c>
      <c r="D60" s="543">
        <v>1.5515000000000001</v>
      </c>
      <c r="E60" s="148">
        <v>2.0266666666666664</v>
      </c>
      <c r="F60" s="148">
        <v>0.25</v>
      </c>
      <c r="G60" s="148">
        <v>82.319699999999997</v>
      </c>
      <c r="H60" s="233">
        <v>1.3411999999999999</v>
      </c>
      <c r="I60" s="233">
        <v>1.1954</v>
      </c>
      <c r="J60" s="234">
        <v>97.363222222222234</v>
      </c>
      <c r="K60" s="346">
        <v>2.3501333333333334</v>
      </c>
      <c r="L60" s="235">
        <v>4168.4306299999998</v>
      </c>
    </row>
    <row r="61" spans="1:12" ht="15.75" customHeight="1" x14ac:dyDescent="0.45">
      <c r="A61" s="24"/>
      <c r="B61" s="158" t="s">
        <v>72</v>
      </c>
      <c r="C61" s="543">
        <v>0.95830000000000004</v>
      </c>
      <c r="D61" s="543">
        <v>2.2464</v>
      </c>
      <c r="E61" s="148">
        <v>2.0833333333333335</v>
      </c>
      <c r="F61" s="148">
        <v>0.33833333333333332</v>
      </c>
      <c r="G61" s="148">
        <v>80.135199999999998</v>
      </c>
      <c r="H61" s="233">
        <v>1.2542</v>
      </c>
      <c r="I61" s="233">
        <v>1.1785000000000001</v>
      </c>
      <c r="J61" s="234">
        <v>112.0044262170578</v>
      </c>
      <c r="K61" s="346">
        <v>1.4697666666666667</v>
      </c>
      <c r="L61" s="235">
        <v>4114.8647700000001</v>
      </c>
    </row>
    <row r="62" spans="1:12" ht="15.75" customHeight="1" x14ac:dyDescent="0.45">
      <c r="A62" s="24"/>
      <c r="B62" s="158" t="s">
        <v>73</v>
      </c>
      <c r="C62" s="543">
        <v>1.6172</v>
      </c>
      <c r="D62" s="543">
        <v>2.9005999999999998</v>
      </c>
      <c r="E62" s="148">
        <v>2.186666666666667</v>
      </c>
      <c r="F62" s="148">
        <v>0.53666666666666674</v>
      </c>
      <c r="G62" s="148">
        <v>78.227199999999996</v>
      </c>
      <c r="H62" s="233">
        <v>1.1775</v>
      </c>
      <c r="I62" s="233">
        <v>1.1688000000000001</v>
      </c>
      <c r="J62" s="234">
        <v>97.767720057720027</v>
      </c>
      <c r="K62" s="346">
        <v>2.8905000000000003</v>
      </c>
      <c r="L62" s="235">
        <v>4015.4866699999998</v>
      </c>
    </row>
    <row r="63" spans="1:12" ht="15.75" customHeight="1" x14ac:dyDescent="0.45">
      <c r="A63" s="24"/>
      <c r="B63" s="158" t="s">
        <v>74</v>
      </c>
      <c r="C63" s="543">
        <v>2.8056000000000001</v>
      </c>
      <c r="D63" s="543">
        <v>3.7974000000000001</v>
      </c>
      <c r="E63" s="148">
        <v>2.3966666666666665</v>
      </c>
      <c r="F63" s="148">
        <v>1.0333333333333332</v>
      </c>
      <c r="G63" s="148">
        <v>79.066900000000004</v>
      </c>
      <c r="H63" s="233">
        <v>1.1738</v>
      </c>
      <c r="I63" s="233">
        <v>1.1504000000000001</v>
      </c>
      <c r="J63" s="234">
        <v>88.664793650793655</v>
      </c>
      <c r="K63" s="346">
        <v>1.7493999999999996</v>
      </c>
      <c r="L63" s="235">
        <v>3982.2984799999999</v>
      </c>
    </row>
    <row r="64" spans="1:12" ht="15.75" customHeight="1" x14ac:dyDescent="0.45">
      <c r="A64" s="24"/>
      <c r="B64" s="158" t="s">
        <v>75</v>
      </c>
      <c r="C64" s="543">
        <v>3.8555000000000001</v>
      </c>
      <c r="D64" s="543">
        <v>3.7629000000000001</v>
      </c>
      <c r="E64" s="148">
        <v>2.65</v>
      </c>
      <c r="F64" s="148">
        <v>1.5099999999999996</v>
      </c>
      <c r="G64" s="148">
        <v>78.114599999999996</v>
      </c>
      <c r="H64" s="233">
        <v>1.2152000000000001</v>
      </c>
      <c r="I64" s="233">
        <v>1.1325000000000001</v>
      </c>
      <c r="J64" s="234">
        <v>82.276180814354746</v>
      </c>
      <c r="K64" s="233">
        <v>1.3165333333333333</v>
      </c>
      <c r="L64" s="235">
        <v>4241.4859399999996</v>
      </c>
    </row>
    <row r="65" spans="1:23" ht="15.75" customHeight="1" x14ac:dyDescent="0.45">
      <c r="A65" s="24"/>
      <c r="B65" s="158" t="s">
        <v>77</v>
      </c>
      <c r="C65" s="543">
        <v>4.4583000000000004</v>
      </c>
      <c r="D65" s="543">
        <v>4.1181999999999999</v>
      </c>
      <c r="E65" s="148">
        <v>2.84</v>
      </c>
      <c r="F65" s="148">
        <v>1.9816666666666665</v>
      </c>
      <c r="G65" s="148">
        <v>80.433000000000021</v>
      </c>
      <c r="H65" s="233">
        <v>1.2524999999999999</v>
      </c>
      <c r="I65" s="233">
        <v>1.1507000000000001</v>
      </c>
      <c r="J65" s="234">
        <v>77.969405964405951</v>
      </c>
      <c r="K65" s="233">
        <v>0.85173333333333345</v>
      </c>
      <c r="L65" s="235">
        <v>4189.2727699999996</v>
      </c>
    </row>
    <row r="66" spans="1:23" ht="15.75" customHeight="1" x14ac:dyDescent="0.45">
      <c r="A66" s="24"/>
      <c r="B66" s="158" t="s">
        <v>78</v>
      </c>
      <c r="C66" s="543">
        <v>5.1601999999999988</v>
      </c>
      <c r="D66" s="543">
        <v>4.4842000000000004</v>
      </c>
      <c r="E66" s="148">
        <v>3.0828448138119477</v>
      </c>
      <c r="F66" s="148">
        <v>2.4245114804786154</v>
      </c>
      <c r="G66" s="148">
        <v>82.090100000000021</v>
      </c>
      <c r="H66" s="233">
        <v>1.266</v>
      </c>
      <c r="I66" s="233">
        <v>1.1633</v>
      </c>
      <c r="J66" s="234">
        <v>85.963809523809516</v>
      </c>
      <c r="K66" s="233">
        <v>0.82373333333333354</v>
      </c>
      <c r="L66" s="235">
        <v>4091.4723100000001</v>
      </c>
    </row>
    <row r="67" spans="1:23" ht="15.75" customHeight="1" x14ac:dyDescent="0.45">
      <c r="A67" s="24"/>
      <c r="B67" s="158" t="s">
        <v>79</v>
      </c>
      <c r="C67" s="543">
        <v>5.3510173372049818</v>
      </c>
      <c r="D67" s="543">
        <v>4.90801485941385</v>
      </c>
      <c r="E67" s="148">
        <v>3.4000631949291664</v>
      </c>
      <c r="F67" s="148">
        <v>2.5917298615958337</v>
      </c>
      <c r="G67" s="148">
        <v>80.674982794744025</v>
      </c>
      <c r="H67" s="233">
        <v>1.2184358500000001</v>
      </c>
      <c r="I67" s="233">
        <v>1.1555316899999999</v>
      </c>
      <c r="J67" s="234">
        <v>87.730999999999995</v>
      </c>
      <c r="K67" s="233">
        <v>1.0876681481481483</v>
      </c>
      <c r="L67" s="235">
        <v>4115.00047</v>
      </c>
    </row>
    <row r="68" spans="1:23" ht="15.75" customHeight="1" x14ac:dyDescent="0.45">
      <c r="A68" s="24"/>
      <c r="B68" s="158" t="s">
        <v>80</v>
      </c>
      <c r="C68" s="543">
        <v>5.3096669669692895</v>
      </c>
      <c r="D68" s="543">
        <v>4.9122687738118787</v>
      </c>
      <c r="E68" s="148">
        <v>3.7181801723876098</v>
      </c>
      <c r="F68" s="148">
        <v>2.7098468390542778</v>
      </c>
      <c r="G68" s="148">
        <v>80.674982794744025</v>
      </c>
      <c r="H68" s="233">
        <v>1.2184358500000001</v>
      </c>
      <c r="I68" s="233">
        <v>1.1555316899999999</v>
      </c>
      <c r="J68" s="234">
        <v>84.916666666666657</v>
      </c>
      <c r="K68" s="233">
        <v>1.2488466666666667</v>
      </c>
      <c r="L68" s="235">
        <v>4137.3211700000002</v>
      </c>
    </row>
    <row r="69" spans="1:23" ht="15.75" customHeight="1" x14ac:dyDescent="0.45">
      <c r="A69" s="24"/>
      <c r="B69" s="158" t="s">
        <v>338</v>
      </c>
      <c r="C69" s="543">
        <v>5.2112483827810188</v>
      </c>
      <c r="D69" s="543">
        <v>4.9160845422889183</v>
      </c>
      <c r="E69" s="148">
        <v>3.9763294758988601</v>
      </c>
      <c r="F69" s="148">
        <v>2.7779961425655268</v>
      </c>
      <c r="G69" s="148">
        <v>80.674982794744025</v>
      </c>
      <c r="H69" s="233">
        <v>1.2184358500000001</v>
      </c>
      <c r="I69" s="233">
        <v>1.1555316899999999</v>
      </c>
      <c r="J69" s="234">
        <v>82.923666666666662</v>
      </c>
      <c r="K69" s="233">
        <v>1.1620999999999999</v>
      </c>
      <c r="L69" s="235">
        <v>4162.2568700000002</v>
      </c>
    </row>
    <row r="70" spans="1:23" ht="15.75" customHeight="1" x14ac:dyDescent="0.45">
      <c r="A70" s="24"/>
      <c r="B70" s="158" t="s">
        <v>339</v>
      </c>
      <c r="C70" s="543">
        <v>5.0787024880023255</v>
      </c>
      <c r="D70" s="543">
        <v>4.9230580419188952</v>
      </c>
      <c r="E70" s="148">
        <v>4.1526535910147819</v>
      </c>
      <c r="F70" s="148">
        <v>2.8143202576814481</v>
      </c>
      <c r="G70" s="148">
        <v>80.674982794744025</v>
      </c>
      <c r="H70" s="233">
        <v>1.2184358500000001</v>
      </c>
      <c r="I70" s="233">
        <v>1.1555316899999999</v>
      </c>
      <c r="J70" s="234">
        <v>81.491</v>
      </c>
      <c r="K70" s="233">
        <v>1.16113</v>
      </c>
      <c r="L70" s="235">
        <v>4191.5310900000004</v>
      </c>
    </row>
    <row r="71" spans="1:23" ht="15.75" customHeight="1" x14ac:dyDescent="0.45">
      <c r="A71" s="24"/>
      <c r="B71" s="158" t="s">
        <v>340</v>
      </c>
      <c r="C71" s="543">
        <v>4.919956802132547</v>
      </c>
      <c r="D71" s="543">
        <v>4.9326262337748146</v>
      </c>
      <c r="E71" s="148">
        <v>4.2882460268476086</v>
      </c>
      <c r="F71" s="148">
        <v>2.8499126935142751</v>
      </c>
      <c r="G71" s="148">
        <v>80.674982794744025</v>
      </c>
      <c r="H71" s="233">
        <v>1.2184358500000001</v>
      </c>
      <c r="I71" s="233">
        <v>1.1555316899999999</v>
      </c>
      <c r="J71" s="234">
        <v>80.25033333333333</v>
      </c>
      <c r="K71" s="233">
        <v>1.30064</v>
      </c>
      <c r="L71" s="235">
        <v>4222.0283499999996</v>
      </c>
    </row>
    <row r="72" spans="1:23" ht="15.75" customHeight="1" x14ac:dyDescent="0.45">
      <c r="A72" s="24"/>
      <c r="B72" s="158" t="s">
        <v>341</v>
      </c>
      <c r="C72" s="543">
        <v>4.7582791330031142</v>
      </c>
      <c r="D72" s="543">
        <v>4.9441384073348713</v>
      </c>
      <c r="E72" s="148">
        <v>4.4065407113373931</v>
      </c>
      <c r="F72" s="148">
        <v>2.8882073780040591</v>
      </c>
      <c r="G72" s="148">
        <v>80.674982794744025</v>
      </c>
      <c r="H72" s="236">
        <v>1.2184358500000001</v>
      </c>
      <c r="I72" s="233">
        <v>1.1555316899999999</v>
      </c>
      <c r="J72" s="148">
        <v>79.135666666666651</v>
      </c>
      <c r="K72" s="236">
        <v>1.3477633333333332</v>
      </c>
      <c r="L72" s="235">
        <v>4253.9349700000002</v>
      </c>
    </row>
    <row r="73" spans="1:23" ht="15.75" customHeight="1" x14ac:dyDescent="0.45">
      <c r="A73" s="24"/>
      <c r="B73" s="158" t="s">
        <v>345</v>
      </c>
      <c r="C73" s="543">
        <v>4.6096987648986234</v>
      </c>
      <c r="D73" s="543">
        <v>4.9571400880793206</v>
      </c>
      <c r="E73" s="148">
        <v>4.4667889825826412</v>
      </c>
      <c r="F73" s="148">
        <v>2.9284556492493068</v>
      </c>
      <c r="G73" s="148">
        <v>80.674982794744025</v>
      </c>
      <c r="H73" s="236">
        <v>1.2184358500000001</v>
      </c>
      <c r="I73" s="233">
        <v>1.1555316899999999</v>
      </c>
      <c r="J73" s="148">
        <v>78.137666666666675</v>
      </c>
      <c r="K73" s="236">
        <v>1.0836600000000001</v>
      </c>
      <c r="L73" s="235">
        <v>4289.4088199999997</v>
      </c>
    </row>
    <row r="74" spans="1:23" ht="15.75" customHeight="1" x14ac:dyDescent="0.45">
      <c r="A74" s="24"/>
      <c r="B74" s="158" t="s">
        <v>346</v>
      </c>
      <c r="C74" s="543">
        <v>4.4831863522019741</v>
      </c>
      <c r="D74" s="543">
        <v>4.9713099232398532</v>
      </c>
      <c r="E74" s="148">
        <v>4.5135636692570076</v>
      </c>
      <c r="F74" s="148">
        <v>2.9452303359236742</v>
      </c>
      <c r="G74" s="148">
        <v>80.674982794744025</v>
      </c>
      <c r="H74" s="236">
        <v>1.2184358500000001</v>
      </c>
      <c r="I74" s="233">
        <v>1.1555316899999999</v>
      </c>
      <c r="J74" s="148">
        <v>77.184333333333328</v>
      </c>
      <c r="K74" s="236">
        <v>1.0681466666666668</v>
      </c>
      <c r="L74" s="235">
        <v>4325.0300299999999</v>
      </c>
    </row>
    <row r="75" spans="1:23" ht="15.75" customHeight="1" x14ac:dyDescent="0.45">
      <c r="A75" s="24"/>
      <c r="B75" s="158" t="s">
        <v>347</v>
      </c>
      <c r="C75" s="543">
        <v>4.3802407552685603</v>
      </c>
      <c r="D75" s="543">
        <v>4.9864006246469907</v>
      </c>
      <c r="E75" s="148">
        <v>4.5845772060652932</v>
      </c>
      <c r="F75" s="148">
        <v>2.9862438727319591</v>
      </c>
      <c r="G75" s="148">
        <v>80.674982794744025</v>
      </c>
      <c r="H75" s="236">
        <v>1.2184358500000001</v>
      </c>
      <c r="I75" s="233">
        <v>1.1555316899999999</v>
      </c>
      <c r="J75" s="148">
        <v>76.37533333333333</v>
      </c>
      <c r="K75" s="236">
        <v>1.1431033333333336</v>
      </c>
      <c r="L75" s="235">
        <v>4362.5644400000001</v>
      </c>
    </row>
    <row r="76" spans="1:23" ht="15.75" customHeight="1" x14ac:dyDescent="0.45">
      <c r="A76" s="24"/>
      <c r="B76" s="158" t="s">
        <v>348</v>
      </c>
      <c r="C76" s="543">
        <v>4.2972160107678556</v>
      </c>
      <c r="D76" s="543">
        <v>5.0021986954653572</v>
      </c>
      <c r="E76" s="148">
        <v>4.6534916503143107</v>
      </c>
      <c r="F76" s="148">
        <v>3.0151583169809766</v>
      </c>
      <c r="G76" s="148">
        <v>80.674982794744025</v>
      </c>
      <c r="H76" s="236">
        <v>1.2184358500000001</v>
      </c>
      <c r="I76" s="233">
        <v>1.1555316899999999</v>
      </c>
      <c r="J76" s="148">
        <v>75.570333333333338</v>
      </c>
      <c r="K76" s="236">
        <v>1.2098866666666668</v>
      </c>
      <c r="L76" s="235">
        <v>4402.0897000000004</v>
      </c>
    </row>
    <row r="77" spans="1:23" ht="15.75" customHeight="1" x14ac:dyDescent="0.45">
      <c r="A77" s="24"/>
      <c r="B77" s="158" t="s">
        <v>369</v>
      </c>
      <c r="C77" s="543">
        <v>4.230191515470036</v>
      </c>
      <c r="D77" s="543">
        <v>5.0185277239972725</v>
      </c>
      <c r="E77" s="148">
        <v>4.7197537882914995</v>
      </c>
      <c r="F77" s="148">
        <v>3.0514204549581665</v>
      </c>
      <c r="G77" s="148">
        <v>80.674982794744025</v>
      </c>
      <c r="H77" s="236">
        <v>1.2184358500000001</v>
      </c>
      <c r="I77" s="233">
        <v>1.1555316899999999</v>
      </c>
      <c r="J77" s="148">
        <v>74.864666666666679</v>
      </c>
      <c r="K77" s="236">
        <v>0.97688333333333344</v>
      </c>
      <c r="L77" s="235">
        <v>4442.7042799999999</v>
      </c>
    </row>
    <row r="78" spans="1:23" ht="15.75" customHeight="1" x14ac:dyDescent="0.45">
      <c r="A78" s="24"/>
      <c r="B78" s="158" t="s">
        <v>370</v>
      </c>
      <c r="C78" s="543">
        <v>4.1754202681662855</v>
      </c>
      <c r="D78" s="543">
        <v>5.0352461811885876</v>
      </c>
      <c r="E78" s="148">
        <v>4.7894749641078098</v>
      </c>
      <c r="F78" s="148">
        <v>3.0711416307744757</v>
      </c>
      <c r="G78" s="148">
        <v>80.674982794744025</v>
      </c>
      <c r="H78" s="236">
        <v>1.2184358500000001</v>
      </c>
      <c r="I78" s="233">
        <v>1.1555316899999999</v>
      </c>
      <c r="J78" s="148">
        <v>74.156666666666652</v>
      </c>
      <c r="K78" s="236">
        <v>0.86913999999999991</v>
      </c>
      <c r="L78" s="235">
        <v>4484.6276500000004</v>
      </c>
    </row>
    <row r="79" spans="1:23" ht="15.75" customHeight="1" x14ac:dyDescent="0.45">
      <c r="A79" s="24"/>
      <c r="B79" s="158" t="s">
        <v>371</v>
      </c>
      <c r="C79" s="543">
        <v>4.1304661205003788</v>
      </c>
      <c r="D79" s="543">
        <v>5.0522420622202064</v>
      </c>
      <c r="E79" s="148">
        <v>4.8498602790255001</v>
      </c>
      <c r="F79" s="148">
        <v>3.0915269456921655</v>
      </c>
      <c r="G79" s="148">
        <v>80.674982794744025</v>
      </c>
      <c r="H79" s="236">
        <v>1.2184358500000001</v>
      </c>
      <c r="I79" s="233">
        <v>1.1555316899999999</v>
      </c>
      <c r="J79" s="148">
        <v>73.478333333333339</v>
      </c>
      <c r="K79" s="236">
        <v>0.98382000000000003</v>
      </c>
      <c r="L79" s="235">
        <v>4526.56711</v>
      </c>
      <c r="M79" s="240"/>
    </row>
    <row r="80" spans="1:23" s="2" customFormat="1" x14ac:dyDescent="0.45">
      <c r="A80" s="7"/>
      <c r="B80" s="51" t="s">
        <v>372</v>
      </c>
      <c r="C80" s="543">
        <v>4.0938270711454487</v>
      </c>
      <c r="D80" s="543">
        <v>5.0694164145168275</v>
      </c>
      <c r="E80" s="148">
        <v>4.9035134655264105</v>
      </c>
      <c r="F80" s="148">
        <v>3.1051801321930776</v>
      </c>
      <c r="G80" s="148">
        <v>80.674982794744025</v>
      </c>
      <c r="H80" s="236">
        <v>1.2184358500000001</v>
      </c>
      <c r="I80" s="233">
        <v>1.1555316899999999</v>
      </c>
      <c r="J80" s="148">
        <v>73.806264572512347</v>
      </c>
      <c r="K80" s="236">
        <v>0.95171356785315442</v>
      </c>
      <c r="L80" s="235">
        <v>4568.5788899999998</v>
      </c>
      <c r="M80" s="148"/>
      <c r="N80" s="148"/>
      <c r="O80" s="148"/>
      <c r="P80" s="148"/>
      <c r="R80" s="148"/>
      <c r="S80" s="148"/>
      <c r="V80" s="28"/>
      <c r="W80" s="28"/>
    </row>
    <row r="81" spans="1:23" s="2" customFormat="1" x14ac:dyDescent="0.45">
      <c r="A81" s="7"/>
      <c r="B81" s="51" t="s">
        <v>491</v>
      </c>
      <c r="C81" s="543">
        <v>4.0640502895851416</v>
      </c>
      <c r="D81" s="543">
        <v>5.086676615179428</v>
      </c>
      <c r="E81" s="148">
        <v>4.9390260287010452</v>
      </c>
      <c r="F81" s="148">
        <v>3.1106926953677112</v>
      </c>
      <c r="G81" s="148">
        <v>80.674982794744025</v>
      </c>
      <c r="H81" s="236">
        <v>1.2184358500000001</v>
      </c>
      <c r="I81" s="233">
        <v>1.1555316899999999</v>
      </c>
      <c r="J81" s="148">
        <v>74.146769092217056</v>
      </c>
      <c r="K81" s="236">
        <v>0.9561042896055052</v>
      </c>
      <c r="L81" s="235">
        <v>4609.9713400000001</v>
      </c>
      <c r="M81" s="148"/>
      <c r="N81" s="148"/>
      <c r="O81" s="148"/>
      <c r="P81" s="148"/>
      <c r="R81" s="148"/>
      <c r="S81" s="148"/>
      <c r="V81" s="28"/>
      <c r="W81" s="28"/>
    </row>
    <row r="82" spans="1:23" s="2" customFormat="1" x14ac:dyDescent="0.45">
      <c r="A82" s="7"/>
      <c r="B82" s="51" t="s">
        <v>492</v>
      </c>
      <c r="C82" s="543">
        <v>4.0397648736688403</v>
      </c>
      <c r="D82" s="543">
        <v>5.1039316477123222</v>
      </c>
      <c r="E82" s="148">
        <v>4.9532919214561861</v>
      </c>
      <c r="F82" s="148">
        <v>3.1149585881228519</v>
      </c>
      <c r="G82" s="148">
        <v>80.674982794744025</v>
      </c>
      <c r="H82" s="236">
        <v>1.2184358500000001</v>
      </c>
      <c r="I82" s="233">
        <v>1.1555316899999999</v>
      </c>
      <c r="J82" s="148">
        <v>74.488833207961221</v>
      </c>
      <c r="K82" s="236">
        <v>0.96051512196390942</v>
      </c>
      <c r="L82" s="235">
        <v>4651.6449700000003</v>
      </c>
      <c r="M82" s="148"/>
      <c r="N82" s="148"/>
      <c r="O82" s="148"/>
      <c r="P82" s="148"/>
      <c r="R82" s="148"/>
      <c r="S82" s="148"/>
      <c r="V82" s="28"/>
      <c r="W82" s="28"/>
    </row>
    <row r="83" spans="1:23" s="2" customFormat="1" x14ac:dyDescent="0.45">
      <c r="A83" s="7"/>
      <c r="B83" s="51" t="s">
        <v>493</v>
      </c>
      <c r="C83" s="543">
        <v>4.0202228762029959</v>
      </c>
      <c r="D83" s="543">
        <v>5.1210934159337045</v>
      </c>
      <c r="E83" s="148">
        <v>4.9356952122765305</v>
      </c>
      <c r="F83" s="148">
        <v>3.1073618789431956</v>
      </c>
      <c r="G83" s="148">
        <v>80.674982794744025</v>
      </c>
      <c r="H83" s="236">
        <v>1.2184358500000001</v>
      </c>
      <c r="I83" s="233">
        <v>1.1555316899999999</v>
      </c>
      <c r="J83" s="148">
        <v>74.832473143817808</v>
      </c>
      <c r="K83" s="236">
        <v>0.96494627413378564</v>
      </c>
      <c r="L83" s="235">
        <v>4693.4552000000012</v>
      </c>
      <c r="M83" s="148"/>
      <c r="N83" s="148"/>
      <c r="O83" s="148"/>
      <c r="P83" s="148"/>
      <c r="R83" s="148"/>
      <c r="S83" s="148"/>
      <c r="V83" s="28"/>
      <c r="W83" s="28"/>
    </row>
    <row r="84" spans="1:23" ht="15.75" customHeight="1" x14ac:dyDescent="0.45">
      <c r="A84" s="24"/>
      <c r="B84" s="158" t="s">
        <v>494</v>
      </c>
      <c r="C84" s="543">
        <v>4.0051228357975255</v>
      </c>
      <c r="D84" s="543">
        <v>5.1380749810831716</v>
      </c>
      <c r="E84" s="472">
        <v>4.9329281771829079</v>
      </c>
      <c r="F84" s="472">
        <v>3.1145948438495719</v>
      </c>
      <c r="G84" s="472">
        <v>80.674982794744025</v>
      </c>
      <c r="H84" s="484">
        <v>1.2184358500000001</v>
      </c>
      <c r="I84" s="485">
        <v>1.1555316899999999</v>
      </c>
      <c r="J84" s="472">
        <v>75.17770556570008</v>
      </c>
      <c r="K84" s="484">
        <v>0.9693979610179706</v>
      </c>
      <c r="L84" s="235">
        <v>4735.6181800000004</v>
      </c>
      <c r="M84" s="240"/>
    </row>
    <row r="85" spans="1:23" ht="15.75" customHeight="1" x14ac:dyDescent="0.45">
      <c r="A85" s="24"/>
      <c r="B85" s="158" t="s">
        <v>600</v>
      </c>
      <c r="C85" s="543">
        <v>3.9941870073163592</v>
      </c>
      <c r="D85" s="543">
        <v>5.1547910697879713</v>
      </c>
      <c r="E85" s="472">
        <v>4.9165251894760766</v>
      </c>
      <c r="F85" s="472">
        <v>3.1081918561427408</v>
      </c>
      <c r="G85" s="472">
        <v>80.674982794744025</v>
      </c>
      <c r="H85" s="484">
        <v>1.2184358500000001</v>
      </c>
      <c r="I85" s="485">
        <v>1.1555316899999999</v>
      </c>
      <c r="J85" s="472">
        <v>75.546408272775636</v>
      </c>
      <c r="K85" s="484">
        <v>0.97415229143775806</v>
      </c>
      <c r="L85" s="235">
        <v>4778.1509900000001</v>
      </c>
      <c r="M85" s="240"/>
    </row>
    <row r="86" spans="1:23" ht="15.75" customHeight="1" x14ac:dyDescent="0.45">
      <c r="A86" s="24"/>
      <c r="B86" s="158" t="s">
        <v>601</v>
      </c>
      <c r="C86" s="543">
        <v>3.9874153907594967</v>
      </c>
      <c r="D86" s="543">
        <v>5.1711547016238599</v>
      </c>
      <c r="E86" s="472">
        <v>4.884297518057207</v>
      </c>
      <c r="F86" s="472">
        <v>3.0759641847238708</v>
      </c>
      <c r="G86" s="472">
        <v>80.674982794744025</v>
      </c>
      <c r="H86" s="484">
        <v>1.2184358500000001</v>
      </c>
      <c r="I86" s="485">
        <v>1.1555316899999999</v>
      </c>
      <c r="J86" s="472">
        <v>75.9169205293273</v>
      </c>
      <c r="K86" s="484">
        <v>0.97892995555148199</v>
      </c>
      <c r="L86" s="235">
        <v>4820.5500499999998</v>
      </c>
      <c r="M86" s="240"/>
    </row>
    <row r="87" spans="1:23" ht="15.75" customHeight="1" x14ac:dyDescent="0.45">
      <c r="A87" s="24"/>
      <c r="B87" s="158" t="s">
        <v>604</v>
      </c>
      <c r="C87" s="544">
        <v>3.9848079861269392</v>
      </c>
      <c r="D87" s="544">
        <v>5.1870616923146313</v>
      </c>
      <c r="E87" s="472">
        <v>4.8647686119807023</v>
      </c>
      <c r="F87" s="472">
        <v>3.0564352786473648</v>
      </c>
      <c r="G87" s="472">
        <v>80.674982794744025</v>
      </c>
      <c r="H87" s="484">
        <v>1.2184358500000001</v>
      </c>
      <c r="I87" s="485">
        <v>1.1555316899999999</v>
      </c>
      <c r="J87" s="472">
        <v>76.289250191124509</v>
      </c>
      <c r="K87" s="484">
        <v>0.98373105465735056</v>
      </c>
      <c r="L87" s="235">
        <v>4862.7960899999998</v>
      </c>
      <c r="M87" s="240"/>
    </row>
    <row r="88" spans="1:23" ht="15.75" customHeight="1" x14ac:dyDescent="0.45">
      <c r="A88" s="24"/>
      <c r="B88" s="158" t="s">
        <v>602</v>
      </c>
      <c r="C88" s="545">
        <v>3.9863647934186854</v>
      </c>
      <c r="D88" s="545">
        <v>5.2024448455548269</v>
      </c>
      <c r="E88" s="189">
        <v>4.8487497017206138</v>
      </c>
      <c r="F88" s="189">
        <v>3.0404163683872776</v>
      </c>
      <c r="G88" s="189">
        <v>80.674982794744025</v>
      </c>
      <c r="H88" s="237">
        <v>1.2184358500000001</v>
      </c>
      <c r="I88" s="238">
        <v>1.1555316899999999</v>
      </c>
      <c r="J88" s="189">
        <v>76.663405109286828</v>
      </c>
      <c r="K88" s="237">
        <v>0.98855568999361321</v>
      </c>
      <c r="L88" s="239">
        <v>4905.3028100000001</v>
      </c>
      <c r="M88" s="240"/>
    </row>
    <row r="89" spans="1:23" ht="15.75" customHeight="1" x14ac:dyDescent="0.45">
      <c r="A89" s="24"/>
      <c r="B89" s="55">
        <v>2008</v>
      </c>
      <c r="C89" s="184">
        <v>4.6874500000000001</v>
      </c>
      <c r="D89" s="234">
        <v>4.6816999999999993</v>
      </c>
      <c r="E89" s="148">
        <v>5.7008333333333328</v>
      </c>
      <c r="F89" s="148">
        <v>3.9141666666666661</v>
      </c>
      <c r="G89" s="148">
        <v>91.135799407958984</v>
      </c>
      <c r="H89" s="233">
        <v>1.8541000187397003</v>
      </c>
      <c r="I89" s="233">
        <v>1.2592500150203705</v>
      </c>
      <c r="J89" s="234">
        <v>97.567499999999995</v>
      </c>
      <c r="K89" s="233">
        <f ca="1">AVERAGE(OFFSET(K$4,4*ROWS(K$4:K4)-4,,4))</f>
        <v>0.6181821310770339</v>
      </c>
      <c r="L89" s="235">
        <v>2618.9249500000005</v>
      </c>
      <c r="M89" s="240"/>
    </row>
    <row r="90" spans="1:23" ht="15.75" customHeight="1" x14ac:dyDescent="0.45">
      <c r="B90" s="8">
        <v>2009</v>
      </c>
      <c r="C90" s="184">
        <v>0.64284999999999992</v>
      </c>
      <c r="D90" s="234">
        <v>4.2543499999999996</v>
      </c>
      <c r="E90" s="148">
        <v>3.708333333333333</v>
      </c>
      <c r="F90" s="148">
        <v>1.7929166666666667</v>
      </c>
      <c r="G90" s="148">
        <v>80.63330078125</v>
      </c>
      <c r="H90" s="233">
        <v>1.5656000077724457</v>
      </c>
      <c r="I90" s="233">
        <v>1.1233000159263613</v>
      </c>
      <c r="J90" s="234">
        <v>61.865000000000009</v>
      </c>
      <c r="K90" s="233">
        <f ca="1">AVERAGE(OFFSET(K$4,4*ROWS(K$4:K5)-4,,4))</f>
        <v>0.31063764328063243</v>
      </c>
      <c r="L90" s="235">
        <v>2387.9750250000002</v>
      </c>
    </row>
    <row r="91" spans="1:23" ht="15.75" customHeight="1" x14ac:dyDescent="0.45">
      <c r="B91" s="8">
        <v>2010</v>
      </c>
      <c r="C91" s="184">
        <v>0.5</v>
      </c>
      <c r="D91" s="148">
        <v>4.24925</v>
      </c>
      <c r="E91" s="148">
        <v>3.6008333333333331</v>
      </c>
      <c r="F91" s="148">
        <v>1.6725000000000001</v>
      </c>
      <c r="G91" s="148">
        <v>80.394451141357422</v>
      </c>
      <c r="H91" s="233">
        <v>1.5453500151634216</v>
      </c>
      <c r="I91" s="233">
        <v>1.1662499904632568</v>
      </c>
      <c r="J91" s="234">
        <v>79.635000000000005</v>
      </c>
      <c r="K91" s="233">
        <f ca="1">AVERAGE(OFFSET(K$4,4*ROWS(K$4:K6)-4,,4))</f>
        <v>0.42446666666666666</v>
      </c>
      <c r="L91" s="235">
        <v>2846.05</v>
      </c>
    </row>
    <row r="92" spans="1:23" ht="15.75" customHeight="1" x14ac:dyDescent="0.45">
      <c r="B92" s="8">
        <v>2011</v>
      </c>
      <c r="C92" s="184">
        <v>0.5</v>
      </c>
      <c r="D92" s="148">
        <v>3.8380749999999999</v>
      </c>
      <c r="E92" s="148">
        <v>3.4333333333333336</v>
      </c>
      <c r="F92" s="148">
        <v>1.8016666666666667</v>
      </c>
      <c r="G92" s="148">
        <v>79.943950653076172</v>
      </c>
      <c r="H92" s="233">
        <v>1.6032750010490417</v>
      </c>
      <c r="I92" s="233">
        <v>1.1525250077247622</v>
      </c>
      <c r="J92" s="234">
        <v>111.0825</v>
      </c>
      <c r="K92" s="233">
        <f ca="1">AVERAGE(OFFSET(K$4,4*ROWS(K$4:K7)-4,,4))</f>
        <v>0.56302500000000011</v>
      </c>
      <c r="L92" s="235">
        <v>2919.17</v>
      </c>
    </row>
    <row r="93" spans="1:23" ht="15.75" customHeight="1" x14ac:dyDescent="0.45">
      <c r="B93" s="8">
        <v>2012</v>
      </c>
      <c r="C93" s="184">
        <v>0.5</v>
      </c>
      <c r="D93" s="148">
        <v>2.8654500000000001</v>
      </c>
      <c r="E93" s="148">
        <v>3.3750000000000004</v>
      </c>
      <c r="F93" s="148">
        <v>1.9479166666666663</v>
      </c>
      <c r="G93" s="148">
        <v>83.008775</v>
      </c>
      <c r="H93" s="233">
        <v>1.5850750000000002</v>
      </c>
      <c r="I93" s="233">
        <v>1.2336499999999999</v>
      </c>
      <c r="J93" s="234">
        <v>111.80876162119725</v>
      </c>
      <c r="K93" s="233">
        <v>0.5970333333333333</v>
      </c>
      <c r="L93" s="235">
        <v>2996.625</v>
      </c>
    </row>
    <row r="94" spans="1:23" ht="15.75" customHeight="1" x14ac:dyDescent="0.45">
      <c r="B94" s="8">
        <v>2013</v>
      </c>
      <c r="C94" s="184">
        <v>0.5</v>
      </c>
      <c r="D94" s="148">
        <v>3.1872250000000002</v>
      </c>
      <c r="E94" s="148">
        <v>3.3266666666666667</v>
      </c>
      <c r="F94" s="148">
        <v>1.7670833333333336</v>
      </c>
      <c r="G94" s="148">
        <v>81.405924999999996</v>
      </c>
      <c r="H94" s="233">
        <v>1.5641499999999999</v>
      </c>
      <c r="I94" s="233">
        <v>1.1776249999999999</v>
      </c>
      <c r="J94" s="234">
        <v>108.80353245969008</v>
      </c>
      <c r="K94" s="233">
        <v>0.68098333333333327</v>
      </c>
      <c r="L94" s="235">
        <v>3405.9575000000004</v>
      </c>
    </row>
    <row r="95" spans="1:23" ht="15.75" customHeight="1" x14ac:dyDescent="0.45">
      <c r="B95" s="8">
        <v>2014</v>
      </c>
      <c r="C95" s="184">
        <v>0.5</v>
      </c>
      <c r="D95" s="148">
        <v>3.1020250000000003</v>
      </c>
      <c r="E95" s="148">
        <v>3.2208333333333337</v>
      </c>
      <c r="F95" s="148">
        <v>1.3725000000000001</v>
      </c>
      <c r="G95" s="148">
        <v>86.935399999999987</v>
      </c>
      <c r="H95" s="233">
        <v>1.6480250000000001</v>
      </c>
      <c r="I95" s="233">
        <v>1.240675</v>
      </c>
      <c r="J95" s="234">
        <v>99.476895813727324</v>
      </c>
      <c r="K95" s="233">
        <v>0.50053333333333339</v>
      </c>
      <c r="L95" s="235">
        <v>3552.7325000000001</v>
      </c>
    </row>
    <row r="96" spans="1:23" ht="15.75" customHeight="1" x14ac:dyDescent="0.45">
      <c r="B96" s="8">
        <v>2015</v>
      </c>
      <c r="C96" s="184">
        <v>0.5</v>
      </c>
      <c r="D96" s="148">
        <v>2.4080749999999997</v>
      </c>
      <c r="E96" s="148">
        <v>3.0816666666666666</v>
      </c>
      <c r="F96" s="148">
        <v>1.1891666666666665</v>
      </c>
      <c r="G96" s="148">
        <v>91.381349999999998</v>
      </c>
      <c r="H96" s="233">
        <v>1.5285000000000002</v>
      </c>
      <c r="I96" s="233">
        <v>1.3781250000000003</v>
      </c>
      <c r="J96" s="234">
        <v>53.343637582510297</v>
      </c>
      <c r="K96" s="233">
        <v>0.42650833333333332</v>
      </c>
      <c r="L96" s="235">
        <v>3503.585</v>
      </c>
    </row>
    <row r="97" spans="1:13" ht="15.75" customHeight="1" x14ac:dyDescent="0.45">
      <c r="B97" s="8">
        <v>2016</v>
      </c>
      <c r="C97" s="184">
        <v>0.39807500000000001</v>
      </c>
      <c r="D97" s="148">
        <v>1.911675</v>
      </c>
      <c r="E97" s="148">
        <v>2.8400000000000003</v>
      </c>
      <c r="F97" s="148">
        <v>0.96708333333333341</v>
      </c>
      <c r="G97" s="148">
        <v>81.953099999999992</v>
      </c>
      <c r="H97" s="233">
        <v>1.3547750000000001</v>
      </c>
      <c r="I97" s="233">
        <v>1.2240249999999999</v>
      </c>
      <c r="J97" s="234">
        <v>45.14693362193362</v>
      </c>
      <c r="K97" s="233">
        <v>0.34655000000000002</v>
      </c>
      <c r="L97" s="235">
        <v>3533.4341097030201</v>
      </c>
    </row>
    <row r="98" spans="1:13" ht="15.75" customHeight="1" x14ac:dyDescent="0.45">
      <c r="B98" s="8">
        <v>2017</v>
      </c>
      <c r="C98" s="184">
        <v>0.28967500000000002</v>
      </c>
      <c r="D98" s="148">
        <v>1.8226</v>
      </c>
      <c r="E98" s="148">
        <v>2.565833333333333</v>
      </c>
      <c r="F98" s="148">
        <v>0.63458333333333339</v>
      </c>
      <c r="G98" s="148">
        <v>77.307050000000004</v>
      </c>
      <c r="H98" s="233">
        <v>1.2888999999999999</v>
      </c>
      <c r="I98" s="233">
        <v>1.1415249999999999</v>
      </c>
      <c r="J98" s="234">
        <v>54.889324452435439</v>
      </c>
      <c r="K98" s="233">
        <v>0.45058333333333328</v>
      </c>
      <c r="L98" s="235">
        <v>4037.4113575000001</v>
      </c>
    </row>
    <row r="99" spans="1:13" ht="15.75" customHeight="1" x14ac:dyDescent="0.45">
      <c r="B99" s="8">
        <v>2018</v>
      </c>
      <c r="C99" s="184">
        <v>0.60255000000000003</v>
      </c>
      <c r="D99" s="148">
        <v>1.8363499999999999</v>
      </c>
      <c r="E99" s="148">
        <v>2.4941666666666671</v>
      </c>
      <c r="F99" s="148">
        <v>0.68250000000000011</v>
      </c>
      <c r="G99" s="148">
        <v>78.418924999999987</v>
      </c>
      <c r="H99" s="233">
        <v>1.335575</v>
      </c>
      <c r="I99" s="233">
        <v>1.1305749999999999</v>
      </c>
      <c r="J99" s="234">
        <v>71.644520590425344</v>
      </c>
      <c r="K99" s="233">
        <v>0.60359166666666664</v>
      </c>
      <c r="L99" s="235">
        <v>4049.7353675000004</v>
      </c>
    </row>
    <row r="100" spans="1:13" ht="15.75" customHeight="1" x14ac:dyDescent="0.45">
      <c r="B100" s="8">
        <v>2019</v>
      </c>
      <c r="C100" s="184">
        <v>0.75</v>
      </c>
      <c r="D100" s="148">
        <v>1.313075</v>
      </c>
      <c r="E100" s="148">
        <v>2.4250000000000003</v>
      </c>
      <c r="F100" s="148">
        <v>0.72833333333333328</v>
      </c>
      <c r="G100" s="148">
        <v>78.066649999999996</v>
      </c>
      <c r="H100" s="233">
        <v>1.2769499999999998</v>
      </c>
      <c r="I100" s="233">
        <v>1.140525</v>
      </c>
      <c r="J100" s="234">
        <v>64.259636559696361</v>
      </c>
      <c r="K100" s="233">
        <v>0.34710833333333335</v>
      </c>
      <c r="L100" s="235">
        <v>3995.2779925</v>
      </c>
    </row>
    <row r="101" spans="1:13" ht="15.75" customHeight="1" x14ac:dyDescent="0.45">
      <c r="B101" s="8">
        <v>2020</v>
      </c>
      <c r="C101" s="184">
        <v>0.22792499999999999</v>
      </c>
      <c r="D101" s="148">
        <v>0.73817500000000003</v>
      </c>
      <c r="E101" s="148">
        <v>2.2008333333333336</v>
      </c>
      <c r="F101" s="148">
        <v>0.48125000000000007</v>
      </c>
      <c r="G101" s="148">
        <v>78.002775</v>
      </c>
      <c r="H101" s="233">
        <v>1.2832000000000001</v>
      </c>
      <c r="I101" s="233">
        <v>1.1250749999999998</v>
      </c>
      <c r="J101" s="234">
        <v>43.276787730195053</v>
      </c>
      <c r="K101" s="233">
        <v>0.24807499999999996</v>
      </c>
      <c r="L101" s="235">
        <v>3495.0315774999999</v>
      </c>
    </row>
    <row r="102" spans="1:13" ht="15.75" customHeight="1" x14ac:dyDescent="0.45">
      <c r="B102" s="8">
        <v>2021</v>
      </c>
      <c r="C102" s="184">
        <v>0.10585000000000001</v>
      </c>
      <c r="D102" s="148">
        <v>1.1460750000000002</v>
      </c>
      <c r="E102" s="148">
        <v>2.0591666666666666</v>
      </c>
      <c r="F102" s="148">
        <v>0.24916666666666665</v>
      </c>
      <c r="G102" s="148">
        <v>81.411900000000017</v>
      </c>
      <c r="H102" s="233">
        <v>1.37595</v>
      </c>
      <c r="I102" s="233">
        <v>1.1632000000000002</v>
      </c>
      <c r="J102" s="234">
        <v>70.835695222493001</v>
      </c>
      <c r="K102" s="233">
        <v>1.1589666666666667</v>
      </c>
      <c r="L102" s="235">
        <v>3997.0997299999999</v>
      </c>
    </row>
    <row r="103" spans="1:13" ht="15.75" customHeight="1" x14ac:dyDescent="0.45">
      <c r="B103" s="56">
        <v>2022</v>
      </c>
      <c r="C103" s="184">
        <v>1.4593500000000001</v>
      </c>
      <c r="D103" s="148">
        <v>2.6239750000000002</v>
      </c>
      <c r="E103" s="234">
        <v>2.1733333333333333</v>
      </c>
      <c r="F103" s="234">
        <v>0.5395833333333333</v>
      </c>
      <c r="G103" s="234">
        <v>79.937250000000006</v>
      </c>
      <c r="H103" s="233">
        <v>1.236675</v>
      </c>
      <c r="I103" s="233">
        <v>1.1732750000000001</v>
      </c>
      <c r="J103" s="234">
        <v>98.950040536948421</v>
      </c>
      <c r="K103" s="233">
        <v>2.1149499999999999</v>
      </c>
      <c r="L103" s="235">
        <v>4070.2701374999997</v>
      </c>
    </row>
    <row r="104" spans="1:13" ht="15.75" customHeight="1" x14ac:dyDescent="0.45">
      <c r="B104" s="8">
        <v>2023</v>
      </c>
      <c r="C104" s="184">
        <v>4.7062543343012457</v>
      </c>
      <c r="D104" s="148">
        <v>4.3183287148534628</v>
      </c>
      <c r="E104" s="234">
        <v>2.9932270021852787</v>
      </c>
      <c r="F104" s="234">
        <v>2.1269770021852787</v>
      </c>
      <c r="G104" s="234">
        <v>80.328170698686023</v>
      </c>
      <c r="H104" s="233">
        <v>1.2380339624999999</v>
      </c>
      <c r="I104" s="233">
        <v>1.1505079224999999</v>
      </c>
      <c r="J104" s="234">
        <v>83.485099075642552</v>
      </c>
      <c r="K104" s="233">
        <v>1.0199170370370372</v>
      </c>
      <c r="L104" s="235">
        <v>4159.3078724999996</v>
      </c>
    </row>
    <row r="105" spans="1:13" ht="15.75" customHeight="1" x14ac:dyDescent="0.45">
      <c r="B105" s="8">
        <v>2024</v>
      </c>
      <c r="C105" s="184">
        <v>5.1298936599712945</v>
      </c>
      <c r="D105" s="148">
        <v>4.9210093979486267</v>
      </c>
      <c r="E105" s="234">
        <v>4.0338523165372155</v>
      </c>
      <c r="F105" s="234">
        <v>2.788018983203882</v>
      </c>
      <c r="G105" s="234">
        <v>80.674982794744025</v>
      </c>
      <c r="H105" s="233">
        <v>1.2184358500000001</v>
      </c>
      <c r="I105" s="233">
        <v>1.1555316899999999</v>
      </c>
      <c r="J105" s="234">
        <v>82.395416666666662</v>
      </c>
      <c r="K105" s="233">
        <v>1.2181791666666666</v>
      </c>
      <c r="L105" s="235">
        <v>4178.2843700000003</v>
      </c>
    </row>
    <row r="106" spans="1:13" ht="15.75" customHeight="1" x14ac:dyDescent="0.45">
      <c r="A106" s="241"/>
      <c r="B106" s="8">
        <v>2025</v>
      </c>
      <c r="C106" s="184">
        <v>4.5578512513430685</v>
      </c>
      <c r="D106" s="148">
        <v>4.9647472608252592</v>
      </c>
      <c r="E106" s="234">
        <v>4.4928676423105838</v>
      </c>
      <c r="F106" s="234">
        <v>2.9370343089772502</v>
      </c>
      <c r="G106" s="234">
        <v>80.674982794744025</v>
      </c>
      <c r="H106" s="233">
        <v>1.2184358500000001</v>
      </c>
      <c r="I106" s="233">
        <v>1.1555316899999999</v>
      </c>
      <c r="J106" s="234">
        <v>77.708249999999992</v>
      </c>
      <c r="K106" s="233">
        <v>1.1606683333333334</v>
      </c>
      <c r="L106" s="235">
        <v>4307.7345649999997</v>
      </c>
      <c r="M106" s="240"/>
    </row>
    <row r="107" spans="1:13" ht="15.75" customHeight="1" x14ac:dyDescent="0.45">
      <c r="A107" s="264"/>
      <c r="B107" s="8">
        <v>2026</v>
      </c>
      <c r="C107" s="184">
        <v>4.2083234787261388</v>
      </c>
      <c r="D107" s="148">
        <v>5.0270536657178555</v>
      </c>
      <c r="E107" s="234">
        <v>4.75314517043478</v>
      </c>
      <c r="F107" s="234">
        <v>3.0573118371014463</v>
      </c>
      <c r="G107" s="234">
        <v>80.674982794744025</v>
      </c>
      <c r="H107" s="233">
        <v>1.2184358500000001</v>
      </c>
      <c r="I107" s="233">
        <v>1.1555316899999999</v>
      </c>
      <c r="J107" s="234">
        <v>74.517499999999998</v>
      </c>
      <c r="K107" s="233">
        <v>1.0099325000000001</v>
      </c>
      <c r="L107" s="235">
        <v>4463.9971850000002</v>
      </c>
      <c r="M107" s="240"/>
    </row>
    <row r="108" spans="1:13" ht="15.75" customHeight="1" x14ac:dyDescent="0.45">
      <c r="B108" s="8">
        <v>2027</v>
      </c>
      <c r="C108" s="487">
        <v>4.0544662776506071</v>
      </c>
      <c r="D108" s="472">
        <v>5.0952795233355701</v>
      </c>
      <c r="E108" s="404">
        <v>4.9328816569900429</v>
      </c>
      <c r="F108" s="404">
        <v>3.1095483236567087</v>
      </c>
      <c r="G108" s="404">
        <v>80.674982794744025</v>
      </c>
      <c r="H108" s="485">
        <v>1.2184358500000001</v>
      </c>
      <c r="I108" s="485">
        <v>1.1555316899999999</v>
      </c>
      <c r="J108" s="404">
        <v>74.318585004127101</v>
      </c>
      <c r="K108" s="485">
        <v>0.95831981338908856</v>
      </c>
      <c r="L108" s="235">
        <v>4630.9126000000006</v>
      </c>
      <c r="M108" s="240"/>
    </row>
    <row r="109" spans="1:13" ht="15.75" customHeight="1" x14ac:dyDescent="0.45">
      <c r="A109" s="241"/>
      <c r="B109" s="486">
        <v>2028</v>
      </c>
      <c r="C109" s="242">
        <v>3.9928833050000803</v>
      </c>
      <c r="D109" s="189">
        <v>5.1627706112024088</v>
      </c>
      <c r="E109" s="243">
        <v>4.8996298741742237</v>
      </c>
      <c r="F109" s="243">
        <v>3.0887965408408871</v>
      </c>
      <c r="G109" s="243">
        <v>80.674982794744025</v>
      </c>
      <c r="H109" s="238">
        <v>1.2184358500000001</v>
      </c>
      <c r="I109" s="238">
        <v>1.1555316899999999</v>
      </c>
      <c r="J109" s="243">
        <v>75.732571139731874</v>
      </c>
      <c r="K109" s="238">
        <v>0.97655281566614038</v>
      </c>
      <c r="L109" s="239">
        <v>4799.2788275000003</v>
      </c>
      <c r="M109" s="240"/>
    </row>
    <row r="110" spans="1:13" ht="15.75" customHeight="1" x14ac:dyDescent="0.45">
      <c r="B110" s="244" t="s">
        <v>319</v>
      </c>
      <c r="C110" s="184">
        <v>3.6166</v>
      </c>
      <c r="D110" s="148">
        <v>4.5979499999999991</v>
      </c>
      <c r="E110" s="234">
        <v>5.2574999999999994</v>
      </c>
      <c r="F110" s="234">
        <v>3.409583333333333</v>
      </c>
      <c r="G110" s="148">
        <v>86.641824722290039</v>
      </c>
      <c r="H110" s="233">
        <v>1.7181500196456909</v>
      </c>
      <c r="I110" s="236">
        <v>1.2041999995708466</v>
      </c>
      <c r="J110" s="148">
        <v>84.637500000000003</v>
      </c>
      <c r="K110" s="236">
        <f ca="1">AVERAGE(OFFSET(K$5,4*ROWS(K$5:K5)-4,,4))</f>
        <v>0.60005234401468099</v>
      </c>
      <c r="L110" s="195">
        <v>2383.21245</v>
      </c>
      <c r="M110" s="24"/>
    </row>
    <row r="111" spans="1:13" ht="15.75" customHeight="1" x14ac:dyDescent="0.45">
      <c r="B111" s="56" t="s">
        <v>320</v>
      </c>
      <c r="C111" s="184">
        <v>0.5</v>
      </c>
      <c r="D111" s="148">
        <v>4.3302249999999995</v>
      </c>
      <c r="E111" s="234">
        <v>3.6041666666666665</v>
      </c>
      <c r="F111" s="234">
        <v>1.6745833333333333</v>
      </c>
      <c r="G111" s="148">
        <v>81.06402587890625</v>
      </c>
      <c r="H111" s="233">
        <v>1.5966500043869019</v>
      </c>
      <c r="I111" s="236">
        <v>1.1297750174999237</v>
      </c>
      <c r="J111" s="148">
        <v>69.800000000000011</v>
      </c>
      <c r="K111" s="236">
        <f ca="1">AVERAGE(OFFSET(K$5,4*ROWS(K$5:K6)-4,,4))</f>
        <v>0.28660173960097873</v>
      </c>
      <c r="L111" s="195">
        <v>2619.4750250000002</v>
      </c>
    </row>
    <row r="112" spans="1:13" ht="15.75" customHeight="1" x14ac:dyDescent="0.45">
      <c r="B112" s="56" t="s">
        <v>321</v>
      </c>
      <c r="C112" s="184">
        <v>0.5</v>
      </c>
      <c r="D112" s="148">
        <v>4.2088749999999999</v>
      </c>
      <c r="E112" s="234">
        <v>3.5583333333333331</v>
      </c>
      <c r="F112" s="234">
        <v>1.6908333333333334</v>
      </c>
      <c r="G112" s="148">
        <v>80.694400787353516</v>
      </c>
      <c r="H112" s="233">
        <v>1.5566000044345856</v>
      </c>
      <c r="I112" s="236">
        <v>1.1772750020027161</v>
      </c>
      <c r="J112" s="148">
        <v>86.692499999999995</v>
      </c>
      <c r="K112" s="236">
        <f ca="1">AVERAGE(OFFSET(K$5,4*ROWS(K$5:K7)-4,,4))</f>
        <v>0.47648333333333337</v>
      </c>
      <c r="L112" s="195">
        <v>2885.4250000000002</v>
      </c>
    </row>
    <row r="113" spans="2:13" ht="15.75" customHeight="1" x14ac:dyDescent="0.45">
      <c r="B113" s="56" t="s">
        <v>82</v>
      </c>
      <c r="C113" s="184">
        <v>0.5</v>
      </c>
      <c r="D113" s="148">
        <v>3.5166249999999994</v>
      </c>
      <c r="E113" s="234">
        <v>3.4008333333333334</v>
      </c>
      <c r="F113" s="234">
        <v>1.8491666666666666</v>
      </c>
      <c r="G113" s="148">
        <v>80.032376000976569</v>
      </c>
      <c r="H113" s="233">
        <v>1.5952500030517578</v>
      </c>
      <c r="I113" s="236">
        <v>1.1594000067710879</v>
      </c>
      <c r="J113" s="148">
        <v>114.4921158008658</v>
      </c>
      <c r="K113" s="236">
        <f ca="1">AVERAGE(OFFSET(K$5,4*ROWS(K$5:K8)-4,,4))</f>
        <v>0.56983333333333341</v>
      </c>
      <c r="L113" s="195">
        <v>2902.94</v>
      </c>
    </row>
    <row r="114" spans="2:13" ht="15.75" customHeight="1" x14ac:dyDescent="0.45">
      <c r="B114" s="56" t="s">
        <v>83</v>
      </c>
      <c r="C114" s="184">
        <v>0.5</v>
      </c>
      <c r="D114" s="148">
        <v>2.8570500000000001</v>
      </c>
      <c r="E114" s="234">
        <v>3.3750000000000004</v>
      </c>
      <c r="F114" s="234">
        <v>1.9533333333333331</v>
      </c>
      <c r="G114" s="148">
        <v>82.796275000000009</v>
      </c>
      <c r="H114" s="233">
        <v>1.580225</v>
      </c>
      <c r="I114" s="236">
        <v>1.2278</v>
      </c>
      <c r="J114" s="148">
        <v>110.3555738506345</v>
      </c>
      <c r="K114" s="236">
        <v>0.63369999999999993</v>
      </c>
      <c r="L114" s="195">
        <v>3066.0899999999997</v>
      </c>
    </row>
    <row r="115" spans="2:13" ht="15.75" customHeight="1" x14ac:dyDescent="0.45">
      <c r="B115" s="155" t="s">
        <v>84</v>
      </c>
      <c r="C115" s="184">
        <v>0.5</v>
      </c>
      <c r="D115" s="148">
        <v>3.2765</v>
      </c>
      <c r="E115" s="148">
        <v>3.2974999999999999</v>
      </c>
      <c r="F115" s="148">
        <v>1.6633333333333336</v>
      </c>
      <c r="G115" s="148">
        <v>82.715774999999994</v>
      </c>
      <c r="H115" s="233">
        <v>1.58995</v>
      </c>
      <c r="I115" s="236">
        <v>1.1858249999999999</v>
      </c>
      <c r="J115" s="148">
        <v>107.61138924179684</v>
      </c>
      <c r="K115" s="236">
        <v>0.64615833333333339</v>
      </c>
      <c r="L115" s="195">
        <v>3474.6949999999997</v>
      </c>
    </row>
    <row r="116" spans="2:13" ht="15.75" customHeight="1" x14ac:dyDescent="0.45">
      <c r="B116" s="155" t="s">
        <v>85</v>
      </c>
      <c r="C116" s="184">
        <v>0.5</v>
      </c>
      <c r="D116" s="148">
        <v>2.8106249999999999</v>
      </c>
      <c r="E116" s="148">
        <v>3.1966666666666672</v>
      </c>
      <c r="F116" s="148">
        <v>1.3</v>
      </c>
      <c r="G116" s="148">
        <v>87.889525000000006</v>
      </c>
      <c r="H116" s="233">
        <v>1.6127250000000002</v>
      </c>
      <c r="I116" s="236">
        <v>1.2752750000000002</v>
      </c>
      <c r="J116" s="148">
        <v>86.229839356295869</v>
      </c>
      <c r="K116" s="236">
        <v>0.46995833333333337</v>
      </c>
      <c r="L116" s="195">
        <v>3579.73</v>
      </c>
    </row>
    <row r="117" spans="2:13" ht="15.75" customHeight="1" x14ac:dyDescent="0.45">
      <c r="B117" s="155" t="s">
        <v>86</v>
      </c>
      <c r="C117" s="184">
        <v>0.5</v>
      </c>
      <c r="D117" s="148">
        <v>2.4206500000000002</v>
      </c>
      <c r="E117" s="148">
        <v>3.0308333333333328</v>
      </c>
      <c r="F117" s="148">
        <v>1.1541666666666663</v>
      </c>
      <c r="G117" s="148">
        <v>90.774874999999994</v>
      </c>
      <c r="H117" s="233">
        <v>1.5076999999999998</v>
      </c>
      <c r="I117" s="236">
        <v>1.3660749999999999</v>
      </c>
      <c r="J117" s="148">
        <v>48.419315973563684</v>
      </c>
      <c r="K117" s="236">
        <v>0.38276666666666664</v>
      </c>
      <c r="L117" s="195">
        <v>3410.5964112903225</v>
      </c>
    </row>
    <row r="118" spans="2:13" ht="15.75" customHeight="1" x14ac:dyDescent="0.45">
      <c r="B118" s="155" t="s">
        <v>87</v>
      </c>
      <c r="C118" s="184">
        <v>0.33557500000000001</v>
      </c>
      <c r="D118" s="148">
        <v>1.820325</v>
      </c>
      <c r="E118" s="148">
        <v>2.7591666666666668</v>
      </c>
      <c r="F118" s="148">
        <v>0.86458333333333337</v>
      </c>
      <c r="G118" s="148">
        <v>79.475699999999989</v>
      </c>
      <c r="H118" s="233">
        <v>1.3069250000000001</v>
      </c>
      <c r="I118" s="236">
        <v>1.190175</v>
      </c>
      <c r="J118" s="148">
        <v>50.028337434908089</v>
      </c>
      <c r="K118" s="236">
        <v>0.39164166666666667</v>
      </c>
      <c r="L118" s="195">
        <v>3698.8450809126975</v>
      </c>
    </row>
    <row r="119" spans="2:13" ht="15.75" customHeight="1" x14ac:dyDescent="0.45">
      <c r="B119" s="155" t="s">
        <v>88</v>
      </c>
      <c r="C119" s="184">
        <v>0.35217500000000002</v>
      </c>
      <c r="D119" s="148">
        <v>1.8175000000000001</v>
      </c>
      <c r="E119" s="148">
        <v>2.5391666666666666</v>
      </c>
      <c r="F119" s="148">
        <v>0.6333333333333333</v>
      </c>
      <c r="G119" s="148">
        <v>77.798825000000008</v>
      </c>
      <c r="H119" s="233">
        <v>1.3270499999999998</v>
      </c>
      <c r="I119" s="236">
        <v>1.13395</v>
      </c>
      <c r="J119" s="148">
        <v>57.999920819836149</v>
      </c>
      <c r="K119" s="236">
        <v>0.47415000000000002</v>
      </c>
      <c r="L119" s="195">
        <v>4061.2572674999997</v>
      </c>
    </row>
    <row r="120" spans="2:13" ht="15.75" customHeight="1" x14ac:dyDescent="0.45">
      <c r="B120" s="155" t="s">
        <v>89</v>
      </c>
      <c r="C120" s="184">
        <v>0.66505000000000003</v>
      </c>
      <c r="D120" s="148">
        <v>1.7802249999999999</v>
      </c>
      <c r="E120" s="148">
        <v>2.4800000000000004</v>
      </c>
      <c r="F120" s="148">
        <v>0.69458333333333333</v>
      </c>
      <c r="G120" s="148">
        <v>78.350450000000009</v>
      </c>
      <c r="H120" s="233">
        <v>1.31325</v>
      </c>
      <c r="I120" s="236">
        <v>1.1342749999999999</v>
      </c>
      <c r="J120" s="148">
        <v>70.820535679201299</v>
      </c>
      <c r="K120" s="236">
        <v>0.57893333333333341</v>
      </c>
      <c r="L120" s="195">
        <v>4006.2097325</v>
      </c>
    </row>
    <row r="121" spans="2:13" ht="15.75" customHeight="1" x14ac:dyDescent="0.45">
      <c r="B121" s="155" t="s">
        <v>90</v>
      </c>
      <c r="C121" s="184">
        <v>0.71542499999999998</v>
      </c>
      <c r="D121" s="148">
        <v>1.1260999999999999</v>
      </c>
      <c r="E121" s="148">
        <v>2.3983333333333334</v>
      </c>
      <c r="F121" s="148">
        <v>0.72249999999999992</v>
      </c>
      <c r="G121" s="148">
        <v>78.188400000000001</v>
      </c>
      <c r="H121" s="233">
        <v>1.2711000000000001</v>
      </c>
      <c r="I121" s="236">
        <v>1.1439750000000002</v>
      </c>
      <c r="J121" s="148">
        <v>61.100344320534546</v>
      </c>
      <c r="K121" s="236">
        <v>0.28894999999999998</v>
      </c>
      <c r="L121" s="195">
        <v>3978.1693574999999</v>
      </c>
    </row>
    <row r="122" spans="2:13" ht="15.75" customHeight="1" x14ac:dyDescent="0.45">
      <c r="B122" s="155" t="s">
        <v>91</v>
      </c>
      <c r="C122" s="184">
        <v>0.1</v>
      </c>
      <c r="D122" s="148">
        <v>0.77589999999999992</v>
      </c>
      <c r="E122" s="148">
        <v>2.1341666666666663</v>
      </c>
      <c r="F122" s="148">
        <v>0.38083333333333336</v>
      </c>
      <c r="G122" s="148">
        <v>78.311975000000004</v>
      </c>
      <c r="H122" s="233">
        <v>1.3081750000000001</v>
      </c>
      <c r="I122" s="236">
        <v>1.121075</v>
      </c>
      <c r="J122" s="148">
        <v>45.7377045380249</v>
      </c>
      <c r="K122" s="236">
        <v>0.31106666666666666</v>
      </c>
      <c r="L122" s="195">
        <v>3491.0371175</v>
      </c>
    </row>
    <row r="123" spans="2:13" ht="15.75" customHeight="1" x14ac:dyDescent="0.45">
      <c r="B123" s="155" t="s">
        <v>92</v>
      </c>
      <c r="C123" s="184">
        <v>0.19492500000000001</v>
      </c>
      <c r="D123" s="148">
        <v>1.26915</v>
      </c>
      <c r="E123" s="148">
        <v>2.043333333333333</v>
      </c>
      <c r="F123" s="148">
        <v>0.23749999999999999</v>
      </c>
      <c r="G123" s="148">
        <v>81.876750000000015</v>
      </c>
      <c r="H123" s="233">
        <v>1.3664750000000001</v>
      </c>
      <c r="I123" s="236">
        <v>1.1758</v>
      </c>
      <c r="J123" s="148">
        <v>79.888954194197623</v>
      </c>
      <c r="K123" s="236">
        <v>1.621575</v>
      </c>
      <c r="L123" s="195">
        <v>4091.6728249999996</v>
      </c>
    </row>
    <row r="124" spans="2:13" ht="15.75" customHeight="1" x14ac:dyDescent="0.45">
      <c r="B124" s="155" t="s">
        <v>93</v>
      </c>
      <c r="C124" s="184">
        <v>2.3091499999999998</v>
      </c>
      <c r="D124" s="148">
        <v>3.176825</v>
      </c>
      <c r="E124" s="148">
        <v>2.3291666666666666</v>
      </c>
      <c r="F124" s="148">
        <v>0.85458333333333325</v>
      </c>
      <c r="G124" s="148">
        <v>78.885975000000002</v>
      </c>
      <c r="H124" s="233">
        <v>1.2051750000000001</v>
      </c>
      <c r="I124" s="236">
        <v>1.1575500000000001</v>
      </c>
      <c r="J124" s="148">
        <v>95.178280184981546</v>
      </c>
      <c r="K124" s="236">
        <v>1.8565499999999997</v>
      </c>
      <c r="L124" s="195">
        <v>4088.5339649999996</v>
      </c>
    </row>
    <row r="125" spans="2:13" ht="15.75" customHeight="1" x14ac:dyDescent="0.45">
      <c r="B125" s="155" t="s">
        <v>94</v>
      </c>
      <c r="C125" s="184">
        <v>5.0697960760435672</v>
      </c>
      <c r="D125" s="148">
        <v>4.6056709083064318</v>
      </c>
      <c r="E125" s="148">
        <v>3.2602720452821807</v>
      </c>
      <c r="F125" s="148">
        <v>2.4269387119488481</v>
      </c>
      <c r="G125" s="148">
        <v>80.968266397372034</v>
      </c>
      <c r="H125" s="233">
        <v>1.2388429250000002</v>
      </c>
      <c r="I125" s="236">
        <v>1.1562658450000001</v>
      </c>
      <c r="J125" s="148">
        <v>84.145220538720537</v>
      </c>
      <c r="K125" s="236">
        <v>1.0029953703703705</v>
      </c>
      <c r="L125" s="195">
        <v>4133.2666799999997</v>
      </c>
    </row>
    <row r="126" spans="2:13" ht="15.75" customHeight="1" x14ac:dyDescent="0.45">
      <c r="B126" s="155" t="s">
        <v>342</v>
      </c>
      <c r="C126" s="184">
        <v>4.9920467014797509</v>
      </c>
      <c r="D126" s="148">
        <v>4.9289768063293753</v>
      </c>
      <c r="E126" s="148">
        <v>4.2059424512746606</v>
      </c>
      <c r="F126" s="148">
        <v>2.8326091179413275</v>
      </c>
      <c r="G126" s="148">
        <v>80.674982794744025</v>
      </c>
      <c r="H126" s="233">
        <v>1.2184358500000001</v>
      </c>
      <c r="I126" s="236">
        <v>1.1555316899999999</v>
      </c>
      <c r="J126" s="184">
        <v>80.950166666666661</v>
      </c>
      <c r="K126" s="236">
        <v>1.2429083333333333</v>
      </c>
      <c r="L126" s="198">
        <v>4207.437820000001</v>
      </c>
    </row>
    <row r="127" spans="2:13" ht="15.75" customHeight="1" x14ac:dyDescent="0.45">
      <c r="B127" s="155" t="s">
        <v>349</v>
      </c>
      <c r="C127" s="184">
        <v>4.4425854707842527</v>
      </c>
      <c r="D127" s="148">
        <v>4.9792623328578802</v>
      </c>
      <c r="E127" s="148">
        <v>4.5546053770548136</v>
      </c>
      <c r="F127" s="148">
        <v>2.9687720437214793</v>
      </c>
      <c r="G127" s="148">
        <v>80.674982794744025</v>
      </c>
      <c r="H127" s="233">
        <v>1.2184358500000001</v>
      </c>
      <c r="I127" s="236">
        <v>1.1555316899999999</v>
      </c>
      <c r="J127" s="184">
        <v>76.816916666666671</v>
      </c>
      <c r="K127" s="236">
        <v>1.1261991666666669</v>
      </c>
      <c r="L127" s="198">
        <v>4344.7732474999993</v>
      </c>
      <c r="M127" s="257"/>
    </row>
    <row r="128" spans="2:13" ht="15.75" customHeight="1" x14ac:dyDescent="0.45">
      <c r="B128" s="155" t="s">
        <v>373</v>
      </c>
      <c r="C128" s="184">
        <v>4.157476243820537</v>
      </c>
      <c r="D128" s="148">
        <v>5.0438580954807231</v>
      </c>
      <c r="E128" s="148">
        <v>4.8156506242378043</v>
      </c>
      <c r="F128" s="148">
        <v>3.0798172909044714</v>
      </c>
      <c r="G128" s="148">
        <v>80.674982794744025</v>
      </c>
      <c r="H128" s="233">
        <v>1.2184358500000001</v>
      </c>
      <c r="I128" s="236">
        <v>1.1555316899999999</v>
      </c>
      <c r="J128" s="184">
        <v>74.076482809794754</v>
      </c>
      <c r="K128" s="236">
        <v>0.94538922529662184</v>
      </c>
      <c r="L128" s="198">
        <v>4505.6194825000002</v>
      </c>
      <c r="M128" s="265"/>
    </row>
    <row r="129" spans="2:12" ht="15.75" customHeight="1" x14ac:dyDescent="0.45">
      <c r="B129" s="155" t="s">
        <v>495</v>
      </c>
      <c r="C129" s="487">
        <v>4.0322902188136256</v>
      </c>
      <c r="D129" s="472">
        <v>5.1124441649771564</v>
      </c>
      <c r="E129" s="472">
        <v>4.9402353349041679</v>
      </c>
      <c r="F129" s="472">
        <v>3.1119020015708325</v>
      </c>
      <c r="G129" s="472">
        <v>80.674982794744025</v>
      </c>
      <c r="H129" s="485">
        <v>1.2184358500000001</v>
      </c>
      <c r="I129" s="484">
        <v>1.1555316899999999</v>
      </c>
      <c r="J129" s="487">
        <v>74.661445252424045</v>
      </c>
      <c r="K129" s="484">
        <v>0.96274091168029274</v>
      </c>
      <c r="L129" s="198">
        <v>4672.6724225000007</v>
      </c>
    </row>
    <row r="130" spans="2:12" ht="15.75" customHeight="1" thickBot="1" x14ac:dyDescent="0.5">
      <c r="B130" s="280" t="s">
        <v>603</v>
      </c>
      <c r="C130" s="276">
        <v>3.9881937944053703</v>
      </c>
      <c r="D130" s="267">
        <v>5.1788630773203224</v>
      </c>
      <c r="E130" s="267">
        <v>4.8785852553086499</v>
      </c>
      <c r="F130" s="267">
        <v>3.0702519219753137</v>
      </c>
      <c r="G130" s="267">
        <v>80.674982794744025</v>
      </c>
      <c r="H130" s="277">
        <v>1.2184358500000001</v>
      </c>
      <c r="I130" s="278">
        <v>1.1555316899999999</v>
      </c>
      <c r="J130" s="276">
        <v>76.103996025628561</v>
      </c>
      <c r="K130" s="278">
        <v>0.98134224791005087</v>
      </c>
      <c r="L130" s="279">
        <v>4841.6999850000002</v>
      </c>
    </row>
    <row r="131" spans="2:12" x14ac:dyDescent="0.45">
      <c r="B131" s="665" t="s">
        <v>30</v>
      </c>
      <c r="C131" s="666"/>
      <c r="D131" s="666"/>
      <c r="E131" s="666"/>
      <c r="F131" s="666"/>
      <c r="G131" s="666"/>
      <c r="H131" s="666"/>
      <c r="I131" s="666"/>
      <c r="J131" s="666"/>
      <c r="K131" s="666"/>
      <c r="L131" s="667"/>
    </row>
    <row r="132" spans="2:12" ht="15.65" customHeight="1" x14ac:dyDescent="0.45">
      <c r="B132" s="660" t="s">
        <v>476</v>
      </c>
      <c r="C132" s="661"/>
      <c r="D132" s="661"/>
      <c r="E132" s="661"/>
      <c r="F132" s="661"/>
      <c r="G132" s="661"/>
      <c r="H132" s="661"/>
      <c r="I132" s="661"/>
      <c r="J132" s="661"/>
      <c r="K132" s="661"/>
      <c r="L132" s="662"/>
    </row>
    <row r="133" spans="2:12" ht="15.65" customHeight="1" x14ac:dyDescent="0.45">
      <c r="B133" s="660" t="s">
        <v>396</v>
      </c>
      <c r="C133" s="661"/>
      <c r="D133" s="661"/>
      <c r="E133" s="661"/>
      <c r="F133" s="661"/>
      <c r="G133" s="661"/>
      <c r="H133" s="661"/>
      <c r="I133" s="661"/>
      <c r="J133" s="661"/>
      <c r="K133" s="661"/>
      <c r="L133" s="662"/>
    </row>
    <row r="134" spans="2:12" ht="15.75" customHeight="1" x14ac:dyDescent="0.45">
      <c r="B134" s="660" t="s">
        <v>477</v>
      </c>
      <c r="C134" s="661"/>
      <c r="D134" s="661"/>
      <c r="E134" s="661"/>
      <c r="F134" s="661"/>
      <c r="G134" s="661"/>
      <c r="H134" s="661"/>
      <c r="I134" s="661"/>
      <c r="J134" s="661"/>
      <c r="K134" s="661"/>
      <c r="L134" s="662"/>
    </row>
    <row r="135" spans="2:12" ht="15.65" customHeight="1" x14ac:dyDescent="0.45">
      <c r="B135" s="660" t="s">
        <v>478</v>
      </c>
      <c r="C135" s="661"/>
      <c r="D135" s="661"/>
      <c r="E135" s="661"/>
      <c r="F135" s="661"/>
      <c r="G135" s="661"/>
      <c r="H135" s="661"/>
      <c r="I135" s="661"/>
      <c r="J135" s="661"/>
      <c r="K135" s="661"/>
      <c r="L135" s="662"/>
    </row>
    <row r="136" spans="2:12" ht="15.75" customHeight="1" x14ac:dyDescent="0.45">
      <c r="B136" s="660" t="s">
        <v>479</v>
      </c>
      <c r="C136" s="661"/>
      <c r="D136" s="661"/>
      <c r="E136" s="661"/>
      <c r="F136" s="661"/>
      <c r="G136" s="661"/>
      <c r="H136" s="661"/>
      <c r="I136" s="661"/>
      <c r="J136" s="661"/>
      <c r="K136" s="661"/>
      <c r="L136" s="662"/>
    </row>
    <row r="137" spans="2:12" ht="15.65" customHeight="1" x14ac:dyDescent="0.45">
      <c r="B137" s="660" t="s">
        <v>608</v>
      </c>
      <c r="C137" s="661"/>
      <c r="D137" s="661"/>
      <c r="E137" s="661"/>
      <c r="F137" s="661"/>
      <c r="G137" s="661"/>
      <c r="H137" s="661"/>
      <c r="I137" s="661"/>
      <c r="J137" s="661"/>
      <c r="K137" s="661"/>
      <c r="L137" s="662"/>
    </row>
    <row r="138" spans="2:12" ht="15.65" customHeight="1" x14ac:dyDescent="0.45">
      <c r="B138" s="660" t="s">
        <v>609</v>
      </c>
      <c r="C138" s="661"/>
      <c r="D138" s="661"/>
      <c r="E138" s="661"/>
      <c r="F138" s="661"/>
      <c r="G138" s="661"/>
      <c r="H138" s="661"/>
      <c r="I138" s="661"/>
      <c r="J138" s="661"/>
      <c r="K138" s="661"/>
      <c r="L138" s="662"/>
    </row>
    <row r="139" spans="2:12" ht="15.65" customHeight="1" x14ac:dyDescent="0.45">
      <c r="B139" s="751" t="s">
        <v>480</v>
      </c>
      <c r="C139" s="752"/>
      <c r="D139" s="752"/>
      <c r="E139" s="752"/>
      <c r="F139" s="752"/>
      <c r="G139" s="752"/>
      <c r="H139" s="752"/>
      <c r="I139" s="752"/>
      <c r="J139" s="752"/>
      <c r="K139" s="752"/>
      <c r="L139" s="753"/>
    </row>
    <row r="140" spans="2:12" ht="15.65" customHeight="1" thickBot="1" x14ac:dyDescent="0.5">
      <c r="B140" s="754" t="s">
        <v>653</v>
      </c>
      <c r="C140" s="755"/>
      <c r="D140" s="755"/>
      <c r="E140" s="755"/>
      <c r="F140" s="755"/>
      <c r="G140" s="755"/>
      <c r="H140" s="755"/>
      <c r="I140" s="755"/>
      <c r="J140" s="755"/>
      <c r="K140" s="755"/>
      <c r="L140" s="756"/>
    </row>
    <row r="141" spans="2:12" x14ac:dyDescent="0.45">
      <c r="K141" s="255"/>
      <c r="L141" s="255"/>
    </row>
    <row r="142" spans="2:12" x14ac:dyDescent="0.45">
      <c r="B142" s="663"/>
      <c r="C142" s="663"/>
      <c r="D142" s="663"/>
      <c r="E142" s="663"/>
      <c r="F142" s="663"/>
      <c r="G142" s="663"/>
      <c r="H142" s="663"/>
      <c r="I142" s="664"/>
      <c r="J142" s="664"/>
    </row>
  </sheetData>
  <mergeCells count="10">
    <mergeCell ref="B2:L2"/>
    <mergeCell ref="B131:L131"/>
    <mergeCell ref="B133:L133"/>
    <mergeCell ref="B134:L134"/>
    <mergeCell ref="B135:L135"/>
    <mergeCell ref="B132:L132"/>
    <mergeCell ref="B137:L137"/>
    <mergeCell ref="B138:L138"/>
    <mergeCell ref="B142:J142"/>
    <mergeCell ref="B136:L136"/>
  </mergeCells>
  <phoneticPr fontId="93" type="noConversion"/>
  <hyperlinks>
    <hyperlink ref="A1" location="Contents!A1" display="Back to contents" xr:uid="{E5150E30-5207-4047-9E13-8F2C052AD1C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A817-2A88-4B0E-99F9-DAA254D9ECC9}">
  <sheetPr>
    <tabColor theme="6"/>
    <pageSetUpPr fitToPage="1"/>
  </sheetPr>
  <dimension ref="A1:T138"/>
  <sheetViews>
    <sheetView zoomScaleNormal="100" zoomScaleSheetLayoutView="100" workbookViewId="0"/>
  </sheetViews>
  <sheetFormatPr defaultColWidth="8.86328125" defaultRowHeight="15.45" x14ac:dyDescent="0.4"/>
  <cols>
    <col min="1" max="1" width="9.33203125" style="2" customWidth="1"/>
    <col min="2" max="2" width="7.1328125" style="2" customWidth="1"/>
    <col min="3" max="7" width="11.33203125" style="2" customWidth="1"/>
    <col min="8" max="8" width="12.19921875" style="2" customWidth="1"/>
    <col min="9" max="9" width="11.1328125" style="2" customWidth="1"/>
    <col min="10" max="11" width="11.19921875" style="2" customWidth="1"/>
    <col min="12" max="12" width="12.33203125" style="2" customWidth="1"/>
    <col min="13" max="13" width="14.19921875" style="2" customWidth="1"/>
    <col min="14" max="16" width="8.86328125" style="2"/>
    <col min="17" max="17" width="13.33203125" style="2" customWidth="1"/>
    <col min="18" max="18" width="7.86328125" style="2" customWidth="1"/>
    <col min="19" max="16384" width="8.86328125" style="2"/>
  </cols>
  <sheetData>
    <row r="1" spans="1:20" ht="33.75" customHeight="1" thickBot="1" x14ac:dyDescent="0.5">
      <c r="A1" s="9" t="s">
        <v>42</v>
      </c>
      <c r="B1" s="5"/>
      <c r="C1" s="7"/>
      <c r="D1" s="7"/>
      <c r="E1" s="7"/>
      <c r="F1" s="7"/>
      <c r="G1" s="7"/>
      <c r="H1" s="7"/>
      <c r="I1" s="7"/>
      <c r="J1" s="7"/>
      <c r="K1" s="7"/>
      <c r="L1" s="7"/>
      <c r="M1" s="7"/>
      <c r="N1" s="7"/>
      <c r="O1" s="7"/>
      <c r="P1" s="7"/>
    </row>
    <row r="2" spans="1:20" ht="18.899999999999999" thickBot="1" x14ac:dyDescent="0.55000000000000004">
      <c r="A2" s="7"/>
      <c r="B2" s="670" t="s">
        <v>517</v>
      </c>
      <c r="C2" s="671"/>
      <c r="D2" s="671"/>
      <c r="E2" s="671"/>
      <c r="F2" s="671"/>
      <c r="G2" s="671"/>
      <c r="H2" s="671"/>
      <c r="I2" s="671"/>
      <c r="J2" s="671"/>
      <c r="K2" s="671"/>
      <c r="L2" s="672"/>
      <c r="M2" s="180"/>
      <c r="N2" s="7"/>
      <c r="O2" s="7"/>
      <c r="P2" s="7"/>
    </row>
    <row r="3" spans="1:20" ht="18.45" x14ac:dyDescent="0.5">
      <c r="A3" s="7"/>
      <c r="B3" s="311"/>
      <c r="C3" s="673" t="s">
        <v>518</v>
      </c>
      <c r="D3" s="674"/>
      <c r="E3" s="674"/>
      <c r="F3" s="674"/>
      <c r="G3" s="312"/>
      <c r="H3" s="673" t="s">
        <v>519</v>
      </c>
      <c r="I3" s="674"/>
      <c r="J3" s="674"/>
      <c r="K3" s="674"/>
      <c r="L3" s="675"/>
      <c r="M3" s="180"/>
      <c r="N3" s="7"/>
      <c r="O3" s="7"/>
      <c r="P3" s="7"/>
    </row>
    <row r="4" spans="1:20" s="183" customFormat="1" ht="34.5" customHeight="1" x14ac:dyDescent="0.45">
      <c r="A4" s="181"/>
      <c r="B4" s="313"/>
      <c r="C4" s="78" t="s">
        <v>520</v>
      </c>
      <c r="D4" s="78" t="s">
        <v>521</v>
      </c>
      <c r="E4" s="78" t="s">
        <v>522</v>
      </c>
      <c r="F4" s="78" t="s">
        <v>523</v>
      </c>
      <c r="G4" s="314" t="s">
        <v>524</v>
      </c>
      <c r="H4" s="315" t="s">
        <v>520</v>
      </c>
      <c r="I4" s="315" t="s">
        <v>521</v>
      </c>
      <c r="J4" s="315" t="s">
        <v>522</v>
      </c>
      <c r="K4" s="315" t="s">
        <v>523</v>
      </c>
      <c r="L4" s="316" t="s">
        <v>524</v>
      </c>
      <c r="M4" s="182"/>
      <c r="N4" s="182"/>
      <c r="O4" s="181"/>
      <c r="P4" s="181"/>
    </row>
    <row r="5" spans="1:20" ht="15.9" x14ac:dyDescent="0.45">
      <c r="A5" s="7"/>
      <c r="B5" s="158" t="s">
        <v>56</v>
      </c>
      <c r="C5" s="148">
        <v>0.63489188726895873</v>
      </c>
      <c r="D5" s="148">
        <v>-0.47390503788221783</v>
      </c>
      <c r="E5" s="148">
        <v>-3.5847243603288157</v>
      </c>
      <c r="F5" s="184">
        <v>3.4237375109420749</v>
      </c>
      <c r="G5" s="317">
        <f>0-SUM(C5:F5)</f>
        <v>0</v>
      </c>
      <c r="H5" s="148">
        <v>2.524</v>
      </c>
      <c r="I5" s="148">
        <v>-1.8839999999999999</v>
      </c>
      <c r="J5" s="148">
        <v>-14.250999999999999</v>
      </c>
      <c r="K5" s="184">
        <v>13.611000000000001</v>
      </c>
      <c r="L5" s="487">
        <f t="shared" ref="L5:L69" si="0">0-SUM(H5:K5)</f>
        <v>0</v>
      </c>
      <c r="M5" s="547"/>
      <c r="N5" s="186"/>
      <c r="O5" s="186"/>
      <c r="P5" s="186"/>
      <c r="T5" s="187"/>
    </row>
    <row r="6" spans="1:20" ht="15.9" x14ac:dyDescent="0.45">
      <c r="A6" s="7"/>
      <c r="B6" s="158" t="s">
        <v>57</v>
      </c>
      <c r="C6" s="148">
        <v>1.5301298889196544</v>
      </c>
      <c r="D6" s="148">
        <v>-1.1018232343263963</v>
      </c>
      <c r="E6" s="148">
        <v>-4.6821874820707388</v>
      </c>
      <c r="F6" s="184">
        <v>4.2538808274774809</v>
      </c>
      <c r="G6" s="317">
        <f t="shared" ref="G6:G69" si="1">0-SUM(C6:F6)</f>
        <v>0</v>
      </c>
      <c r="H6" s="148">
        <v>6.1340000000000003</v>
      </c>
      <c r="I6" s="148">
        <v>-4.4169999999999998</v>
      </c>
      <c r="J6" s="148">
        <v>-18.77</v>
      </c>
      <c r="K6" s="184">
        <v>17.053000000000001</v>
      </c>
      <c r="L6" s="185">
        <f t="shared" si="0"/>
        <v>0</v>
      </c>
      <c r="M6" s="186"/>
      <c r="N6" s="186"/>
      <c r="O6" s="186"/>
      <c r="P6" s="186"/>
      <c r="T6" s="187"/>
    </row>
    <row r="7" spans="1:20" ht="15.9" x14ac:dyDescent="0.45">
      <c r="A7" s="7"/>
      <c r="B7" s="158" t="s">
        <v>58</v>
      </c>
      <c r="C7" s="148">
        <v>1.2918468885166388</v>
      </c>
      <c r="D7" s="148">
        <v>1.1255844188314126</v>
      </c>
      <c r="E7" s="148">
        <v>-6.0224516838762909</v>
      </c>
      <c r="F7" s="184">
        <v>3.6050203765282398</v>
      </c>
      <c r="G7" s="317">
        <f t="shared" si="1"/>
        <v>0</v>
      </c>
      <c r="H7" s="81">
        <v>5.1669999999999998</v>
      </c>
      <c r="I7" s="81">
        <v>4.5019999999999998</v>
      </c>
      <c r="J7" s="81">
        <v>-24.088000000000001</v>
      </c>
      <c r="K7" s="81">
        <v>14.419</v>
      </c>
      <c r="L7" s="185">
        <f t="shared" si="0"/>
        <v>0</v>
      </c>
      <c r="M7" s="186"/>
      <c r="N7" s="186"/>
      <c r="O7" s="186"/>
      <c r="P7" s="186"/>
      <c r="T7" s="187"/>
    </row>
    <row r="8" spans="1:20" ht="15.9" x14ac:dyDescent="0.45">
      <c r="A8" s="7"/>
      <c r="B8" s="158" t="s">
        <v>63</v>
      </c>
      <c r="C8" s="148">
        <v>3.9827834443738754</v>
      </c>
      <c r="D8" s="148">
        <v>-0.40966495530122649</v>
      </c>
      <c r="E8" s="148">
        <v>-7.7203752014797535</v>
      </c>
      <c r="F8" s="184">
        <v>4.1472567124071045</v>
      </c>
      <c r="G8" s="317">
        <f t="shared" si="1"/>
        <v>0</v>
      </c>
      <c r="H8" s="81">
        <v>15.74</v>
      </c>
      <c r="I8" s="81">
        <v>-1.619</v>
      </c>
      <c r="J8" s="81">
        <v>-30.510999999999999</v>
      </c>
      <c r="K8" s="81">
        <v>16.39</v>
      </c>
      <c r="L8" s="185">
        <f t="shared" si="0"/>
        <v>0</v>
      </c>
      <c r="M8" s="186"/>
      <c r="N8" s="186"/>
      <c r="O8" s="186"/>
      <c r="P8" s="186"/>
      <c r="T8" s="187"/>
    </row>
    <row r="9" spans="1:20" ht="15.9" x14ac:dyDescent="0.45">
      <c r="A9" s="7"/>
      <c r="B9" s="158" t="s">
        <v>0</v>
      </c>
      <c r="C9" s="148">
        <v>3.7661058233071918</v>
      </c>
      <c r="D9" s="148">
        <v>3.277662713095912</v>
      </c>
      <c r="E9" s="148">
        <v>-11.007940755910317</v>
      </c>
      <c r="F9" s="184">
        <v>3.9641722195072129</v>
      </c>
      <c r="G9" s="317">
        <f t="shared" si="1"/>
        <v>0</v>
      </c>
      <c r="H9" s="81">
        <v>14.565</v>
      </c>
      <c r="I9" s="81">
        <v>12.676</v>
      </c>
      <c r="J9" s="81">
        <v>-42.572000000000003</v>
      </c>
      <c r="K9" s="81">
        <v>15.331</v>
      </c>
      <c r="L9" s="185">
        <f t="shared" si="0"/>
        <v>0</v>
      </c>
      <c r="M9" s="186"/>
      <c r="N9" s="186"/>
      <c r="O9" s="186"/>
      <c r="P9" s="186"/>
      <c r="T9" s="187"/>
    </row>
    <row r="10" spans="1:20" ht="15.9" x14ac:dyDescent="0.45">
      <c r="A10" s="7"/>
      <c r="B10" s="158" t="s">
        <v>1</v>
      </c>
      <c r="C10" s="148">
        <v>5.3592678055897602</v>
      </c>
      <c r="D10" s="148">
        <v>0.79883279353483516</v>
      </c>
      <c r="E10" s="148">
        <v>-10.016711333698948</v>
      </c>
      <c r="F10" s="184">
        <v>3.8586107345743526</v>
      </c>
      <c r="G10" s="317">
        <f t="shared" si="1"/>
        <v>0</v>
      </c>
      <c r="H10" s="81">
        <v>20.716999999999999</v>
      </c>
      <c r="I10" s="81">
        <v>3.0880000000000001</v>
      </c>
      <c r="J10" s="81">
        <v>-38.720999999999997</v>
      </c>
      <c r="K10" s="81">
        <v>14.916</v>
      </c>
      <c r="L10" s="185">
        <f t="shared" si="0"/>
        <v>0</v>
      </c>
      <c r="M10" s="186"/>
      <c r="N10" s="186"/>
      <c r="O10" s="186"/>
      <c r="P10" s="186"/>
      <c r="T10" s="187"/>
    </row>
    <row r="11" spans="1:20" ht="15.9" x14ac:dyDescent="0.45">
      <c r="A11" s="7"/>
      <c r="B11" s="158" t="s">
        <v>2</v>
      </c>
      <c r="C11" s="148">
        <v>4.9142615999011898</v>
      </c>
      <c r="D11" s="148">
        <v>2.3881695417678785</v>
      </c>
      <c r="E11" s="148">
        <v>-9.5696611634896449</v>
      </c>
      <c r="F11" s="184">
        <v>2.2672300218205774</v>
      </c>
      <c r="G11" s="317">
        <f t="shared" si="1"/>
        <v>0</v>
      </c>
      <c r="H11" s="81">
        <v>19.097999999999999</v>
      </c>
      <c r="I11" s="81">
        <v>9.2810000000000006</v>
      </c>
      <c r="J11" s="81">
        <v>-37.19</v>
      </c>
      <c r="K11" s="81">
        <v>8.8109999999999999</v>
      </c>
      <c r="L11" s="185">
        <f t="shared" si="0"/>
        <v>0</v>
      </c>
      <c r="M11" s="186"/>
      <c r="N11" s="186"/>
      <c r="O11" s="186"/>
      <c r="P11" s="186"/>
      <c r="T11" s="187"/>
    </row>
    <row r="12" spans="1:20" ht="15.9" x14ac:dyDescent="0.45">
      <c r="A12" s="7"/>
      <c r="B12" s="158" t="s">
        <v>3</v>
      </c>
      <c r="C12" s="148">
        <v>5.4857512116316638</v>
      </c>
      <c r="D12" s="148">
        <v>3.7063651050080777</v>
      </c>
      <c r="E12" s="148">
        <v>-11.363877221324717</v>
      </c>
      <c r="F12" s="184">
        <v>2.1717609046849757</v>
      </c>
      <c r="G12" s="317">
        <f t="shared" si="1"/>
        <v>0</v>
      </c>
      <c r="H12" s="81">
        <v>21.222999999999999</v>
      </c>
      <c r="I12" s="81">
        <v>14.339</v>
      </c>
      <c r="J12" s="81">
        <v>-43.963999999999999</v>
      </c>
      <c r="K12" s="81">
        <v>8.4019999999999992</v>
      </c>
      <c r="L12" s="185">
        <f t="shared" si="0"/>
        <v>0</v>
      </c>
      <c r="M12" s="186"/>
      <c r="N12" s="186"/>
      <c r="O12" s="186"/>
      <c r="P12" s="186"/>
      <c r="T12" s="187"/>
    </row>
    <row r="13" spans="1:20" ht="15.9" x14ac:dyDescent="0.45">
      <c r="A13" s="7"/>
      <c r="B13" s="158" t="s">
        <v>4</v>
      </c>
      <c r="C13" s="148">
        <v>7.1058006175005621</v>
      </c>
      <c r="D13" s="148">
        <v>0.58139975209094374</v>
      </c>
      <c r="E13" s="148">
        <v>-9.9405977587203651</v>
      </c>
      <c r="F13" s="184">
        <v>2.2533973891288599</v>
      </c>
      <c r="G13" s="317">
        <f t="shared" si="1"/>
        <v>0</v>
      </c>
      <c r="H13" s="81">
        <v>28.146999999999998</v>
      </c>
      <c r="I13" s="81">
        <v>2.3029999999999999</v>
      </c>
      <c r="J13" s="81">
        <v>-39.375999999999998</v>
      </c>
      <c r="K13" s="81">
        <v>8.9260000000000002</v>
      </c>
      <c r="L13" s="185">
        <f t="shared" si="0"/>
        <v>0</v>
      </c>
      <c r="M13" s="186"/>
      <c r="N13" s="186"/>
      <c r="O13" s="186"/>
      <c r="P13" s="186"/>
      <c r="T13" s="187"/>
    </row>
    <row r="14" spans="1:20" ht="15.9" x14ac:dyDescent="0.45">
      <c r="A14" s="7"/>
      <c r="B14" s="158" t="s">
        <v>5</v>
      </c>
      <c r="C14" s="148">
        <v>5.2702268315595635</v>
      </c>
      <c r="D14" s="148">
        <v>0.79838329873838509</v>
      </c>
      <c r="E14" s="148">
        <v>-8.3249649274502815</v>
      </c>
      <c r="F14" s="184">
        <v>2.2566039804540616</v>
      </c>
      <c r="G14" s="317">
        <f t="shared" si="1"/>
        <v>-2.4918330172907233E-4</v>
      </c>
      <c r="H14" s="81">
        <v>21.15</v>
      </c>
      <c r="I14" s="81">
        <v>3.2040000000000002</v>
      </c>
      <c r="J14" s="81">
        <v>-33.408999999999999</v>
      </c>
      <c r="K14" s="81">
        <v>9.0559999999999992</v>
      </c>
      <c r="L14" s="185">
        <f t="shared" si="0"/>
        <v>-9.9999999999944578E-4</v>
      </c>
      <c r="M14" s="186"/>
      <c r="N14" s="186"/>
      <c r="O14" s="186"/>
      <c r="P14" s="186"/>
      <c r="T14" s="187"/>
    </row>
    <row r="15" spans="1:20" ht="15.9" x14ac:dyDescent="0.45">
      <c r="A15" s="7"/>
      <c r="B15" s="158" t="s">
        <v>6</v>
      </c>
      <c r="C15" s="148">
        <v>4.4539941959282432</v>
      </c>
      <c r="D15" s="148">
        <v>1.750375433882815</v>
      </c>
      <c r="E15" s="148">
        <v>-9.650444459288618</v>
      </c>
      <c r="F15" s="184">
        <v>3.4460748294775594</v>
      </c>
      <c r="G15" s="317">
        <f t="shared" si="1"/>
        <v>0</v>
      </c>
      <c r="H15" s="81">
        <v>18.003</v>
      </c>
      <c r="I15" s="81">
        <v>7.0750000000000002</v>
      </c>
      <c r="J15" s="81">
        <v>-39.006999999999998</v>
      </c>
      <c r="K15" s="81">
        <v>13.929</v>
      </c>
      <c r="L15" s="185">
        <f t="shared" si="0"/>
        <v>0</v>
      </c>
      <c r="M15" s="186"/>
      <c r="N15" s="186"/>
      <c r="O15" s="186"/>
      <c r="P15" s="186"/>
      <c r="T15" s="187"/>
    </row>
    <row r="16" spans="1:20" ht="15.9" x14ac:dyDescent="0.45">
      <c r="A16" s="7"/>
      <c r="B16" s="158" t="s">
        <v>7</v>
      </c>
      <c r="C16" s="148">
        <v>4.6093922787703043</v>
      </c>
      <c r="D16" s="148">
        <v>2.1013442115351531</v>
      </c>
      <c r="E16" s="148">
        <v>-10.004669107708942</v>
      </c>
      <c r="F16" s="184">
        <v>3.2936868748924875</v>
      </c>
      <c r="G16" s="317">
        <f t="shared" si="1"/>
        <v>2.4574251099718225E-4</v>
      </c>
      <c r="H16" s="81">
        <v>18.757000000000001</v>
      </c>
      <c r="I16" s="81">
        <v>8.5510000000000002</v>
      </c>
      <c r="J16" s="81">
        <v>-40.712000000000003</v>
      </c>
      <c r="K16" s="81">
        <v>13.403</v>
      </c>
      <c r="L16" s="185">
        <f t="shared" si="0"/>
        <v>1.0000000000029985E-3</v>
      </c>
      <c r="M16" s="186"/>
      <c r="N16" s="186"/>
      <c r="O16" s="186"/>
      <c r="P16" s="186"/>
      <c r="T16" s="187"/>
    </row>
    <row r="17" spans="1:20" ht="15.9" x14ac:dyDescent="0.45">
      <c r="A17" s="7"/>
      <c r="B17" s="158" t="s">
        <v>8</v>
      </c>
      <c r="C17" s="148">
        <v>3.5545846474349703</v>
      </c>
      <c r="D17" s="148">
        <v>3.9531552906455252</v>
      </c>
      <c r="E17" s="148">
        <v>-8.2824571048291435</v>
      </c>
      <c r="F17" s="184">
        <v>0.77519940588138847</v>
      </c>
      <c r="G17" s="317">
        <f t="shared" si="1"/>
        <v>-4.8223913274081376E-4</v>
      </c>
      <c r="H17" s="81">
        <v>14.742000000000001</v>
      </c>
      <c r="I17" s="81">
        <v>16.395</v>
      </c>
      <c r="J17" s="81">
        <v>-34.35</v>
      </c>
      <c r="K17" s="81">
        <v>3.2149999999999999</v>
      </c>
      <c r="L17" s="185">
        <f t="shared" si="0"/>
        <v>-1.9999999999988916E-3</v>
      </c>
      <c r="M17" s="186"/>
      <c r="N17" s="186"/>
      <c r="O17" s="186"/>
      <c r="P17" s="186"/>
      <c r="T17" s="187"/>
    </row>
    <row r="18" spans="1:20" ht="15.9" x14ac:dyDescent="0.45">
      <c r="A18" s="7"/>
      <c r="B18" s="158" t="s">
        <v>9</v>
      </c>
      <c r="C18" s="148">
        <v>4.3063686142892479</v>
      </c>
      <c r="D18" s="148">
        <v>1.5544443528321927</v>
      </c>
      <c r="E18" s="148">
        <v>-7.1538390652963626</v>
      </c>
      <c r="F18" s="184">
        <v>1.2935111042132474</v>
      </c>
      <c r="G18" s="317">
        <f t="shared" si="1"/>
        <v>-4.8500603832568601E-4</v>
      </c>
      <c r="H18" s="81">
        <v>17.757999999999999</v>
      </c>
      <c r="I18" s="81">
        <v>6.41</v>
      </c>
      <c r="J18" s="81">
        <v>-29.5</v>
      </c>
      <c r="K18" s="81">
        <v>5.3339999999999996</v>
      </c>
      <c r="L18" s="185">
        <f t="shared" si="0"/>
        <v>-1.9999999999988916E-3</v>
      </c>
      <c r="M18" s="186"/>
      <c r="N18" s="186"/>
      <c r="O18" s="186"/>
      <c r="P18" s="186"/>
      <c r="T18" s="187"/>
    </row>
    <row r="19" spans="1:20" ht="15.9" x14ac:dyDescent="0.45">
      <c r="A19" s="7"/>
      <c r="B19" s="158" t="s">
        <v>10</v>
      </c>
      <c r="C19" s="148">
        <v>3.2347151417260949</v>
      </c>
      <c r="D19" s="148">
        <v>1.3546481303884879</v>
      </c>
      <c r="E19" s="148">
        <v>-7.2976981076748171</v>
      </c>
      <c r="F19" s="184">
        <v>2.7080944792560491</v>
      </c>
      <c r="G19" s="317">
        <f t="shared" si="1"/>
        <v>2.4035630418506315E-4</v>
      </c>
      <c r="H19" s="81">
        <v>13.458</v>
      </c>
      <c r="I19" s="81">
        <v>5.6360000000000001</v>
      </c>
      <c r="J19" s="81">
        <v>-30.361999999999998</v>
      </c>
      <c r="K19" s="81">
        <v>11.266999999999999</v>
      </c>
      <c r="L19" s="185">
        <f t="shared" si="0"/>
        <v>9.9999999999766942E-4</v>
      </c>
      <c r="M19" s="186"/>
      <c r="N19" s="186"/>
      <c r="O19" s="186"/>
      <c r="P19" s="186"/>
      <c r="T19" s="187"/>
    </row>
    <row r="20" spans="1:20" ht="15.9" x14ac:dyDescent="0.45">
      <c r="A20" s="7"/>
      <c r="B20" s="158" t="s">
        <v>11</v>
      </c>
      <c r="C20" s="148">
        <v>2.3991340897332893</v>
      </c>
      <c r="D20" s="148">
        <v>3.1656267955359847</v>
      </c>
      <c r="E20" s="148">
        <v>-7.5385690069926072</v>
      </c>
      <c r="F20" s="184">
        <v>1.9740465331403789</v>
      </c>
      <c r="G20" s="317">
        <f t="shared" si="1"/>
        <v>-2.384114170461693E-4</v>
      </c>
      <c r="H20" s="81">
        <v>10.063000000000001</v>
      </c>
      <c r="I20" s="81">
        <v>13.278</v>
      </c>
      <c r="J20" s="81">
        <v>-31.62</v>
      </c>
      <c r="K20" s="81">
        <v>8.2799999999999994</v>
      </c>
      <c r="L20" s="185">
        <f t="shared" si="0"/>
        <v>-9.9999999999944578E-4</v>
      </c>
      <c r="M20" s="186"/>
      <c r="N20" s="186"/>
      <c r="O20" s="186"/>
      <c r="P20" s="186"/>
      <c r="T20" s="187"/>
    </row>
    <row r="21" spans="1:20" ht="15.9" x14ac:dyDescent="0.45">
      <c r="A21" s="7"/>
      <c r="B21" s="158" t="s">
        <v>12</v>
      </c>
      <c r="C21" s="148">
        <v>4.2351849758890898</v>
      </c>
      <c r="D21" s="148">
        <v>2.0887488698010852</v>
      </c>
      <c r="E21" s="148">
        <v>-8.2012413351416509</v>
      </c>
      <c r="F21" s="184">
        <v>1.8773074894514767</v>
      </c>
      <c r="G21" s="317">
        <f t="shared" si="1"/>
        <v>0</v>
      </c>
      <c r="H21" s="81">
        <v>17.986999999999998</v>
      </c>
      <c r="I21" s="81">
        <v>8.8710000000000004</v>
      </c>
      <c r="J21" s="81">
        <v>-34.831000000000003</v>
      </c>
      <c r="K21" s="81">
        <v>7.9729999999999999</v>
      </c>
      <c r="L21" s="185">
        <f t="shared" si="0"/>
        <v>0</v>
      </c>
      <c r="M21" s="186"/>
      <c r="N21" s="186"/>
      <c r="O21" s="186"/>
      <c r="P21" s="186"/>
      <c r="T21" s="187"/>
    </row>
    <row r="22" spans="1:20" ht="15.9" x14ac:dyDescent="0.45">
      <c r="A22" s="7"/>
      <c r="B22" s="158" t="s">
        <v>13</v>
      </c>
      <c r="C22" s="148">
        <v>3.6262932139941224</v>
      </c>
      <c r="D22" s="148">
        <v>1.816911250873515</v>
      </c>
      <c r="E22" s="148">
        <v>-9.4212565910679125</v>
      </c>
      <c r="F22" s="184">
        <v>3.9780521262002742</v>
      </c>
      <c r="G22" s="317">
        <f t="shared" si="1"/>
        <v>0</v>
      </c>
      <c r="H22" s="81">
        <v>15.412000000000001</v>
      </c>
      <c r="I22" s="81">
        <v>7.7220000000000004</v>
      </c>
      <c r="J22" s="81">
        <v>-40.040999999999997</v>
      </c>
      <c r="K22" s="81">
        <v>16.907</v>
      </c>
      <c r="L22" s="185">
        <f t="shared" si="0"/>
        <v>0</v>
      </c>
      <c r="M22" s="186"/>
      <c r="N22" s="186"/>
      <c r="O22" s="186"/>
      <c r="P22" s="186"/>
      <c r="T22" s="187"/>
    </row>
    <row r="23" spans="1:20" ht="15.9" x14ac:dyDescent="0.45">
      <c r="A23" s="7"/>
      <c r="B23" s="158" t="s">
        <v>14</v>
      </c>
      <c r="C23" s="148">
        <v>2.6848472050438925</v>
      </c>
      <c r="D23" s="148">
        <v>1.172793238918914</v>
      </c>
      <c r="E23" s="148">
        <v>-6.7501746194919443</v>
      </c>
      <c r="F23" s="184">
        <v>2.8925341755291378</v>
      </c>
      <c r="G23" s="317">
        <f t="shared" si="1"/>
        <v>0</v>
      </c>
      <c r="H23" s="81">
        <v>11.57</v>
      </c>
      <c r="I23" s="81">
        <v>5.0540000000000003</v>
      </c>
      <c r="J23" s="81">
        <v>-29.088999999999999</v>
      </c>
      <c r="K23" s="81">
        <v>12.465</v>
      </c>
      <c r="L23" s="185">
        <f t="shared" si="0"/>
        <v>0</v>
      </c>
      <c r="M23" s="186"/>
      <c r="N23" s="186"/>
      <c r="O23" s="186"/>
      <c r="P23" s="186"/>
      <c r="T23" s="187"/>
    </row>
    <row r="24" spans="1:20" ht="15.9" x14ac:dyDescent="0.45">
      <c r="A24" s="7"/>
      <c r="B24" s="158" t="s">
        <v>15</v>
      </c>
      <c r="C24" s="148">
        <v>1.4815259532589646</v>
      </c>
      <c r="D24" s="148">
        <v>2.2456109562723552</v>
      </c>
      <c r="E24" s="148">
        <v>-7.7459146044376501</v>
      </c>
      <c r="F24" s="184">
        <v>4.0187776949063307</v>
      </c>
      <c r="G24" s="317">
        <f t="shared" si="1"/>
        <v>0</v>
      </c>
      <c r="H24" s="81">
        <v>6.4160000000000004</v>
      </c>
      <c r="I24" s="81">
        <v>9.7249999999999996</v>
      </c>
      <c r="J24" s="81">
        <v>-33.545000000000002</v>
      </c>
      <c r="K24" s="81">
        <v>17.404</v>
      </c>
      <c r="L24" s="185">
        <f t="shared" si="0"/>
        <v>0</v>
      </c>
      <c r="M24" s="186"/>
      <c r="N24" s="186"/>
      <c r="O24" s="186"/>
      <c r="P24" s="186"/>
      <c r="T24" s="187"/>
    </row>
    <row r="25" spans="1:20" ht="15.9" x14ac:dyDescent="0.45">
      <c r="A25" s="7"/>
      <c r="B25" s="158" t="s">
        <v>16</v>
      </c>
      <c r="C25" s="148">
        <v>1.5099189003499176</v>
      </c>
      <c r="D25" s="148">
        <v>-0.64824938427721335</v>
      </c>
      <c r="E25" s="148">
        <v>-5.2225161662896626</v>
      </c>
      <c r="F25" s="184">
        <v>4.3608466502169581</v>
      </c>
      <c r="G25" s="317">
        <f t="shared" si="1"/>
        <v>0</v>
      </c>
      <c r="H25" s="81">
        <v>6.6150000000000002</v>
      </c>
      <c r="I25" s="81">
        <v>-2.84</v>
      </c>
      <c r="J25" s="81">
        <v>-22.88</v>
      </c>
      <c r="K25" s="81">
        <v>19.105</v>
      </c>
      <c r="L25" s="185">
        <f t="shared" si="0"/>
        <v>0</v>
      </c>
      <c r="M25" s="186"/>
      <c r="N25" s="186"/>
      <c r="O25" s="186"/>
      <c r="P25" s="186"/>
      <c r="T25" s="187"/>
    </row>
    <row r="26" spans="1:20" ht="15.9" x14ac:dyDescent="0.45">
      <c r="A26" s="7"/>
      <c r="B26" s="158" t="s">
        <v>17</v>
      </c>
      <c r="C26" s="148">
        <v>2.6001451559295745</v>
      </c>
      <c r="D26" s="148">
        <v>-2.9363552295702071</v>
      </c>
      <c r="E26" s="148">
        <v>-3.6709527610150063</v>
      </c>
      <c r="F26" s="184">
        <v>4.0071628346556389</v>
      </c>
      <c r="G26" s="317">
        <f t="shared" si="1"/>
        <v>0</v>
      </c>
      <c r="H26" s="81">
        <v>11.5</v>
      </c>
      <c r="I26" s="81">
        <v>-12.987</v>
      </c>
      <c r="J26" s="81">
        <v>-16.236000000000001</v>
      </c>
      <c r="K26" s="81">
        <v>17.722999999999999</v>
      </c>
      <c r="L26" s="185">
        <f t="shared" si="0"/>
        <v>0</v>
      </c>
      <c r="M26" s="186"/>
      <c r="N26" s="186"/>
      <c r="O26" s="186"/>
      <c r="P26" s="186"/>
      <c r="T26" s="187"/>
    </row>
    <row r="27" spans="1:20" ht="15.9" x14ac:dyDescent="0.45">
      <c r="A27" s="7"/>
      <c r="B27" s="158" t="s">
        <v>18</v>
      </c>
      <c r="C27" s="148">
        <v>2.4553904712664938</v>
      </c>
      <c r="D27" s="148">
        <v>-1.0743726140838414</v>
      </c>
      <c r="E27" s="148">
        <v>-6.041535276459852</v>
      </c>
      <c r="F27" s="184">
        <v>4.6605174192772001</v>
      </c>
      <c r="G27" s="317">
        <f t="shared" si="1"/>
        <v>0</v>
      </c>
      <c r="H27" s="81">
        <v>11.018000000000001</v>
      </c>
      <c r="I27" s="81">
        <v>-4.8209999999999997</v>
      </c>
      <c r="J27" s="81">
        <v>-27.11</v>
      </c>
      <c r="K27" s="81">
        <v>20.913</v>
      </c>
      <c r="L27" s="185">
        <f t="shared" si="0"/>
        <v>0</v>
      </c>
      <c r="M27" s="186"/>
      <c r="N27" s="186"/>
      <c r="O27" s="186"/>
      <c r="P27" s="186"/>
      <c r="T27" s="187"/>
    </row>
    <row r="28" spans="1:20" ht="15.9" x14ac:dyDescent="0.45">
      <c r="A28" s="7"/>
      <c r="B28" s="158" t="s">
        <v>19</v>
      </c>
      <c r="C28" s="148">
        <v>2.6467778740867844</v>
      </c>
      <c r="D28" s="148">
        <v>-2.1481576480161326</v>
      </c>
      <c r="E28" s="148">
        <v>-6.3409898993472611</v>
      </c>
      <c r="F28" s="184">
        <v>5.8423696732766093</v>
      </c>
      <c r="G28" s="317">
        <f t="shared" si="1"/>
        <v>0</v>
      </c>
      <c r="H28" s="81">
        <v>11.97</v>
      </c>
      <c r="I28" s="81">
        <v>-9.7149999999999999</v>
      </c>
      <c r="J28" s="81">
        <v>-28.677</v>
      </c>
      <c r="K28" s="81">
        <v>26.422000000000001</v>
      </c>
      <c r="L28" s="185">
        <f t="shared" si="0"/>
        <v>0</v>
      </c>
      <c r="M28" s="186"/>
      <c r="N28" s="186"/>
      <c r="O28" s="186"/>
      <c r="P28" s="186"/>
      <c r="T28" s="187"/>
    </row>
    <row r="29" spans="1:20" ht="15.9" x14ac:dyDescent="0.45">
      <c r="A29" s="7"/>
      <c r="B29" s="158" t="s">
        <v>20</v>
      </c>
      <c r="C29" s="148">
        <v>2.453099617460567</v>
      </c>
      <c r="D29" s="148">
        <v>-0.559616761864836</v>
      </c>
      <c r="E29" s="148">
        <v>-5.9828555957309302</v>
      </c>
      <c r="F29" s="184">
        <v>4.0893727401351985</v>
      </c>
      <c r="G29" s="317">
        <f t="shared" si="1"/>
        <v>0</v>
      </c>
      <c r="H29" s="81">
        <v>11.234999999999999</v>
      </c>
      <c r="I29" s="81">
        <v>-2.5630000000000002</v>
      </c>
      <c r="J29" s="81">
        <v>-27.401</v>
      </c>
      <c r="K29" s="81">
        <v>18.728999999999999</v>
      </c>
      <c r="L29" s="185">
        <f t="shared" si="0"/>
        <v>0</v>
      </c>
      <c r="M29" s="186"/>
      <c r="N29" s="186"/>
      <c r="O29" s="186"/>
      <c r="P29" s="186"/>
      <c r="T29" s="187"/>
    </row>
    <row r="30" spans="1:20" ht="15.9" x14ac:dyDescent="0.45">
      <c r="A30" s="7"/>
      <c r="B30" s="158" t="s">
        <v>21</v>
      </c>
      <c r="C30" s="148">
        <v>2.098497452427992</v>
      </c>
      <c r="D30" s="148">
        <v>-0.62844442133721534</v>
      </c>
      <c r="E30" s="148">
        <v>-5.5511507400090121</v>
      </c>
      <c r="F30" s="184">
        <v>4.081097708918235</v>
      </c>
      <c r="G30" s="317">
        <f t="shared" si="1"/>
        <v>0</v>
      </c>
      <c r="H30" s="81">
        <v>9.6869999999999994</v>
      </c>
      <c r="I30" s="81">
        <v>-2.9009999999999998</v>
      </c>
      <c r="J30" s="81">
        <v>-25.625</v>
      </c>
      <c r="K30" s="81">
        <v>18.838999999999999</v>
      </c>
      <c r="L30" s="185">
        <f t="shared" si="0"/>
        <v>0</v>
      </c>
      <c r="M30" s="186"/>
      <c r="N30" s="186"/>
      <c r="O30" s="186"/>
      <c r="P30" s="186"/>
      <c r="T30" s="187"/>
    </row>
    <row r="31" spans="1:20" ht="15.9" x14ac:dyDescent="0.45">
      <c r="A31" s="7"/>
      <c r="B31" s="158" t="s">
        <v>22</v>
      </c>
      <c r="C31" s="148">
        <v>0.6168509567354088</v>
      </c>
      <c r="D31" s="148">
        <v>0.11478274177709191</v>
      </c>
      <c r="E31" s="148">
        <v>-5.8530695881000057</v>
      </c>
      <c r="F31" s="184">
        <v>5.121435889587505</v>
      </c>
      <c r="G31" s="317">
        <f t="shared" si="1"/>
        <v>0</v>
      </c>
      <c r="H31" s="81">
        <v>2.9020000000000001</v>
      </c>
      <c r="I31" s="81">
        <v>0.54</v>
      </c>
      <c r="J31" s="81">
        <v>-27.536000000000001</v>
      </c>
      <c r="K31" s="81">
        <v>24.094000000000001</v>
      </c>
      <c r="L31" s="185">
        <f t="shared" si="0"/>
        <v>0</v>
      </c>
      <c r="M31" s="187"/>
      <c r="N31" s="187"/>
      <c r="O31" s="187"/>
      <c r="P31" s="187"/>
      <c r="T31" s="187"/>
    </row>
    <row r="32" spans="1:20" ht="15.9" x14ac:dyDescent="0.45">
      <c r="A32" s="7"/>
      <c r="B32" s="158" t="s">
        <v>23</v>
      </c>
      <c r="C32" s="148">
        <v>0.61805220424508733</v>
      </c>
      <c r="D32" s="148">
        <v>-2.7401725466290756</v>
      </c>
      <c r="E32" s="148">
        <v>-5.0682397365234984</v>
      </c>
      <c r="F32" s="184">
        <v>7.1903600789074869</v>
      </c>
      <c r="G32" s="317">
        <f t="shared" si="1"/>
        <v>0</v>
      </c>
      <c r="H32" s="81">
        <v>2.92</v>
      </c>
      <c r="I32" s="81">
        <v>-12.946</v>
      </c>
      <c r="J32" s="81">
        <v>-23.945</v>
      </c>
      <c r="K32" s="81">
        <v>33.970999999999997</v>
      </c>
      <c r="L32" s="185">
        <f t="shared" si="0"/>
        <v>0</v>
      </c>
      <c r="M32" s="187"/>
      <c r="N32" s="187"/>
      <c r="O32" s="187"/>
      <c r="P32" s="187"/>
      <c r="T32" s="187"/>
    </row>
    <row r="33" spans="1:20" ht="15.9" x14ac:dyDescent="0.45">
      <c r="A33" s="7"/>
      <c r="B33" s="158" t="s">
        <v>24</v>
      </c>
      <c r="C33" s="148">
        <v>2.177832825684904</v>
      </c>
      <c r="D33" s="148">
        <v>-3.2251473444299803</v>
      </c>
      <c r="E33" s="148">
        <v>-4.5507206079985174</v>
      </c>
      <c r="F33" s="184">
        <v>5.5980351267435937</v>
      </c>
      <c r="G33" s="317">
        <f t="shared" si="1"/>
        <v>0</v>
      </c>
      <c r="H33" s="81">
        <v>10.339</v>
      </c>
      <c r="I33" s="81">
        <v>-15.311</v>
      </c>
      <c r="J33" s="81">
        <v>-21.603999999999999</v>
      </c>
      <c r="K33" s="81">
        <v>26.576000000000001</v>
      </c>
      <c r="L33" s="185">
        <f t="shared" si="0"/>
        <v>0</v>
      </c>
      <c r="M33" s="187"/>
      <c r="N33" s="187"/>
      <c r="O33" s="187"/>
      <c r="P33" s="187"/>
      <c r="T33" s="187"/>
    </row>
    <row r="34" spans="1:20" ht="15.9" x14ac:dyDescent="0.45">
      <c r="A34" s="7"/>
      <c r="B34" s="158" t="s">
        <v>25</v>
      </c>
      <c r="C34" s="148">
        <v>3.690655543012535</v>
      </c>
      <c r="D34" s="148">
        <v>-2.3601394933086013</v>
      </c>
      <c r="E34" s="148">
        <v>-4.5534661401395775</v>
      </c>
      <c r="F34" s="184">
        <v>3.2229500904356438</v>
      </c>
      <c r="G34" s="317">
        <f t="shared" si="1"/>
        <v>0</v>
      </c>
      <c r="H34" s="81">
        <v>17.588999999999999</v>
      </c>
      <c r="I34" s="81">
        <v>-11.247999999999999</v>
      </c>
      <c r="J34" s="81">
        <v>-21.701000000000001</v>
      </c>
      <c r="K34" s="81">
        <v>15.36</v>
      </c>
      <c r="L34" s="185">
        <f t="shared" si="0"/>
        <v>0</v>
      </c>
      <c r="M34" s="187"/>
      <c r="N34" s="187"/>
      <c r="O34" s="187"/>
      <c r="P34" s="187"/>
      <c r="T34" s="187"/>
    </row>
    <row r="35" spans="1:20" ht="15.9" x14ac:dyDescent="0.45">
      <c r="A35" s="7"/>
      <c r="B35" s="158" t="s">
        <v>26</v>
      </c>
      <c r="C35" s="148">
        <v>3.3622638757202248</v>
      </c>
      <c r="D35" s="148">
        <v>-2.8123404565677195</v>
      </c>
      <c r="E35" s="148">
        <v>-5.0512101857736749</v>
      </c>
      <c r="F35" s="184">
        <v>4.5012867666211696</v>
      </c>
      <c r="G35" s="317">
        <f t="shared" si="1"/>
        <v>0</v>
      </c>
      <c r="H35" s="81">
        <v>16.135000000000002</v>
      </c>
      <c r="I35" s="81">
        <v>-13.496</v>
      </c>
      <c r="J35" s="81">
        <v>-24.24</v>
      </c>
      <c r="K35" s="81">
        <v>21.600999999999999</v>
      </c>
      <c r="L35" s="185">
        <f t="shared" si="0"/>
        <v>0</v>
      </c>
      <c r="M35" s="187"/>
      <c r="N35" s="187"/>
      <c r="O35" s="187"/>
      <c r="P35" s="187"/>
      <c r="T35" s="187"/>
    </row>
    <row r="36" spans="1:20" ht="15.9" x14ac:dyDescent="0.45">
      <c r="A36" s="7"/>
      <c r="B36" s="158" t="s">
        <v>27</v>
      </c>
      <c r="C36" s="148">
        <v>3.7024519522056853</v>
      </c>
      <c r="D36" s="148">
        <v>-6.1966507709491676</v>
      </c>
      <c r="E36" s="148">
        <v>-4.3351207428809309</v>
      </c>
      <c r="F36" s="184">
        <v>6.8293195616244136</v>
      </c>
      <c r="G36" s="317">
        <f t="shared" si="1"/>
        <v>0</v>
      </c>
      <c r="H36" s="81">
        <v>17.966000000000001</v>
      </c>
      <c r="I36" s="81">
        <v>-30.068999999999999</v>
      </c>
      <c r="J36" s="81">
        <v>-21.036000000000001</v>
      </c>
      <c r="K36" s="81">
        <v>33.139000000000003</v>
      </c>
      <c r="L36" s="185">
        <f t="shared" si="0"/>
        <v>0</v>
      </c>
      <c r="M36" s="187"/>
      <c r="N36" s="187"/>
      <c r="O36" s="187"/>
      <c r="P36" s="187"/>
      <c r="T36" s="187"/>
    </row>
    <row r="37" spans="1:20" ht="15.9" x14ac:dyDescent="0.45">
      <c r="A37" s="7"/>
      <c r="B37" s="158" t="s">
        <v>28</v>
      </c>
      <c r="C37" s="148">
        <v>2.086047413881118</v>
      </c>
      <c r="D37" s="148">
        <v>-3.8163886223020849</v>
      </c>
      <c r="E37" s="148">
        <v>-3.9848487942335571</v>
      </c>
      <c r="F37" s="184">
        <v>5.7151900026545235</v>
      </c>
      <c r="G37" s="317">
        <f t="shared" si="1"/>
        <v>0</v>
      </c>
      <c r="H37" s="81">
        <v>10.215999999999999</v>
      </c>
      <c r="I37" s="81">
        <v>-18.690000000000001</v>
      </c>
      <c r="J37" s="81">
        <v>-19.515000000000001</v>
      </c>
      <c r="K37" s="81">
        <v>27.989000000000001</v>
      </c>
      <c r="L37" s="185">
        <f t="shared" si="0"/>
        <v>0</v>
      </c>
      <c r="M37" s="187"/>
      <c r="N37" s="187"/>
      <c r="O37" s="187"/>
      <c r="P37" s="187"/>
      <c r="T37" s="187"/>
    </row>
    <row r="38" spans="1:20" ht="15.9" x14ac:dyDescent="0.45">
      <c r="A38" s="7"/>
      <c r="B38" s="158" t="s">
        <v>31</v>
      </c>
      <c r="C38" s="148">
        <v>1.3523882407008125</v>
      </c>
      <c r="D38" s="148">
        <v>-3.378136255139784</v>
      </c>
      <c r="E38" s="148">
        <v>-3.3005966299618779</v>
      </c>
      <c r="F38" s="184">
        <v>5.3263446444008498</v>
      </c>
      <c r="G38" s="317">
        <f t="shared" si="1"/>
        <v>0</v>
      </c>
      <c r="H38" s="81">
        <v>6.68</v>
      </c>
      <c r="I38" s="81">
        <v>-16.686</v>
      </c>
      <c r="J38" s="81">
        <v>-16.303000000000001</v>
      </c>
      <c r="K38" s="81">
        <v>26.309000000000001</v>
      </c>
      <c r="L38" s="185">
        <f t="shared" si="0"/>
        <v>0</v>
      </c>
      <c r="M38" s="187"/>
      <c r="N38" s="187"/>
      <c r="O38" s="187"/>
      <c r="P38" s="187"/>
      <c r="T38" s="187"/>
    </row>
    <row r="39" spans="1:20" ht="15.9" x14ac:dyDescent="0.45">
      <c r="A39" s="7"/>
      <c r="B39" s="158" t="s">
        <v>32</v>
      </c>
      <c r="C39" s="148">
        <v>-0.36931988415060424</v>
      </c>
      <c r="D39" s="148">
        <v>-2.6106062119244982</v>
      </c>
      <c r="E39" s="148">
        <v>-3.8985319085189256</v>
      </c>
      <c r="F39" s="184">
        <v>6.8784580045940276</v>
      </c>
      <c r="G39" s="317">
        <f t="shared" si="1"/>
        <v>0</v>
      </c>
      <c r="H39" s="81">
        <v>-1.849</v>
      </c>
      <c r="I39" s="81">
        <v>-13.07</v>
      </c>
      <c r="J39" s="81">
        <v>-19.518000000000001</v>
      </c>
      <c r="K39" s="81">
        <v>34.436999999999998</v>
      </c>
      <c r="L39" s="185">
        <f t="shared" si="0"/>
        <v>0</v>
      </c>
      <c r="M39" s="187"/>
      <c r="N39" s="187"/>
      <c r="O39" s="187"/>
      <c r="P39" s="187"/>
      <c r="T39" s="187"/>
    </row>
    <row r="40" spans="1:20" ht="15.9" x14ac:dyDescent="0.45">
      <c r="A40" s="7"/>
      <c r="B40" s="158" t="s">
        <v>33</v>
      </c>
      <c r="C40" s="148">
        <v>-0.63923646427135317</v>
      </c>
      <c r="D40" s="148">
        <v>-1.1332008736034567</v>
      </c>
      <c r="E40" s="148">
        <v>-2.4380869030442085</v>
      </c>
      <c r="F40" s="184">
        <v>4.2105242409190184</v>
      </c>
      <c r="G40" s="317">
        <f t="shared" si="1"/>
        <v>0</v>
      </c>
      <c r="H40" s="81">
        <v>-3.2429999999999999</v>
      </c>
      <c r="I40" s="81">
        <v>-5.7489999999999997</v>
      </c>
      <c r="J40" s="81">
        <v>-12.369</v>
      </c>
      <c r="K40" s="81">
        <v>21.361000000000001</v>
      </c>
      <c r="L40" s="185">
        <f t="shared" si="0"/>
        <v>0</v>
      </c>
      <c r="M40" s="187"/>
      <c r="N40" s="187"/>
      <c r="O40" s="187"/>
      <c r="P40" s="187"/>
      <c r="T40" s="187"/>
    </row>
    <row r="41" spans="1:20" ht="15.9" x14ac:dyDescent="0.45">
      <c r="A41" s="7"/>
      <c r="B41" s="158" t="s">
        <v>34</v>
      </c>
      <c r="C41" s="148">
        <v>-1.012986305421403</v>
      </c>
      <c r="D41" s="148">
        <v>-0.24361483949051044</v>
      </c>
      <c r="E41" s="148">
        <v>-1.9483349742959104</v>
      </c>
      <c r="F41" s="184">
        <v>3.2049361192078236</v>
      </c>
      <c r="G41" s="317">
        <f t="shared" si="1"/>
        <v>0</v>
      </c>
      <c r="H41" s="81">
        <v>-5.2060000000000004</v>
      </c>
      <c r="I41" s="81">
        <v>-1.252</v>
      </c>
      <c r="J41" s="81">
        <v>-10.013</v>
      </c>
      <c r="K41" s="81">
        <v>16.471</v>
      </c>
      <c r="L41" s="185">
        <f t="shared" si="0"/>
        <v>0</v>
      </c>
      <c r="M41" s="187"/>
      <c r="N41" s="187"/>
      <c r="O41" s="187"/>
      <c r="P41" s="187"/>
      <c r="T41" s="187"/>
    </row>
    <row r="42" spans="1:20" ht="15.9" x14ac:dyDescent="0.45">
      <c r="A42" s="7"/>
      <c r="B42" s="158" t="s">
        <v>38</v>
      </c>
      <c r="C42" s="148">
        <v>0.44052437858046817</v>
      </c>
      <c r="D42" s="148">
        <v>-1.5835692135287354</v>
      </c>
      <c r="E42" s="148">
        <v>-3.366147247205665</v>
      </c>
      <c r="F42" s="184">
        <v>4.5091920821539322</v>
      </c>
      <c r="G42" s="317">
        <f t="shared" si="1"/>
        <v>0</v>
      </c>
      <c r="H42" s="81">
        <v>2.2799999999999998</v>
      </c>
      <c r="I42" s="81">
        <v>-8.1959999999999997</v>
      </c>
      <c r="J42" s="81">
        <v>-17.422000000000001</v>
      </c>
      <c r="K42" s="81">
        <v>23.338000000000001</v>
      </c>
      <c r="L42" s="185">
        <f t="shared" si="0"/>
        <v>0</v>
      </c>
      <c r="M42" s="187"/>
      <c r="N42" s="187"/>
      <c r="O42" s="187"/>
      <c r="P42" s="187"/>
      <c r="T42" s="187"/>
    </row>
    <row r="43" spans="1:20" ht="15.9" x14ac:dyDescent="0.45">
      <c r="A43" s="7"/>
      <c r="B43" s="158" t="s">
        <v>39</v>
      </c>
      <c r="C43" s="148">
        <v>-0.32558291236505194</v>
      </c>
      <c r="D43" s="148">
        <v>-1.2823784244242824</v>
      </c>
      <c r="E43" s="148">
        <v>-3.3607754130221652</v>
      </c>
      <c r="F43" s="184">
        <v>4.9687367498114998</v>
      </c>
      <c r="G43" s="317">
        <f t="shared" si="1"/>
        <v>0</v>
      </c>
      <c r="H43" s="81">
        <v>-1.6970000000000001</v>
      </c>
      <c r="I43" s="81">
        <v>-6.6840000000000002</v>
      </c>
      <c r="J43" s="81">
        <v>-17.516999999999999</v>
      </c>
      <c r="K43" s="81">
        <v>25.898</v>
      </c>
      <c r="L43" s="185">
        <f t="shared" si="0"/>
        <v>0</v>
      </c>
      <c r="M43" s="187"/>
      <c r="N43" s="187"/>
      <c r="O43" s="187"/>
      <c r="P43" s="187"/>
      <c r="T43" s="187"/>
    </row>
    <row r="44" spans="1:20" ht="15.9" x14ac:dyDescent="0.45">
      <c r="A44" s="7"/>
      <c r="B44" s="158" t="s">
        <v>40</v>
      </c>
      <c r="C44" s="148">
        <v>-1.2020265321685555</v>
      </c>
      <c r="D44" s="148">
        <v>-3.4731922411905501E-2</v>
      </c>
      <c r="E44" s="148">
        <v>-1.9361159140158408</v>
      </c>
      <c r="F44" s="184">
        <v>3.1728743685963017</v>
      </c>
      <c r="G44" s="317">
        <f t="shared" si="1"/>
        <v>0</v>
      </c>
      <c r="H44" s="81">
        <v>-6.3680000000000003</v>
      </c>
      <c r="I44" s="81">
        <v>-0.184</v>
      </c>
      <c r="J44" s="81">
        <v>-10.257</v>
      </c>
      <c r="K44" s="81">
        <v>16.809000000000001</v>
      </c>
      <c r="L44" s="185">
        <f t="shared" si="0"/>
        <v>0</v>
      </c>
      <c r="M44" s="187"/>
      <c r="N44" s="187"/>
      <c r="O44" s="187"/>
      <c r="P44" s="187"/>
      <c r="T44" s="187"/>
    </row>
    <row r="45" spans="1:20" ht="15.9" x14ac:dyDescent="0.45">
      <c r="A45" s="7"/>
      <c r="B45" s="158" t="s">
        <v>41</v>
      </c>
      <c r="C45" s="148">
        <v>2.2587555010107931E-2</v>
      </c>
      <c r="D45" s="148">
        <v>-0.9865114650664637</v>
      </c>
      <c r="E45" s="148">
        <v>-3.1842805675499655</v>
      </c>
      <c r="F45" s="184">
        <v>4.1482044776063214</v>
      </c>
      <c r="G45" s="317">
        <f t="shared" si="1"/>
        <v>0</v>
      </c>
      <c r="H45" s="81">
        <v>0.12</v>
      </c>
      <c r="I45" s="81">
        <v>-5.2409999999999997</v>
      </c>
      <c r="J45" s="81">
        <v>-16.917000000000002</v>
      </c>
      <c r="K45" s="81">
        <v>22.038</v>
      </c>
      <c r="L45" s="185">
        <f t="shared" si="0"/>
        <v>0</v>
      </c>
      <c r="M45" s="187"/>
      <c r="N45" s="187"/>
      <c r="O45" s="187"/>
      <c r="P45" s="187"/>
      <c r="T45" s="187"/>
    </row>
    <row r="46" spans="1:20" ht="15.9" x14ac:dyDescent="0.45">
      <c r="A46" s="7"/>
      <c r="B46" s="158" t="s">
        <v>43</v>
      </c>
      <c r="C46" s="148">
        <v>-0.4077608997625129</v>
      </c>
      <c r="D46" s="148">
        <v>-1.4702917058744456</v>
      </c>
      <c r="E46" s="148">
        <v>-1.6702513778733701</v>
      </c>
      <c r="F46" s="184">
        <v>3.5483039835103285</v>
      </c>
      <c r="G46" s="317">
        <f t="shared" si="1"/>
        <v>0</v>
      </c>
      <c r="H46" s="81">
        <v>-2.1840000000000002</v>
      </c>
      <c r="I46" s="81">
        <v>-7.875</v>
      </c>
      <c r="J46" s="81">
        <v>-8.9459999999999997</v>
      </c>
      <c r="K46" s="81">
        <v>19.004999999999999</v>
      </c>
      <c r="L46" s="185">
        <f t="shared" si="0"/>
        <v>0</v>
      </c>
      <c r="M46" s="187"/>
      <c r="N46" s="187"/>
      <c r="O46" s="187"/>
      <c r="P46" s="187"/>
      <c r="T46" s="187"/>
    </row>
    <row r="47" spans="1:20" ht="15.9" x14ac:dyDescent="0.45">
      <c r="A47" s="7"/>
      <c r="B47" s="158" t="s">
        <v>44</v>
      </c>
      <c r="C47" s="148">
        <v>-0.67521657104030008</v>
      </c>
      <c r="D47" s="148">
        <v>-0.881095602297995</v>
      </c>
      <c r="E47" s="148">
        <v>-2.149695532313936</v>
      </c>
      <c r="F47" s="184">
        <v>3.7060077056522309</v>
      </c>
      <c r="G47" s="317">
        <f t="shared" si="1"/>
        <v>0</v>
      </c>
      <c r="H47" s="81">
        <v>-3.6469999999999998</v>
      </c>
      <c r="I47" s="81">
        <v>-4.7590000000000003</v>
      </c>
      <c r="J47" s="81">
        <v>-11.611000000000001</v>
      </c>
      <c r="K47" s="81">
        <v>20.016999999999999</v>
      </c>
      <c r="L47" s="185">
        <f t="shared" si="0"/>
        <v>0</v>
      </c>
      <c r="M47" s="187"/>
      <c r="N47" s="187"/>
      <c r="O47" s="187"/>
      <c r="P47" s="187"/>
      <c r="T47" s="187"/>
    </row>
    <row r="48" spans="1:20" ht="15.9" x14ac:dyDescent="0.45">
      <c r="A48" s="7"/>
      <c r="B48" s="158" t="s">
        <v>45</v>
      </c>
      <c r="C48" s="148">
        <v>-1.3636355300775527</v>
      </c>
      <c r="D48" s="148">
        <v>-1.5039234779674568</v>
      </c>
      <c r="E48" s="148">
        <v>-1.9328561709275693</v>
      </c>
      <c r="F48" s="184">
        <v>4.8004151789725791</v>
      </c>
      <c r="G48" s="317">
        <f t="shared" si="1"/>
        <v>0</v>
      </c>
      <c r="H48" s="81">
        <v>-7.4359999999999999</v>
      </c>
      <c r="I48" s="81">
        <v>-8.2010000000000005</v>
      </c>
      <c r="J48" s="81">
        <v>-10.54</v>
      </c>
      <c r="K48" s="81">
        <v>26.177</v>
      </c>
      <c r="L48" s="185">
        <f t="shared" si="0"/>
        <v>0</v>
      </c>
      <c r="M48" s="187"/>
      <c r="N48" s="187"/>
      <c r="O48" s="187"/>
      <c r="P48" s="187"/>
      <c r="T48" s="187"/>
    </row>
    <row r="49" spans="1:20" ht="15.9" x14ac:dyDescent="0.45">
      <c r="A49" s="7"/>
      <c r="B49" s="158" t="s">
        <v>46</v>
      </c>
      <c r="C49" s="148">
        <v>-0.64452833485622341</v>
      </c>
      <c r="D49" s="148">
        <v>-3.9203194792808076</v>
      </c>
      <c r="E49" s="148">
        <v>-1.6951404638565402</v>
      </c>
      <c r="F49" s="184">
        <v>6.2599882779935712</v>
      </c>
      <c r="G49" s="317">
        <f t="shared" si="1"/>
        <v>0</v>
      </c>
      <c r="H49" s="81">
        <v>-3.5409999999999999</v>
      </c>
      <c r="I49" s="81">
        <v>-21.538</v>
      </c>
      <c r="J49" s="81">
        <v>-9.3130000000000006</v>
      </c>
      <c r="K49" s="81">
        <v>34.392000000000003</v>
      </c>
      <c r="L49" s="185">
        <f t="shared" si="0"/>
        <v>0</v>
      </c>
      <c r="M49" s="187"/>
      <c r="N49" s="187"/>
      <c r="O49" s="187"/>
      <c r="P49" s="187"/>
      <c r="T49" s="187"/>
    </row>
    <row r="50" spans="1:20" ht="15.9" x14ac:dyDescent="0.45">
      <c r="A50" s="7"/>
      <c r="B50" s="158" t="s">
        <v>59</v>
      </c>
      <c r="C50" s="148">
        <v>0.1829307776986337</v>
      </c>
      <c r="D50" s="148">
        <v>1.6188564398109118E-3</v>
      </c>
      <c r="E50" s="148">
        <v>-2.5955664918301711</v>
      </c>
      <c r="F50" s="184">
        <v>2.4110168576917266</v>
      </c>
      <c r="G50" s="317">
        <f t="shared" si="1"/>
        <v>0</v>
      </c>
      <c r="H50" s="81">
        <v>1.0169999999999999</v>
      </c>
      <c r="I50" s="81">
        <v>8.9999999999999993E-3</v>
      </c>
      <c r="J50" s="81">
        <v>-14.43</v>
      </c>
      <c r="K50" s="81">
        <v>13.404</v>
      </c>
      <c r="L50" s="185">
        <f t="shared" si="0"/>
        <v>0</v>
      </c>
      <c r="M50" s="187"/>
      <c r="N50" s="187"/>
      <c r="O50" s="187"/>
      <c r="P50" s="187"/>
      <c r="T50" s="187"/>
    </row>
    <row r="51" spans="1:20" ht="15.9" x14ac:dyDescent="0.45">
      <c r="A51" s="7"/>
      <c r="B51" s="158" t="s">
        <v>60</v>
      </c>
      <c r="C51" s="148">
        <v>-0.39890545318857834</v>
      </c>
      <c r="D51" s="148">
        <v>0.68693473586950726</v>
      </c>
      <c r="E51" s="148">
        <v>-2.7377885179196504</v>
      </c>
      <c r="F51" s="184">
        <v>2.4497592352387212</v>
      </c>
      <c r="G51" s="317">
        <f t="shared" si="1"/>
        <v>0</v>
      </c>
      <c r="H51" s="81">
        <v>-2.2450000000000001</v>
      </c>
      <c r="I51" s="81">
        <v>3.8660000000000001</v>
      </c>
      <c r="J51" s="81">
        <v>-15.407999999999999</v>
      </c>
      <c r="K51" s="81">
        <v>13.787000000000001</v>
      </c>
      <c r="L51" s="185">
        <f t="shared" si="0"/>
        <v>0</v>
      </c>
      <c r="M51" s="187"/>
      <c r="N51" s="187"/>
      <c r="O51" s="187"/>
      <c r="P51" s="187"/>
      <c r="T51" s="187"/>
    </row>
    <row r="52" spans="1:20" ht="15.9" x14ac:dyDescent="0.45">
      <c r="A52" s="7"/>
      <c r="B52" s="158" t="s">
        <v>61</v>
      </c>
      <c r="C52" s="148">
        <v>-0.23153507756425099</v>
      </c>
      <c r="D52" s="148">
        <v>2.9588768958039129</v>
      </c>
      <c r="E52" s="148">
        <v>-2.6893417864256817</v>
      </c>
      <c r="F52" s="184">
        <v>-3.8000031813980123E-2</v>
      </c>
      <c r="G52" s="317">
        <f t="shared" si="1"/>
        <v>0</v>
      </c>
      <c r="H52" s="81">
        <v>-1.31</v>
      </c>
      <c r="I52" s="81">
        <v>16.741</v>
      </c>
      <c r="J52" s="81">
        <v>-15.215999999999999</v>
      </c>
      <c r="K52" s="81">
        <v>-0.215</v>
      </c>
      <c r="L52" s="185">
        <f t="shared" si="0"/>
        <v>0</v>
      </c>
      <c r="M52" s="187"/>
      <c r="N52" s="187"/>
      <c r="O52" s="187"/>
      <c r="P52" s="187"/>
      <c r="T52" s="187"/>
    </row>
    <row r="53" spans="1:20" ht="15.9" x14ac:dyDescent="0.45">
      <c r="A53" s="7"/>
      <c r="B53" s="158" t="s">
        <v>62</v>
      </c>
      <c r="C53" s="148">
        <v>1.1760602252152634</v>
      </c>
      <c r="D53" s="148">
        <v>0.66435446142339072</v>
      </c>
      <c r="E53" s="148">
        <v>-3.9329064923343022</v>
      </c>
      <c r="F53" s="184">
        <v>2.0924918056956483</v>
      </c>
      <c r="G53" s="317">
        <f t="shared" si="1"/>
        <v>0</v>
      </c>
      <c r="H53" s="81">
        <v>6.5410000000000004</v>
      </c>
      <c r="I53" s="81">
        <v>3.6949999999999998</v>
      </c>
      <c r="J53" s="81">
        <v>-21.873999999999999</v>
      </c>
      <c r="K53" s="81">
        <v>11.638</v>
      </c>
      <c r="L53" s="185">
        <f t="shared" si="0"/>
        <v>0</v>
      </c>
      <c r="M53" s="187"/>
      <c r="N53" s="187"/>
      <c r="O53" s="187"/>
      <c r="P53" s="187"/>
      <c r="T53" s="187"/>
    </row>
    <row r="54" spans="1:20" ht="15.9" x14ac:dyDescent="0.45">
      <c r="A54" s="7"/>
      <c r="B54" s="158" t="s">
        <v>64</v>
      </c>
      <c r="C54" s="148">
        <v>18.71246692044301</v>
      </c>
      <c r="D54" s="148">
        <v>5.3795399655699354</v>
      </c>
      <c r="E54" s="148">
        <v>-25.742674152438166</v>
      </c>
      <c r="F54" s="184">
        <v>1.6506672664252218</v>
      </c>
      <c r="G54" s="317">
        <f t="shared" si="1"/>
        <v>-1.7763568394002505E-15</v>
      </c>
      <c r="H54" s="81">
        <v>89.024000000000001</v>
      </c>
      <c r="I54" s="81">
        <v>25.593</v>
      </c>
      <c r="J54" s="81">
        <v>-122.47</v>
      </c>
      <c r="K54" s="81">
        <v>7.8529999999999998</v>
      </c>
      <c r="L54" s="185">
        <f t="shared" si="0"/>
        <v>0</v>
      </c>
      <c r="M54" s="187"/>
      <c r="N54" s="187"/>
      <c r="O54" s="187"/>
      <c r="P54" s="187"/>
      <c r="T54" s="187"/>
    </row>
    <row r="55" spans="1:20" ht="15.9" x14ac:dyDescent="0.45">
      <c r="A55" s="7"/>
      <c r="B55" s="158" t="s">
        <v>65</v>
      </c>
      <c r="C55" s="148">
        <v>7.5082260881296987</v>
      </c>
      <c r="D55" s="148">
        <v>4.2751298560153499</v>
      </c>
      <c r="E55" s="148">
        <v>-13.936754686434263</v>
      </c>
      <c r="F55" s="184">
        <v>2.1533987422892134</v>
      </c>
      <c r="G55" s="317">
        <f t="shared" si="1"/>
        <v>0</v>
      </c>
      <c r="H55" s="81">
        <v>40.069000000000003</v>
      </c>
      <c r="I55" s="81">
        <v>22.815000000000001</v>
      </c>
      <c r="J55" s="81">
        <v>-74.376000000000005</v>
      </c>
      <c r="K55" s="81">
        <v>11.492000000000001</v>
      </c>
      <c r="L55" s="185">
        <f t="shared" si="0"/>
        <v>0</v>
      </c>
      <c r="M55" s="187"/>
      <c r="N55" s="187"/>
      <c r="O55" s="187"/>
      <c r="P55" s="187"/>
      <c r="T55" s="187"/>
    </row>
    <row r="56" spans="1:20" ht="15.9" x14ac:dyDescent="0.45">
      <c r="A56" s="7"/>
      <c r="B56" s="158" t="s">
        <v>66</v>
      </c>
      <c r="C56" s="148">
        <v>7.4797565965093353</v>
      </c>
      <c r="D56" s="148">
        <v>-3.3235937285360522</v>
      </c>
      <c r="E56" s="148">
        <v>-10.172008598573587</v>
      </c>
      <c r="F56" s="184">
        <v>6.0158457306003035</v>
      </c>
      <c r="G56" s="317">
        <f t="shared" si="1"/>
        <v>0</v>
      </c>
      <c r="H56" s="81">
        <v>40.292999999999999</v>
      </c>
      <c r="I56" s="81">
        <v>-17.904</v>
      </c>
      <c r="J56" s="81">
        <v>-54.795999999999999</v>
      </c>
      <c r="K56" s="81">
        <v>32.406999999999996</v>
      </c>
      <c r="L56" s="185">
        <f t="shared" si="0"/>
        <v>0</v>
      </c>
      <c r="M56" s="187"/>
      <c r="N56" s="187"/>
      <c r="O56" s="187"/>
      <c r="P56" s="187"/>
      <c r="T56" s="187"/>
    </row>
    <row r="57" spans="1:20" ht="15.9" x14ac:dyDescent="0.45">
      <c r="A57" s="7"/>
      <c r="B57" s="158" t="s">
        <v>67</v>
      </c>
      <c r="C57" s="148">
        <v>11.928916083656127</v>
      </c>
      <c r="D57" s="148">
        <v>-0.11170754555660467</v>
      </c>
      <c r="E57" s="148">
        <v>-12.751760183787722</v>
      </c>
      <c r="F57" s="184">
        <v>0.93455164568820026</v>
      </c>
      <c r="G57" s="317">
        <f t="shared" si="1"/>
        <v>0</v>
      </c>
      <c r="H57" s="81">
        <v>64.179000000000002</v>
      </c>
      <c r="I57" s="81">
        <v>-0.60099999999999998</v>
      </c>
      <c r="J57" s="81">
        <v>-68.605999999999995</v>
      </c>
      <c r="K57" s="81">
        <v>5.0279999999999996</v>
      </c>
      <c r="L57" s="185">
        <f t="shared" si="0"/>
        <v>-7.9936057773011271E-15</v>
      </c>
      <c r="M57" s="187"/>
      <c r="N57" s="187"/>
      <c r="O57" s="187"/>
      <c r="P57" s="187"/>
      <c r="T57" s="187"/>
    </row>
    <row r="58" spans="1:20" ht="15.9" x14ac:dyDescent="0.45">
      <c r="A58" s="7"/>
      <c r="B58" s="158" t="s">
        <v>68</v>
      </c>
      <c r="C58" s="148">
        <v>4.9258039011282175</v>
      </c>
      <c r="D58" s="148">
        <v>5.2977088751811543</v>
      </c>
      <c r="E58" s="148">
        <v>-9.2551863310834719</v>
      </c>
      <c r="F58" s="184">
        <v>-0.96832644522589884</v>
      </c>
      <c r="G58" s="317">
        <f t="shared" si="1"/>
        <v>-1.1102230246251565E-15</v>
      </c>
      <c r="H58" s="81">
        <v>27.972999999999999</v>
      </c>
      <c r="I58" s="81">
        <v>30.085000000000001</v>
      </c>
      <c r="J58" s="81">
        <v>-52.558999999999997</v>
      </c>
      <c r="K58" s="81">
        <v>-5.4989999999999997</v>
      </c>
      <c r="L58" s="185">
        <f t="shared" si="0"/>
        <v>0</v>
      </c>
      <c r="M58" s="187"/>
      <c r="N58" s="187"/>
      <c r="O58" s="187"/>
      <c r="P58" s="187"/>
      <c r="T58" s="187"/>
    </row>
    <row r="59" spans="1:20" ht="15.9" x14ac:dyDescent="0.45">
      <c r="A59" s="7"/>
      <c r="B59" s="158" t="s">
        <v>69</v>
      </c>
      <c r="C59" s="148">
        <v>2.5535420098846786</v>
      </c>
      <c r="D59" s="148">
        <v>1.5370434698868112</v>
      </c>
      <c r="E59" s="148">
        <v>-6.6484266714358924</v>
      </c>
      <c r="F59" s="184">
        <v>2.5578411916644024</v>
      </c>
      <c r="G59" s="317">
        <f t="shared" si="1"/>
        <v>0</v>
      </c>
      <c r="H59" s="81">
        <v>14.849</v>
      </c>
      <c r="I59" s="81">
        <v>8.9380000000000006</v>
      </c>
      <c r="J59" s="81">
        <v>-38.661000000000001</v>
      </c>
      <c r="K59" s="81">
        <v>14.874000000000001</v>
      </c>
      <c r="L59" s="185">
        <f t="shared" si="0"/>
        <v>0</v>
      </c>
      <c r="M59" s="187"/>
      <c r="N59" s="187"/>
      <c r="O59" s="187"/>
      <c r="P59" s="187"/>
      <c r="T59" s="187"/>
    </row>
    <row r="60" spans="1:20" ht="15.9" x14ac:dyDescent="0.45">
      <c r="A60" s="7"/>
      <c r="B60" s="158" t="s">
        <v>70</v>
      </c>
      <c r="C60" s="148">
        <v>0.97356345341006978</v>
      </c>
      <c r="D60" s="148">
        <v>2.2345535418000448</v>
      </c>
      <c r="E60" s="148">
        <v>-2.9801868356925221</v>
      </c>
      <c r="F60" s="184">
        <v>-0.22793015951759252</v>
      </c>
      <c r="G60" s="317">
        <f t="shared" si="1"/>
        <v>0</v>
      </c>
      <c r="H60" s="81">
        <v>5.8090000000000002</v>
      </c>
      <c r="I60" s="81">
        <v>13.333</v>
      </c>
      <c r="J60" s="81">
        <v>-17.782</v>
      </c>
      <c r="K60" s="81">
        <v>-1.36</v>
      </c>
      <c r="L60" s="185">
        <f t="shared" si="0"/>
        <v>0</v>
      </c>
      <c r="M60" s="187"/>
      <c r="N60" s="187"/>
      <c r="O60" s="187"/>
      <c r="P60" s="187"/>
      <c r="T60" s="187"/>
    </row>
    <row r="61" spans="1:20" ht="15.9" x14ac:dyDescent="0.45">
      <c r="A61" s="7"/>
      <c r="B61" s="8" t="s">
        <v>71</v>
      </c>
      <c r="C61" s="81">
        <v>1.4713780988375817</v>
      </c>
      <c r="D61" s="81">
        <v>-2.6628691380168426</v>
      </c>
      <c r="E61" s="81">
        <v>-4.5580198976046988</v>
      </c>
      <c r="F61" s="81">
        <v>7.7653876287948593</v>
      </c>
      <c r="G61" s="317">
        <f t="shared" si="1"/>
        <v>-2.0158766920108997</v>
      </c>
      <c r="H61" s="81">
        <v>8.9580000000000002</v>
      </c>
      <c r="I61" s="81">
        <v>-16.212</v>
      </c>
      <c r="J61" s="81">
        <v>-27.75</v>
      </c>
      <c r="K61" s="81">
        <v>47.277000000000001</v>
      </c>
      <c r="L61" s="185">
        <f t="shared" si="0"/>
        <v>-12.273000000000003</v>
      </c>
      <c r="M61" s="187"/>
      <c r="N61" s="187"/>
      <c r="O61" s="187"/>
      <c r="P61" s="187"/>
      <c r="T61" s="187"/>
    </row>
    <row r="62" spans="1:20" ht="15.9" x14ac:dyDescent="0.45">
      <c r="A62" s="7"/>
      <c r="B62" s="8" t="s">
        <v>72</v>
      </c>
      <c r="C62" s="81">
        <v>0.33439923088176898</v>
      </c>
      <c r="D62" s="81">
        <v>2.3110523768872255</v>
      </c>
      <c r="E62" s="81">
        <v>-4.5745171709181989</v>
      </c>
      <c r="F62" s="81">
        <v>4.1555535191499828</v>
      </c>
      <c r="G62" s="317">
        <f t="shared" si="1"/>
        <v>-2.2264879560007786</v>
      </c>
      <c r="H62" s="81">
        <v>2.08</v>
      </c>
      <c r="I62" s="81">
        <v>14.375</v>
      </c>
      <c r="J62" s="81">
        <v>-28.454000000000001</v>
      </c>
      <c r="K62" s="81">
        <v>25.847999999999999</v>
      </c>
      <c r="L62" s="185">
        <f t="shared" si="0"/>
        <v>-13.848999999999997</v>
      </c>
      <c r="M62" s="187"/>
      <c r="N62" s="187"/>
      <c r="O62" s="187"/>
      <c r="P62" s="187"/>
      <c r="T62" s="187"/>
    </row>
    <row r="63" spans="1:20" ht="15.9" x14ac:dyDescent="0.45">
      <c r="A63" s="7"/>
      <c r="B63" s="8" t="s">
        <v>73</v>
      </c>
      <c r="C63" s="81">
        <v>1.6333915271679582</v>
      </c>
      <c r="D63" s="81">
        <v>2.5487948167845609</v>
      </c>
      <c r="E63" s="81">
        <v>-3.809238390171426</v>
      </c>
      <c r="F63" s="81">
        <v>1.6949152542372881</v>
      </c>
      <c r="G63" s="317">
        <f t="shared" si="1"/>
        <v>-2.0678632080183816</v>
      </c>
      <c r="H63" s="81">
        <v>10.301</v>
      </c>
      <c r="I63" s="81">
        <v>16.074000000000002</v>
      </c>
      <c r="J63" s="81">
        <v>-24.023</v>
      </c>
      <c r="K63" s="81">
        <v>10.689</v>
      </c>
      <c r="L63" s="185">
        <f t="shared" si="0"/>
        <v>-13.041</v>
      </c>
      <c r="M63" s="187"/>
      <c r="N63" s="187"/>
      <c r="O63" s="187"/>
      <c r="P63" s="187"/>
      <c r="T63" s="187"/>
    </row>
    <row r="64" spans="1:20" ht="15.9" x14ac:dyDescent="0.45">
      <c r="A64" s="7"/>
      <c r="B64" s="8" t="s">
        <v>74</v>
      </c>
      <c r="C64" s="81">
        <v>6.1735001729510727E-2</v>
      </c>
      <c r="D64" s="81">
        <v>7.4679187393650608</v>
      </c>
      <c r="E64" s="81">
        <v>-4.8291351981026569</v>
      </c>
      <c r="F64" s="81">
        <v>-0.36947933195903154</v>
      </c>
      <c r="G64" s="317">
        <f t="shared" si="1"/>
        <v>-2.3310392110328828</v>
      </c>
      <c r="H64" s="81">
        <v>0.39800000000000002</v>
      </c>
      <c r="I64" s="81">
        <v>48.145000000000003</v>
      </c>
      <c r="J64" s="81">
        <v>-31.132999999999999</v>
      </c>
      <c r="K64" s="81">
        <v>-2.3820000000000001</v>
      </c>
      <c r="L64" s="185">
        <f t="shared" si="0"/>
        <v>-15.028000000000008</v>
      </c>
      <c r="M64" s="187"/>
      <c r="N64" s="187"/>
      <c r="O64" s="187"/>
      <c r="P64" s="187"/>
      <c r="T64" s="187"/>
    </row>
    <row r="65" spans="1:20" ht="15.9" x14ac:dyDescent="0.45">
      <c r="A65" s="7"/>
      <c r="B65" s="8" t="s">
        <v>75</v>
      </c>
      <c r="C65" s="81">
        <v>1.9435570968315234</v>
      </c>
      <c r="D65" s="81">
        <v>4.9075766068333611</v>
      </c>
      <c r="E65" s="81">
        <v>-6.9667294012568188</v>
      </c>
      <c r="F65" s="81">
        <v>2.4474085145876909</v>
      </c>
      <c r="G65" s="317">
        <f t="shared" si="1"/>
        <v>-2.3318128169957566</v>
      </c>
      <c r="H65" s="318">
        <v>12.795</v>
      </c>
      <c r="I65" s="81">
        <v>32.308</v>
      </c>
      <c r="J65" s="81">
        <v>-45.863999999999997</v>
      </c>
      <c r="K65" s="81">
        <v>16.111999999999998</v>
      </c>
      <c r="L65" s="185">
        <f t="shared" si="0"/>
        <v>-15.351000000000003</v>
      </c>
      <c r="M65" s="187"/>
      <c r="N65" s="187"/>
      <c r="O65" s="187"/>
      <c r="P65" s="187"/>
      <c r="T65" s="187"/>
    </row>
    <row r="66" spans="1:20" ht="15.9" x14ac:dyDescent="0.45">
      <c r="A66" s="7"/>
      <c r="B66" s="8" t="s">
        <v>77</v>
      </c>
      <c r="C66" s="81">
        <v>2.5932108740958868</v>
      </c>
      <c r="D66" s="81">
        <v>3.1529723348377816</v>
      </c>
      <c r="E66" s="81">
        <v>-7.3131894257075523</v>
      </c>
      <c r="F66" s="81">
        <v>3.8992221996744227</v>
      </c>
      <c r="G66" s="317">
        <f t="shared" si="1"/>
        <v>-2.3322159829005393</v>
      </c>
      <c r="H66" s="318">
        <v>17.507000000000001</v>
      </c>
      <c r="I66" s="81">
        <v>21.286000000000001</v>
      </c>
      <c r="J66" s="81">
        <v>-49.372</v>
      </c>
      <c r="K66" s="81">
        <v>26.324000000000002</v>
      </c>
      <c r="L66" s="185">
        <f t="shared" si="0"/>
        <v>-15.745000000000008</v>
      </c>
      <c r="M66" s="187"/>
      <c r="N66" s="187"/>
      <c r="O66" s="187"/>
      <c r="P66" s="187"/>
      <c r="T66" s="187"/>
    </row>
    <row r="67" spans="1:20" ht="15.9" x14ac:dyDescent="0.45">
      <c r="A67" s="7"/>
      <c r="B67" s="8" t="s">
        <v>78</v>
      </c>
      <c r="C67" s="81">
        <v>2.1249311613041169</v>
      </c>
      <c r="D67" s="81">
        <v>-0.23959273417437155</v>
      </c>
      <c r="E67" s="81">
        <v>-3.9851658261236484</v>
      </c>
      <c r="F67" s="81">
        <v>4.4248194370381881</v>
      </c>
      <c r="G67" s="317">
        <f t="shared" si="1"/>
        <v>-2.324992038044285</v>
      </c>
      <c r="H67" s="318">
        <v>14.44685</v>
      </c>
      <c r="I67" s="81">
        <v>-1.6289281999999967</v>
      </c>
      <c r="J67" s="81">
        <v>-27.094097900000001</v>
      </c>
      <c r="K67" s="81">
        <v>30.083187562999999</v>
      </c>
      <c r="L67" s="185">
        <f t="shared" si="0"/>
        <v>-15.807011463</v>
      </c>
      <c r="M67" s="187"/>
      <c r="N67" s="187"/>
      <c r="O67" s="187"/>
      <c r="P67" s="187"/>
      <c r="T67" s="187"/>
    </row>
    <row r="68" spans="1:20" ht="15.9" x14ac:dyDescent="0.45">
      <c r="A68" s="7"/>
      <c r="B68" s="8" t="s">
        <v>79</v>
      </c>
      <c r="C68" s="81">
        <v>0.98938848515059374</v>
      </c>
      <c r="D68" s="81">
        <v>0.74184912828861416</v>
      </c>
      <c r="E68" s="81">
        <v>-3.5758431981185717</v>
      </c>
      <c r="F68" s="81">
        <v>4.1627900180698738</v>
      </c>
      <c r="G68" s="317">
        <f t="shared" si="1"/>
        <v>-2.3181844333905102</v>
      </c>
      <c r="H68" s="318">
        <v>6.7652745000000003</v>
      </c>
      <c r="I68" s="81">
        <v>5.072641400000002</v>
      </c>
      <c r="J68" s="81">
        <v>-24.451023199999998</v>
      </c>
      <c r="K68" s="81">
        <v>28.464468285999999</v>
      </c>
      <c r="L68" s="185">
        <f t="shared" si="0"/>
        <v>-15.851360986000003</v>
      </c>
      <c r="M68" s="187"/>
      <c r="N68" s="187"/>
      <c r="O68" s="187"/>
      <c r="P68" s="187"/>
      <c r="T68" s="187"/>
    </row>
    <row r="69" spans="1:20" ht="15.9" x14ac:dyDescent="0.45">
      <c r="A69" s="7"/>
      <c r="B69" s="8" t="s">
        <v>80</v>
      </c>
      <c r="C69" s="81">
        <v>0.87950272906643301</v>
      </c>
      <c r="D69" s="81">
        <v>0.64084903917305014</v>
      </c>
      <c r="E69" s="81">
        <v>-3.1884914804697662</v>
      </c>
      <c r="F69" s="81">
        <v>3.9784501493234634</v>
      </c>
      <c r="G69" s="317">
        <f t="shared" si="1"/>
        <v>-2.3103104370931806</v>
      </c>
      <c r="H69" s="318">
        <v>6.0465146400000007</v>
      </c>
      <c r="I69" s="81">
        <v>4.4057886000000019</v>
      </c>
      <c r="J69" s="81">
        <v>-21.9206374</v>
      </c>
      <c r="K69" s="81">
        <v>27.351543409000001</v>
      </c>
      <c r="L69" s="185">
        <f t="shared" si="0"/>
        <v>-15.883209249000004</v>
      </c>
      <c r="M69" s="187"/>
      <c r="N69" s="187"/>
      <c r="O69" s="187"/>
      <c r="P69" s="187"/>
      <c r="T69" s="187"/>
    </row>
    <row r="70" spans="1:20" ht="15.9" x14ac:dyDescent="0.45">
      <c r="A70" s="7"/>
      <c r="B70" s="8" t="s">
        <v>338</v>
      </c>
      <c r="C70" s="81">
        <v>0.9780652264299875</v>
      </c>
      <c r="D70" s="81">
        <v>0.83701679810884078</v>
      </c>
      <c r="E70" s="81">
        <v>-3.4324199792320806</v>
      </c>
      <c r="F70" s="81">
        <v>3.9185908204494257</v>
      </c>
      <c r="G70" s="317">
        <f t="shared" ref="G70:G88" si="2">0-SUM(C70:F70)</f>
        <v>-2.3012528657561733</v>
      </c>
      <c r="H70" s="318">
        <v>6.7646507400000004</v>
      </c>
      <c r="I70" s="81">
        <v>5.7891090999999992</v>
      </c>
      <c r="J70" s="81">
        <v>-23.739850600000004</v>
      </c>
      <c r="K70" s="81">
        <v>27.102382925999997</v>
      </c>
      <c r="L70" s="185">
        <f t="shared" ref="L70:L89" si="3">0-SUM(H70:K70)</f>
        <v>-15.916292165999993</v>
      </c>
      <c r="M70" s="187"/>
      <c r="N70" s="187"/>
      <c r="O70" s="187"/>
      <c r="P70" s="187"/>
      <c r="T70" s="187"/>
    </row>
    <row r="71" spans="1:20" ht="15.9" x14ac:dyDescent="0.45">
      <c r="A71" s="7"/>
      <c r="B71" s="8" t="s">
        <v>339</v>
      </c>
      <c r="C71" s="81">
        <v>1.278250106289242</v>
      </c>
      <c r="D71" s="81">
        <v>0.42294052876689925</v>
      </c>
      <c r="E71" s="81">
        <v>-3.0560134806296149</v>
      </c>
      <c r="F71" s="81">
        <v>3.6454593031493521</v>
      </c>
      <c r="G71" s="317">
        <f t="shared" si="2"/>
        <v>-2.2906364575758786</v>
      </c>
      <c r="H71" s="318">
        <v>8.9030171800000009</v>
      </c>
      <c r="I71" s="81">
        <v>2.9457825000000013</v>
      </c>
      <c r="J71" s="81">
        <v>-21.285146300000001</v>
      </c>
      <c r="K71" s="81">
        <v>25.390638847000005</v>
      </c>
      <c r="L71" s="185">
        <f t="shared" si="3"/>
        <v>-15.954292227000007</v>
      </c>
      <c r="M71" s="187"/>
      <c r="N71" s="187"/>
      <c r="O71" s="187"/>
      <c r="P71" s="187"/>
      <c r="T71" s="187"/>
    </row>
    <row r="72" spans="1:20" ht="15.9" x14ac:dyDescent="0.45">
      <c r="A72" s="7"/>
      <c r="B72" s="8" t="s">
        <v>340</v>
      </c>
      <c r="C72" s="81">
        <v>1.5643185703675866</v>
      </c>
      <c r="D72" s="81">
        <v>8.2689294039427041E-2</v>
      </c>
      <c r="E72" s="81">
        <v>-2.8220496499805878</v>
      </c>
      <c r="F72" s="81">
        <v>3.4546104342553701</v>
      </c>
      <c r="G72" s="317">
        <f t="shared" si="2"/>
        <v>-2.2795686486817957</v>
      </c>
      <c r="H72" s="318">
        <v>10.974759899999997</v>
      </c>
      <c r="I72" s="81">
        <v>0.58012169999999974</v>
      </c>
      <c r="J72" s="81">
        <v>-19.798599800000002</v>
      </c>
      <c r="K72" s="81">
        <v>24.236444406000004</v>
      </c>
      <c r="L72" s="185">
        <f t="shared" si="3"/>
        <v>-15.992726205999999</v>
      </c>
      <c r="M72" s="187"/>
      <c r="N72" s="187"/>
      <c r="O72" s="187"/>
      <c r="P72" s="187"/>
      <c r="T72" s="187"/>
    </row>
    <row r="73" spans="1:20" ht="15.9" x14ac:dyDescent="0.45">
      <c r="A73" s="7"/>
      <c r="B73" s="8" t="s">
        <v>341</v>
      </c>
      <c r="C73" s="81">
        <v>1.6158721238295533</v>
      </c>
      <c r="D73" s="81">
        <v>8.8571835257665654E-2</v>
      </c>
      <c r="E73" s="81">
        <v>-2.7275469721330525</v>
      </c>
      <c r="F73" s="81">
        <v>3.2910864919703959</v>
      </c>
      <c r="G73" s="319">
        <f t="shared" si="2"/>
        <v>-2.2679834789245623</v>
      </c>
      <c r="H73" s="81">
        <v>11.4221147</v>
      </c>
      <c r="I73" s="81">
        <v>0.62608770000000002</v>
      </c>
      <c r="J73" s="81">
        <v>-19.2802103</v>
      </c>
      <c r="K73" s="81">
        <v>23.263701901000001</v>
      </c>
      <c r="L73" s="185">
        <f t="shared" si="3"/>
        <v>-16.031694000999998</v>
      </c>
      <c r="M73" s="187"/>
      <c r="N73" s="187"/>
      <c r="O73" s="187"/>
      <c r="P73" s="187"/>
      <c r="T73" s="187"/>
    </row>
    <row r="74" spans="1:20" ht="15.9" x14ac:dyDescent="0.45">
      <c r="A74" s="7"/>
      <c r="B74" s="8" t="s">
        <v>345</v>
      </c>
      <c r="C74" s="81">
        <v>1.6604026467358188</v>
      </c>
      <c r="D74" s="81">
        <v>0.18783414582060587</v>
      </c>
      <c r="E74" s="81">
        <v>-2.7644137310348835</v>
      </c>
      <c r="F74" s="81">
        <v>3.1714976619609088</v>
      </c>
      <c r="G74" s="317">
        <f t="shared" si="2"/>
        <v>-2.2553207234824502</v>
      </c>
      <c r="H74" s="81">
        <v>11.8347623</v>
      </c>
      <c r="I74" s="81">
        <v>1.3388153000000003</v>
      </c>
      <c r="J74" s="81">
        <v>-19.7037625</v>
      </c>
      <c r="K74" s="81">
        <v>22.605312655999999</v>
      </c>
      <c r="L74" s="185">
        <f t="shared" si="3"/>
        <v>-16.075127756000001</v>
      </c>
      <c r="M74" s="187"/>
      <c r="N74" s="187"/>
      <c r="O74" s="187"/>
      <c r="P74" s="187"/>
      <c r="T74" s="187"/>
    </row>
    <row r="75" spans="1:20" ht="15.9" x14ac:dyDescent="0.45">
      <c r="A75" s="7"/>
      <c r="B75" s="8" t="s">
        <v>346</v>
      </c>
      <c r="C75" s="81">
        <v>1.6979427124162099</v>
      </c>
      <c r="D75" s="81">
        <v>0.17638881463856393</v>
      </c>
      <c r="E75" s="81">
        <v>-2.6695154330077959</v>
      </c>
      <c r="F75" s="81">
        <v>3.0374710254847392</v>
      </c>
      <c r="G75" s="317">
        <f t="shared" si="2"/>
        <v>-2.2422871195317171</v>
      </c>
      <c r="H75" s="81">
        <v>12.2028379</v>
      </c>
      <c r="I75" s="81">
        <v>1.2676777000000001</v>
      </c>
      <c r="J75" s="81">
        <v>-19.185372899999997</v>
      </c>
      <c r="K75" s="81">
        <v>21.829809851</v>
      </c>
      <c r="L75" s="185">
        <f t="shared" si="3"/>
        <v>-16.114952551000002</v>
      </c>
      <c r="M75" s="187"/>
      <c r="N75" s="187"/>
      <c r="O75" s="187"/>
      <c r="P75" s="187"/>
      <c r="T75" s="187"/>
    </row>
    <row r="76" spans="1:20" ht="15.9" x14ac:dyDescent="0.45">
      <c r="A76" s="7"/>
      <c r="B76" s="8" t="s">
        <v>347</v>
      </c>
      <c r="C76" s="81">
        <v>1.660552471969488</v>
      </c>
      <c r="D76" s="81">
        <v>0.1821405280212971</v>
      </c>
      <c r="E76" s="81">
        <v>-2.5786540586863587</v>
      </c>
      <c r="F76" s="81">
        <v>2.9642015112106876</v>
      </c>
      <c r="G76" s="317">
        <f t="shared" si="2"/>
        <v>-2.2282404525151138</v>
      </c>
      <c r="H76" s="81">
        <v>12.0376896</v>
      </c>
      <c r="I76" s="81">
        <v>1.3203745</v>
      </c>
      <c r="J76" s="81">
        <v>-18.693198599999999</v>
      </c>
      <c r="K76" s="81">
        <v>21.488112123000004</v>
      </c>
      <c r="L76" s="185">
        <f t="shared" si="3"/>
        <v>-16.152977623000005</v>
      </c>
      <c r="M76" s="187"/>
      <c r="N76" s="187"/>
      <c r="O76" s="187"/>
      <c r="P76" s="187"/>
      <c r="T76" s="187"/>
    </row>
    <row r="77" spans="1:20" ht="15.9" x14ac:dyDescent="0.45">
      <c r="A77" s="7"/>
      <c r="B77" s="8" t="s">
        <v>348</v>
      </c>
      <c r="C77" s="81">
        <v>1.6118815121075323</v>
      </c>
      <c r="D77" s="81">
        <v>0.21262556579623149</v>
      </c>
      <c r="E77" s="81">
        <v>-2.49180082929302</v>
      </c>
      <c r="F77" s="81">
        <v>2.8805114427399996</v>
      </c>
      <c r="G77" s="317">
        <f t="shared" si="2"/>
        <v>-2.2132176913507431</v>
      </c>
      <c r="H77" s="81">
        <v>11.7907297</v>
      </c>
      <c r="I77" s="81">
        <v>1.5553317999999998</v>
      </c>
      <c r="J77" s="81">
        <v>-18.227239300000001</v>
      </c>
      <c r="K77" s="81">
        <v>21.070613170999998</v>
      </c>
      <c r="L77" s="185">
        <f t="shared" si="3"/>
        <v>-16.189435370999995</v>
      </c>
      <c r="M77" s="187"/>
      <c r="N77" s="187"/>
      <c r="O77" s="187"/>
      <c r="P77" s="187"/>
      <c r="T77" s="187"/>
    </row>
    <row r="78" spans="1:20" ht="15.9" x14ac:dyDescent="0.45">
      <c r="A78" s="7"/>
      <c r="B78" s="8" t="s">
        <v>369</v>
      </c>
      <c r="C78" s="81">
        <v>1.6031593199692831</v>
      </c>
      <c r="D78" s="81">
        <v>0.24074365739731185</v>
      </c>
      <c r="E78" s="81">
        <v>-2.4703864803525635</v>
      </c>
      <c r="F78" s="81">
        <v>2.8244390951239104</v>
      </c>
      <c r="G78" s="317">
        <f t="shared" si="2"/>
        <v>-2.1979555921379417</v>
      </c>
      <c r="H78" s="81">
        <v>11.8351229</v>
      </c>
      <c r="I78" s="81">
        <v>1.7772599000000009</v>
      </c>
      <c r="J78" s="81">
        <v>-18.237318800000001</v>
      </c>
      <c r="K78" s="81">
        <v>20.851067886999996</v>
      </c>
      <c r="L78" s="185">
        <f t="shared" si="3"/>
        <v>-16.226131886999994</v>
      </c>
      <c r="M78" s="187"/>
      <c r="N78" s="187"/>
      <c r="O78" s="187"/>
      <c r="P78" s="187"/>
      <c r="T78" s="187"/>
    </row>
    <row r="79" spans="1:20" ht="15.9" x14ac:dyDescent="0.45">
      <c r="A79" s="7"/>
      <c r="B79" s="8" t="s">
        <v>370</v>
      </c>
      <c r="C79" s="81">
        <v>1.5789973159007653</v>
      </c>
      <c r="D79" s="81">
        <v>0.25894232568338404</v>
      </c>
      <c r="E79" s="81">
        <v>-2.3847650866641623</v>
      </c>
      <c r="F79" s="81">
        <v>2.7295258179561208</v>
      </c>
      <c r="G79" s="317">
        <f t="shared" si="2"/>
        <v>-2.1827003728761079</v>
      </c>
      <c r="H79" s="81">
        <v>11.7667483</v>
      </c>
      <c r="I79" s="81">
        <v>1.9296480999999968</v>
      </c>
      <c r="J79" s="81">
        <v>-17.7713605</v>
      </c>
      <c r="K79" s="81">
        <v>20.340530636</v>
      </c>
      <c r="L79" s="185">
        <f t="shared" si="3"/>
        <v>-16.265566535999994</v>
      </c>
      <c r="M79" s="187"/>
      <c r="N79" s="187"/>
      <c r="O79" s="187"/>
      <c r="P79" s="187"/>
      <c r="T79" s="187"/>
    </row>
    <row r="80" spans="1:20" ht="15.9" x14ac:dyDescent="0.45">
      <c r="A80" s="7"/>
      <c r="B80" s="8" t="s">
        <v>371</v>
      </c>
      <c r="C80" s="81">
        <v>1.5438493028165545</v>
      </c>
      <c r="D80" s="81">
        <v>0.1942048460332797</v>
      </c>
      <c r="E80" s="81">
        <v>-2.2409182930917235</v>
      </c>
      <c r="F80" s="81">
        <v>2.6708231681330976</v>
      </c>
      <c r="G80" s="317">
        <f t="shared" si="2"/>
        <v>-2.1679590238912083</v>
      </c>
      <c r="H80" s="81">
        <v>11.6124151</v>
      </c>
      <c r="I80" s="81">
        <v>1.4607561000000024</v>
      </c>
      <c r="J80" s="81">
        <v>-16.855578699999995</v>
      </c>
      <c r="K80" s="81">
        <v>20.089206395000001</v>
      </c>
      <c r="L80" s="185">
        <f t="shared" si="3"/>
        <v>-16.306798895000007</v>
      </c>
      <c r="M80" s="187"/>
      <c r="N80" s="187"/>
      <c r="O80" s="187"/>
      <c r="P80" s="187"/>
      <c r="T80" s="187"/>
    </row>
    <row r="81" spans="1:20" ht="15.9" x14ac:dyDescent="0.45">
      <c r="A81" s="7"/>
      <c r="B81" s="8" t="s">
        <v>372</v>
      </c>
      <c r="C81" s="81">
        <v>1.5035126258349802</v>
      </c>
      <c r="D81" s="81">
        <v>8.4057627099947796E-2</v>
      </c>
      <c r="E81" s="81">
        <v>-2.0404260574467914</v>
      </c>
      <c r="F81" s="81">
        <v>2.6064674791074083</v>
      </c>
      <c r="G81" s="317">
        <f t="shared" si="2"/>
        <v>-2.1536116745955449</v>
      </c>
      <c r="H81" s="81">
        <v>11.4139743</v>
      </c>
      <c r="I81" s="81">
        <v>0.63812672999999998</v>
      </c>
      <c r="J81" s="81">
        <v>-15.4899734</v>
      </c>
      <c r="K81" s="81">
        <v>19.787098764000007</v>
      </c>
      <c r="L81" s="185">
        <f t="shared" si="3"/>
        <v>-16.349226394000006</v>
      </c>
      <c r="M81" s="187"/>
      <c r="N81" s="187"/>
      <c r="O81" s="187"/>
      <c r="P81" s="187"/>
      <c r="T81" s="187"/>
    </row>
    <row r="82" spans="1:20" ht="15.9" x14ac:dyDescent="0.45">
      <c r="A82" s="7"/>
      <c r="B82" s="8" t="s">
        <v>491</v>
      </c>
      <c r="C82" s="81">
        <v>1.4932126098461957</v>
      </c>
      <c r="D82" s="81">
        <v>-0.11526360376865319</v>
      </c>
      <c r="E82" s="81">
        <v>-1.7589506888375492</v>
      </c>
      <c r="F82" s="81">
        <v>2.5207555870590848</v>
      </c>
      <c r="G82" s="317">
        <f t="shared" si="2"/>
        <v>-2.1397539042990781</v>
      </c>
      <c r="H82" s="81">
        <v>11.438486300000001</v>
      </c>
      <c r="I82" s="81">
        <v>-0.8829560800000017</v>
      </c>
      <c r="J82" s="81">
        <v>-13.474125000000001</v>
      </c>
      <c r="K82" s="81">
        <v>19.309794237000002</v>
      </c>
      <c r="L82" s="185">
        <f t="shared" si="3"/>
        <v>-16.391199456999999</v>
      </c>
      <c r="M82" s="187"/>
      <c r="N82" s="187"/>
      <c r="O82" s="187"/>
      <c r="P82" s="187"/>
      <c r="T82" s="187"/>
    </row>
    <row r="83" spans="1:20" ht="15.9" x14ac:dyDescent="0.45">
      <c r="A83" s="7"/>
      <c r="B83" s="8" t="s">
        <v>492</v>
      </c>
      <c r="C83" s="81">
        <v>1.4765150353104579</v>
      </c>
      <c r="D83" s="81">
        <v>-0.23240173788953977</v>
      </c>
      <c r="E83" s="81">
        <v>-1.5665196471591847</v>
      </c>
      <c r="F83" s="81">
        <v>2.4486061608490646</v>
      </c>
      <c r="G83" s="317">
        <f t="shared" si="2"/>
        <v>-2.1261998111107978</v>
      </c>
      <c r="H83" s="81">
        <v>11.412823899999999</v>
      </c>
      <c r="I83" s="81">
        <v>-1.7963651200000004</v>
      </c>
      <c r="J83" s="81">
        <v>-12.108520699999998</v>
      </c>
      <c r="K83" s="81">
        <v>18.926668707000001</v>
      </c>
      <c r="L83" s="185">
        <f t="shared" si="3"/>
        <v>-16.434606787</v>
      </c>
      <c r="M83" s="187"/>
      <c r="N83" s="187"/>
      <c r="O83" s="187"/>
      <c r="P83" s="187"/>
      <c r="T83" s="187"/>
    </row>
    <row r="84" spans="1:20" ht="15.9" x14ac:dyDescent="0.45">
      <c r="A84" s="7"/>
      <c r="B84" s="8" t="s">
        <v>493</v>
      </c>
      <c r="C84" s="81">
        <v>1.4599681859972837</v>
      </c>
      <c r="D84" s="81">
        <v>-0.32695653876685882</v>
      </c>
      <c r="E84" s="81">
        <v>-1.4031639273603358</v>
      </c>
      <c r="F84" s="81">
        <v>2.3831624371263622</v>
      </c>
      <c r="G84" s="317">
        <f t="shared" si="2"/>
        <v>-2.1130101569964514</v>
      </c>
      <c r="H84" s="81">
        <v>11.386355799999999</v>
      </c>
      <c r="I84" s="81">
        <v>-2.5499483600000001</v>
      </c>
      <c r="J84" s="81">
        <v>-10.9433369</v>
      </c>
      <c r="K84" s="81">
        <v>18.586388182</v>
      </c>
      <c r="L84" s="185">
        <f t="shared" si="3"/>
        <v>-16.479458721999997</v>
      </c>
      <c r="M84" s="187"/>
      <c r="N84" s="187"/>
      <c r="O84" s="187"/>
      <c r="P84" s="187"/>
      <c r="T84" s="187"/>
    </row>
    <row r="85" spans="1:20" ht="15.9" x14ac:dyDescent="0.45">
      <c r="A85" s="7"/>
      <c r="B85" s="8" t="s">
        <v>494</v>
      </c>
      <c r="C85" s="281">
        <v>1.4186756894085464</v>
      </c>
      <c r="D85" s="281">
        <v>-0.41869160354286683</v>
      </c>
      <c r="E85" s="281">
        <v>-1.2680696214033926</v>
      </c>
      <c r="F85" s="281">
        <v>2.368118466091758</v>
      </c>
      <c r="G85" s="317">
        <f t="shared" si="2"/>
        <v>-2.1000329305540451</v>
      </c>
      <c r="H85" s="281">
        <v>11.1637085</v>
      </c>
      <c r="I85" s="281">
        <v>-3.2947283499999993</v>
      </c>
      <c r="J85" s="281">
        <v>-9.9785734799999997</v>
      </c>
      <c r="K85" s="281">
        <v>18.634973762000001</v>
      </c>
      <c r="L85" s="185">
        <f t="shared" si="3"/>
        <v>-16.525380432000002</v>
      </c>
      <c r="M85" s="187"/>
      <c r="N85" s="187"/>
      <c r="O85" s="187"/>
      <c r="P85" s="187"/>
      <c r="T85" s="187"/>
    </row>
    <row r="86" spans="1:20" ht="15.9" x14ac:dyDescent="0.45">
      <c r="A86" s="7"/>
      <c r="B86" s="8" t="s">
        <v>600</v>
      </c>
      <c r="C86" s="281">
        <v>1.3814090098071339</v>
      </c>
      <c r="D86" s="281">
        <v>-0.45105068697419448</v>
      </c>
      <c r="E86" s="281">
        <v>-1.2224987904264115</v>
      </c>
      <c r="F86" s="281">
        <v>2.3792503432241805</v>
      </c>
      <c r="G86" s="317">
        <f t="shared" si="2"/>
        <v>-2.0871098756307083</v>
      </c>
      <c r="H86" s="281">
        <v>10.9680857</v>
      </c>
      <c r="I86" s="281">
        <v>-3.5812439000000005</v>
      </c>
      <c r="J86" s="281">
        <v>-9.7063732799999993</v>
      </c>
      <c r="K86" s="281">
        <v>18.890727858999998</v>
      </c>
      <c r="L86" s="185">
        <f t="shared" si="3"/>
        <v>-16.571196379</v>
      </c>
      <c r="M86" s="187"/>
      <c r="N86" s="187"/>
      <c r="O86" s="187"/>
      <c r="P86" s="187"/>
      <c r="T86" s="187"/>
    </row>
    <row r="87" spans="1:20" ht="15.9" x14ac:dyDescent="0.45">
      <c r="A87" s="7"/>
      <c r="B87" s="8" t="s">
        <v>601</v>
      </c>
      <c r="C87" s="281">
        <v>1.350005458453825</v>
      </c>
      <c r="D87" s="281">
        <v>-0.62066073816090428</v>
      </c>
      <c r="E87" s="281">
        <v>-1.0331424280404324</v>
      </c>
      <c r="F87" s="281">
        <v>2.3783985038422202</v>
      </c>
      <c r="G87" s="317">
        <f t="shared" si="2"/>
        <v>-2.0746007960947086</v>
      </c>
      <c r="H87" s="281">
        <v>10.813861500000003</v>
      </c>
      <c r="I87" s="281">
        <v>-4.9716386100000003</v>
      </c>
      <c r="J87" s="281">
        <v>-8.2757140400000004</v>
      </c>
      <c r="K87" s="281">
        <v>19.051531867000001</v>
      </c>
      <c r="L87" s="185">
        <f t="shared" si="3"/>
        <v>-16.618040717000003</v>
      </c>
      <c r="M87" s="187"/>
      <c r="N87" s="187"/>
      <c r="O87" s="187"/>
      <c r="P87" s="187"/>
      <c r="T87" s="187"/>
    </row>
    <row r="88" spans="1:20" ht="15.9" x14ac:dyDescent="0.45">
      <c r="A88" s="7"/>
      <c r="B88" s="8" t="s">
        <v>604</v>
      </c>
      <c r="C88" s="281">
        <v>1.3198110390341746</v>
      </c>
      <c r="D88" s="281">
        <v>-0.75266284643421177</v>
      </c>
      <c r="E88" s="281">
        <v>-0.87269539433544774</v>
      </c>
      <c r="F88" s="281">
        <v>2.3679889198638304</v>
      </c>
      <c r="G88" s="317">
        <f t="shared" si="2"/>
        <v>-2.0624417181283454</v>
      </c>
      <c r="H88" s="281">
        <v>10.6646473</v>
      </c>
      <c r="I88" s="281">
        <v>-6.0818432000000016</v>
      </c>
      <c r="J88" s="281">
        <v>-7.0517583999999998</v>
      </c>
      <c r="K88" s="281">
        <v>19.134380524000001</v>
      </c>
      <c r="L88" s="185">
        <f t="shared" si="3"/>
        <v>-16.665426224000001</v>
      </c>
      <c r="M88" s="187"/>
      <c r="N88" s="187"/>
      <c r="O88" s="187"/>
      <c r="P88" s="187"/>
      <c r="T88" s="187"/>
    </row>
    <row r="89" spans="1:20" ht="15.9" x14ac:dyDescent="0.45">
      <c r="A89" s="7"/>
      <c r="B89" s="135" t="s">
        <v>602</v>
      </c>
      <c r="C89" s="320">
        <v>1.2854673517209636</v>
      </c>
      <c r="D89" s="320">
        <v>-0.88051506042134142</v>
      </c>
      <c r="E89" s="320">
        <v>-0.74033311221015652</v>
      </c>
      <c r="F89" s="320">
        <v>2.3857541342709259</v>
      </c>
      <c r="G89" s="321">
        <f>0-SUM(C89:F89)</f>
        <v>-2.0503733133603914</v>
      </c>
      <c r="H89" s="320">
        <v>10.4779315</v>
      </c>
      <c r="I89" s="320">
        <v>-7.1771379299999989</v>
      </c>
      <c r="J89" s="320">
        <v>-6.0345053699999998</v>
      </c>
      <c r="K89" s="320">
        <v>19.446443630999998</v>
      </c>
      <c r="L89" s="188">
        <f t="shared" si="3"/>
        <v>-16.712731830999999</v>
      </c>
      <c r="M89" s="187"/>
      <c r="N89" s="187"/>
      <c r="O89" s="187"/>
      <c r="P89" s="187"/>
      <c r="T89" s="187"/>
    </row>
    <row r="90" spans="1:20" ht="15.9" x14ac:dyDescent="0.45">
      <c r="A90" s="7"/>
      <c r="B90" s="8">
        <v>2008</v>
      </c>
      <c r="C90" s="81">
        <v>1.8552334337349397</v>
      </c>
      <c r="D90" s="81">
        <v>-0.21448293172690769</v>
      </c>
      <c r="E90" s="81">
        <v>-5.4982429718875503</v>
      </c>
      <c r="F90" s="81">
        <v>3.8574924698795181</v>
      </c>
      <c r="G90" s="317">
        <f>0-SUM(C90:F90)</f>
        <v>0</v>
      </c>
      <c r="H90" s="318">
        <v>29.565000000000001</v>
      </c>
      <c r="I90" s="81">
        <v>-3.4180000000000001</v>
      </c>
      <c r="J90" s="81">
        <v>-87.62</v>
      </c>
      <c r="K90" s="81">
        <v>61.472999999999999</v>
      </c>
      <c r="L90" s="185">
        <f t="shared" ref="L90:L111" si="4">0-SUM(H90:K90)</f>
        <v>0</v>
      </c>
      <c r="M90" s="187"/>
    </row>
    <row r="91" spans="1:20" ht="15.9" x14ac:dyDescent="0.45">
      <c r="A91" s="7"/>
      <c r="B91" s="8">
        <v>2009</v>
      </c>
      <c r="C91" s="81">
        <v>4.8813857420122133</v>
      </c>
      <c r="D91" s="81">
        <v>2.5428686171634594</v>
      </c>
      <c r="E91" s="81">
        <v>-10.488558253411346</v>
      </c>
      <c r="F91" s="81">
        <v>3.0643038942356737</v>
      </c>
      <c r="G91" s="317">
        <f t="shared" ref="G91:G110" si="5">0-SUM(C91:F91)</f>
        <v>0</v>
      </c>
      <c r="H91" s="318">
        <v>75.602999999999994</v>
      </c>
      <c r="I91" s="81">
        <v>39.384</v>
      </c>
      <c r="J91" s="81">
        <v>-162.447</v>
      </c>
      <c r="K91" s="81">
        <v>47.46</v>
      </c>
      <c r="L91" s="185">
        <f t="shared" si="4"/>
        <v>0</v>
      </c>
      <c r="N91" s="187"/>
    </row>
    <row r="92" spans="1:20" ht="15.9" x14ac:dyDescent="0.45">
      <c r="A92" s="7"/>
      <c r="B92" s="8">
        <v>2010</v>
      </c>
      <c r="C92" s="81">
        <v>5.3499636008263325</v>
      </c>
      <c r="D92" s="81">
        <v>1.313789474142288</v>
      </c>
      <c r="E92" s="81">
        <v>-9.4808190964177115</v>
      </c>
      <c r="F92" s="81">
        <v>2.817066021449091</v>
      </c>
      <c r="G92" s="317">
        <f t="shared" si="5"/>
        <v>0</v>
      </c>
      <c r="H92" s="318">
        <v>86.057000000000002</v>
      </c>
      <c r="I92" s="81">
        <v>21.132999999999999</v>
      </c>
      <c r="J92" s="81">
        <v>-152.50399999999999</v>
      </c>
      <c r="K92" s="81">
        <v>45.314</v>
      </c>
      <c r="L92" s="185">
        <f t="shared" si="4"/>
        <v>0</v>
      </c>
    </row>
    <row r="93" spans="1:20" ht="15.9" x14ac:dyDescent="0.45">
      <c r="A93" s="7"/>
      <c r="B93" s="8">
        <v>2011</v>
      </c>
      <c r="C93" s="81">
        <v>3.3695018014062397</v>
      </c>
      <c r="D93" s="81">
        <v>2.5092776932376593</v>
      </c>
      <c r="E93" s="81">
        <v>-7.5684323856152149</v>
      </c>
      <c r="F93" s="81">
        <v>1.6898934794507365</v>
      </c>
      <c r="G93" s="317">
        <f t="shared" si="5"/>
        <v>-2.4058847942054484E-4</v>
      </c>
      <c r="H93" s="318">
        <v>56.021000000000001</v>
      </c>
      <c r="I93" s="81">
        <v>41.719000000000001</v>
      </c>
      <c r="J93" s="81">
        <v>-125.83199999999999</v>
      </c>
      <c r="K93" s="81">
        <v>28.096</v>
      </c>
      <c r="L93" s="185">
        <f t="shared" si="4"/>
        <v>-4.0000000000155467E-3</v>
      </c>
    </row>
    <row r="94" spans="1:20" ht="15.9" x14ac:dyDescent="0.45">
      <c r="A94" s="7"/>
      <c r="B94" s="8">
        <v>2012</v>
      </c>
      <c r="C94" s="81">
        <v>2.9984565694995959</v>
      </c>
      <c r="D94" s="81">
        <v>1.8306427848271154</v>
      </c>
      <c r="E94" s="81">
        <v>-8.0238546082633349</v>
      </c>
      <c r="F94" s="81">
        <v>3.1947552539366231</v>
      </c>
      <c r="G94" s="317">
        <f t="shared" si="5"/>
        <v>0</v>
      </c>
      <c r="H94" s="318">
        <v>51.384999999999998</v>
      </c>
      <c r="I94" s="81">
        <v>31.372</v>
      </c>
      <c r="J94" s="81">
        <v>-137.506</v>
      </c>
      <c r="K94" s="81">
        <v>54.749000000000002</v>
      </c>
      <c r="L94" s="185">
        <f t="shared" si="4"/>
        <v>0</v>
      </c>
    </row>
    <row r="95" spans="1:20" ht="15.9" x14ac:dyDescent="0.45">
      <c r="A95" s="7"/>
      <c r="B95" s="8">
        <v>2013</v>
      </c>
      <c r="C95" s="81">
        <v>2.3073930550854094</v>
      </c>
      <c r="D95" s="81">
        <v>-1.7044832574643769</v>
      </c>
      <c r="E95" s="81">
        <v>-5.327555728457062</v>
      </c>
      <c r="F95" s="81">
        <v>4.7246459308360294</v>
      </c>
      <c r="G95" s="317">
        <f t="shared" si="5"/>
        <v>0</v>
      </c>
      <c r="H95" s="318">
        <v>41.103000000000002</v>
      </c>
      <c r="I95" s="81">
        <v>-30.363</v>
      </c>
      <c r="J95" s="81">
        <v>-94.903000000000006</v>
      </c>
      <c r="K95" s="81">
        <v>84.162999999999997</v>
      </c>
      <c r="L95" s="185">
        <f t="shared" si="4"/>
        <v>0</v>
      </c>
    </row>
    <row r="96" spans="1:20" ht="15.9" x14ac:dyDescent="0.45">
      <c r="A96" s="7"/>
      <c r="B96" s="8">
        <v>2014</v>
      </c>
      <c r="C96" s="81">
        <v>1.4359086696797985</v>
      </c>
      <c r="D96" s="81">
        <v>-0.95945587523100495</v>
      </c>
      <c r="E96" s="81">
        <v>-5.6110719167748542</v>
      </c>
      <c r="F96" s="81">
        <v>5.1346191223260602</v>
      </c>
      <c r="G96" s="317">
        <f t="shared" si="5"/>
        <v>0</v>
      </c>
      <c r="H96" s="318">
        <v>26.744</v>
      </c>
      <c r="I96" s="81">
        <v>-17.87</v>
      </c>
      <c r="J96" s="81">
        <v>-104.50700000000001</v>
      </c>
      <c r="K96" s="81">
        <v>95.632999999999996</v>
      </c>
      <c r="L96" s="185">
        <f t="shared" si="4"/>
        <v>0</v>
      </c>
    </row>
    <row r="97" spans="2:12" x14ac:dyDescent="0.4">
      <c r="B97" s="8">
        <v>2015</v>
      </c>
      <c r="C97" s="81">
        <v>3.2366598467688452</v>
      </c>
      <c r="D97" s="81">
        <v>-3.6590552015157183</v>
      </c>
      <c r="E97" s="81">
        <v>-4.6221374822523504</v>
      </c>
      <c r="F97" s="81">
        <v>5.0445328369992239</v>
      </c>
      <c r="G97" s="317">
        <f t="shared" si="5"/>
        <v>0</v>
      </c>
      <c r="H97" s="318">
        <v>62.029000000000003</v>
      </c>
      <c r="I97" s="81">
        <v>-70.123999999999995</v>
      </c>
      <c r="J97" s="81">
        <v>-88.581000000000003</v>
      </c>
      <c r="K97" s="81">
        <v>96.676000000000002</v>
      </c>
      <c r="L97" s="185">
        <f t="shared" si="4"/>
        <v>0</v>
      </c>
    </row>
    <row r="98" spans="2:12" x14ac:dyDescent="0.4">
      <c r="B98" s="8">
        <v>2016</v>
      </c>
      <c r="C98" s="81">
        <v>0.59267590358723565</v>
      </c>
      <c r="D98" s="81">
        <v>-2.7211174682235035</v>
      </c>
      <c r="E98" s="81">
        <v>-3.3994512074189926</v>
      </c>
      <c r="F98" s="81">
        <v>5.5278927720552611</v>
      </c>
      <c r="G98" s="317">
        <f t="shared" si="5"/>
        <v>0</v>
      </c>
      <c r="H98" s="318">
        <v>11.804</v>
      </c>
      <c r="I98" s="81">
        <v>-54.195</v>
      </c>
      <c r="J98" s="81">
        <v>-67.704999999999998</v>
      </c>
      <c r="K98" s="81">
        <v>110.096</v>
      </c>
      <c r="L98" s="185">
        <f t="shared" si="4"/>
        <v>0</v>
      </c>
    </row>
    <row r="99" spans="2:12" x14ac:dyDescent="0.4">
      <c r="B99" s="8">
        <v>2017</v>
      </c>
      <c r="C99" s="81">
        <v>-0.52778367352034739</v>
      </c>
      <c r="D99" s="81">
        <v>-0.78348816460358361</v>
      </c>
      <c r="E99" s="81">
        <v>-2.6511153517773502</v>
      </c>
      <c r="F99" s="81">
        <v>3.9623871899012815</v>
      </c>
      <c r="G99" s="317">
        <f t="shared" si="5"/>
        <v>0</v>
      </c>
      <c r="H99" s="318">
        <v>-10.991</v>
      </c>
      <c r="I99" s="81">
        <v>-16.315999999999999</v>
      </c>
      <c r="J99" s="81">
        <v>-55.209000000000003</v>
      </c>
      <c r="K99" s="81">
        <v>82.516000000000005</v>
      </c>
      <c r="L99" s="185">
        <f t="shared" si="4"/>
        <v>0</v>
      </c>
    </row>
    <row r="100" spans="2:12" x14ac:dyDescent="0.4">
      <c r="B100" s="8">
        <v>2018</v>
      </c>
      <c r="C100" s="81">
        <v>-0.61083378556189094</v>
      </c>
      <c r="D100" s="81">
        <v>-1.2115388904169673</v>
      </c>
      <c r="E100" s="81">
        <v>-2.2308186947568744</v>
      </c>
      <c r="F100" s="81">
        <v>4.0531913707357328</v>
      </c>
      <c r="G100" s="317">
        <f t="shared" si="5"/>
        <v>0</v>
      </c>
      <c r="H100" s="318">
        <v>-13.147</v>
      </c>
      <c r="I100" s="81">
        <v>-26.076000000000001</v>
      </c>
      <c r="J100" s="81">
        <v>-48.014000000000003</v>
      </c>
      <c r="K100" s="81">
        <v>87.236999999999995</v>
      </c>
      <c r="L100" s="185">
        <f t="shared" si="4"/>
        <v>0</v>
      </c>
    </row>
    <row r="101" spans="2:12" x14ac:dyDescent="0.4">
      <c r="B101" s="8">
        <v>2019</v>
      </c>
      <c r="C101" s="81">
        <v>-0.2721224250991866</v>
      </c>
      <c r="D101" s="81">
        <v>-4.127272181961672E-2</v>
      </c>
      <c r="E101" s="81">
        <v>-2.4337028928059676</v>
      </c>
      <c r="F101" s="81">
        <v>2.7470980397247708</v>
      </c>
      <c r="G101" s="317">
        <f t="shared" si="5"/>
        <v>0</v>
      </c>
      <c r="H101" s="318">
        <v>-6.0789999999999997</v>
      </c>
      <c r="I101" s="81">
        <v>-0.92200000000000004</v>
      </c>
      <c r="J101" s="81">
        <v>-54.366999999999997</v>
      </c>
      <c r="K101" s="81">
        <v>61.368000000000002</v>
      </c>
      <c r="L101" s="185">
        <f t="shared" si="4"/>
        <v>0</v>
      </c>
    </row>
    <row r="102" spans="2:12" x14ac:dyDescent="0.4">
      <c r="B102" s="8">
        <v>2020</v>
      </c>
      <c r="C102" s="81">
        <v>8.3604050396143492</v>
      </c>
      <c r="D102" s="81">
        <v>1.625205295092687</v>
      </c>
      <c r="E102" s="81">
        <v>-12.998030687814596</v>
      </c>
      <c r="F102" s="81">
        <v>3.0124203531075593</v>
      </c>
      <c r="G102" s="317">
        <f t="shared" si="5"/>
        <v>0</v>
      </c>
      <c r="H102" s="318">
        <v>175.92699999999999</v>
      </c>
      <c r="I102" s="81">
        <v>34.198999999999998</v>
      </c>
      <c r="J102" s="81">
        <v>-273.51600000000002</v>
      </c>
      <c r="K102" s="81">
        <v>63.39</v>
      </c>
      <c r="L102" s="185">
        <f t="shared" si="4"/>
        <v>0</v>
      </c>
    </row>
    <row r="103" spans="2:12" x14ac:dyDescent="0.4">
      <c r="B103" s="8">
        <v>2021</v>
      </c>
      <c r="C103" s="81">
        <v>4.9389710250827576</v>
      </c>
      <c r="D103" s="81">
        <v>2.2659023615207703</v>
      </c>
      <c r="E103" s="81">
        <v>-7.7759131798856345</v>
      </c>
      <c r="F103" s="81">
        <v>0.5710397932821063</v>
      </c>
      <c r="G103" s="317">
        <f t="shared" si="5"/>
        <v>0</v>
      </c>
      <c r="H103" s="318">
        <v>112.81</v>
      </c>
      <c r="I103" s="81">
        <v>51.755000000000003</v>
      </c>
      <c r="J103" s="81">
        <v>-177.608</v>
      </c>
      <c r="K103" s="81">
        <v>13.042999999999999</v>
      </c>
      <c r="L103" s="185">
        <f t="shared" si="4"/>
        <v>0</v>
      </c>
    </row>
    <row r="104" spans="2:12" x14ac:dyDescent="0.4">
      <c r="B104" s="8">
        <v>2022</v>
      </c>
      <c r="C104" s="81">
        <v>0.86733940634514017</v>
      </c>
      <c r="D104" s="81">
        <v>2.489136810352051</v>
      </c>
      <c r="E104" s="81">
        <v>-4.4434336058607355</v>
      </c>
      <c r="F104" s="81">
        <v>3.2492608242856629</v>
      </c>
      <c r="G104" s="317">
        <f t="shared" si="5"/>
        <v>-2.1623034351221184</v>
      </c>
      <c r="H104" s="318">
        <v>21.736999999999998</v>
      </c>
      <c r="I104" s="81">
        <v>62.381999999999998</v>
      </c>
      <c r="J104" s="81">
        <v>-111.36</v>
      </c>
      <c r="K104" s="81">
        <v>81.432000000000002</v>
      </c>
      <c r="L104" s="185">
        <f t="shared" si="4"/>
        <v>-54.191000000000003</v>
      </c>
    </row>
    <row r="105" spans="2:12" x14ac:dyDescent="0.4">
      <c r="B105" s="8">
        <v>2023</v>
      </c>
      <c r="C105" s="81">
        <v>1.9099853863260923</v>
      </c>
      <c r="D105" s="81">
        <v>2.1147830762698656</v>
      </c>
      <c r="E105" s="81">
        <v>-5.442192777430594</v>
      </c>
      <c r="F105" s="81">
        <v>3.7441635435223874</v>
      </c>
      <c r="G105" s="317">
        <f t="shared" si="5"/>
        <v>-2.3267392286877513</v>
      </c>
      <c r="H105" s="318">
        <v>51.514124500000001</v>
      </c>
      <c r="I105" s="81">
        <v>57.037713200000006</v>
      </c>
      <c r="J105" s="81">
        <v>-146.78112109999998</v>
      </c>
      <c r="K105" s="81">
        <v>100.983655849</v>
      </c>
      <c r="L105" s="185">
        <f t="shared" si="4"/>
        <v>-62.75437244900003</v>
      </c>
    </row>
    <row r="106" spans="2:12" x14ac:dyDescent="0.4">
      <c r="B106" s="8">
        <v>2024</v>
      </c>
      <c r="C106" s="81">
        <v>1.1770480800109442</v>
      </c>
      <c r="D106" s="81">
        <v>0.49405218759730762</v>
      </c>
      <c r="E106" s="81">
        <v>-3.1234456215389255</v>
      </c>
      <c r="F106" s="81">
        <v>3.7477000869962089</v>
      </c>
      <c r="G106" s="317">
        <f t="shared" si="5"/>
        <v>-2.2953547330655351</v>
      </c>
      <c r="H106" s="81">
        <v>32.68894246</v>
      </c>
      <c r="I106" s="81">
        <v>13.720801900000005</v>
      </c>
      <c r="J106" s="81">
        <v>-86.7442341</v>
      </c>
      <c r="K106" s="81">
        <v>104.081009588</v>
      </c>
      <c r="L106" s="185">
        <f t="shared" si="4"/>
        <v>-63.746519848000005</v>
      </c>
    </row>
    <row r="107" spans="2:12" x14ac:dyDescent="0.4">
      <c r="B107" s="8">
        <v>2025</v>
      </c>
      <c r="C107" s="81">
        <v>1.6588696823332789</v>
      </c>
      <c r="D107" s="81">
        <v>0.15901414878999676</v>
      </c>
      <c r="E107" s="81">
        <v>-2.6844613045386221</v>
      </c>
      <c r="F107" s="81">
        <v>3.1148966270663965</v>
      </c>
      <c r="G107" s="317">
        <f t="shared" si="5"/>
        <v>-2.2483191536510501</v>
      </c>
      <c r="H107" s="81">
        <v>47.497404499999995</v>
      </c>
      <c r="I107" s="81">
        <v>4.552955200000004</v>
      </c>
      <c r="J107" s="81">
        <v>-76.86254430000001</v>
      </c>
      <c r="K107" s="81">
        <v>89.186936530999986</v>
      </c>
      <c r="L107" s="185">
        <f t="shared" si="4"/>
        <v>-64.374751930999977</v>
      </c>
    </row>
    <row r="108" spans="2:12" x14ac:dyDescent="0.4">
      <c r="B108" s="8">
        <v>2026</v>
      </c>
      <c r="C108" s="81">
        <v>1.5842058754133928</v>
      </c>
      <c r="D108" s="81">
        <v>0.22658453313068017</v>
      </c>
      <c r="E108" s="81">
        <v>-2.3959904133336614</v>
      </c>
      <c r="F108" s="81">
        <v>2.7754825226571258</v>
      </c>
      <c r="G108" s="317">
        <f t="shared" si="5"/>
        <v>-2.1902825178675371</v>
      </c>
      <c r="H108" s="81">
        <v>47.005015999999998</v>
      </c>
      <c r="I108" s="81">
        <v>6.7229959000000017</v>
      </c>
      <c r="J108" s="81">
        <v>-71.0914973</v>
      </c>
      <c r="K108" s="81">
        <v>82.351418088999992</v>
      </c>
      <c r="L108" s="185">
        <f t="shared" si="4"/>
        <v>-64.98793268899999</v>
      </c>
    </row>
    <row r="109" spans="2:12" x14ac:dyDescent="0.4">
      <c r="B109" s="8">
        <v>2027</v>
      </c>
      <c r="C109" s="281">
        <v>1.4831365199421864</v>
      </c>
      <c r="D109" s="281">
        <v>-0.1491576546800164</v>
      </c>
      <c r="E109" s="281">
        <v>-1.6899012490314811</v>
      </c>
      <c r="F109" s="281">
        <v>2.4889141710161051</v>
      </c>
      <c r="G109" s="317">
        <f t="shared" si="5"/>
        <v>-2.1329917872467941</v>
      </c>
      <c r="H109" s="281">
        <v>45.65164029999999</v>
      </c>
      <c r="I109" s="281">
        <v>-4.5911428299999972</v>
      </c>
      <c r="J109" s="281">
        <v>-52.015955999999996</v>
      </c>
      <c r="K109" s="281">
        <v>76.60994989000001</v>
      </c>
      <c r="L109" s="185">
        <f t="shared" si="4"/>
        <v>-65.654491360000009</v>
      </c>
    </row>
    <row r="110" spans="2:12" x14ac:dyDescent="0.4">
      <c r="B110" s="135">
        <v>2028</v>
      </c>
      <c r="C110" s="320">
        <v>1.3671131120896316</v>
      </c>
      <c r="D110" s="320">
        <v>-0.56205965223480991</v>
      </c>
      <c r="E110" s="320">
        <v>-1.097583233354255</v>
      </c>
      <c r="F110" s="320">
        <v>2.3734377688977371</v>
      </c>
      <c r="G110" s="321">
        <f t="shared" si="5"/>
        <v>-2.0809079953983036</v>
      </c>
      <c r="H110" s="320">
        <v>43.610303000000002</v>
      </c>
      <c r="I110" s="320">
        <v>-17.929454060000005</v>
      </c>
      <c r="J110" s="320">
        <v>-35.012419199999997</v>
      </c>
      <c r="K110" s="320">
        <v>75.711614012000013</v>
      </c>
      <c r="L110" s="188">
        <f t="shared" si="4"/>
        <v>-66.380043752000006</v>
      </c>
    </row>
    <row r="111" spans="2:12" x14ac:dyDescent="0.4">
      <c r="B111" s="8" t="s">
        <v>319</v>
      </c>
      <c r="C111" s="81">
        <v>2.6286477494501801</v>
      </c>
      <c r="D111" s="81">
        <v>0.70394638331908621</v>
      </c>
      <c r="E111" s="81">
        <v>-7.3250985126905572</v>
      </c>
      <c r="F111" s="81">
        <v>3.9925043799212911</v>
      </c>
      <c r="G111" s="317">
        <f>0-SUM(C111:F111)</f>
        <v>0</v>
      </c>
      <c r="H111" s="81">
        <v>41.606000000000002</v>
      </c>
      <c r="I111" s="81">
        <v>11.141999999999999</v>
      </c>
      <c r="J111" s="81">
        <v>-115.941</v>
      </c>
      <c r="K111" s="81">
        <v>63.192999999999998</v>
      </c>
      <c r="L111" s="185">
        <f t="shared" si="4"/>
        <v>0</v>
      </c>
    </row>
    <row r="112" spans="2:12" x14ac:dyDescent="0.4">
      <c r="B112" s="51" t="s">
        <v>320</v>
      </c>
      <c r="C112" s="81">
        <v>5.7236794816503398</v>
      </c>
      <c r="D112" s="81">
        <v>1.8618564270018279</v>
      </c>
      <c r="E112" s="81">
        <v>-10.220347380526976</v>
      </c>
      <c r="F112" s="81">
        <v>2.6348114718748077</v>
      </c>
      <c r="G112" s="317">
        <f t="shared" ref="G112:G131" si="6">0-SUM(C112:F112)</f>
        <v>0</v>
      </c>
      <c r="H112" s="81">
        <v>89.185000000000002</v>
      </c>
      <c r="I112" s="81">
        <v>29.010999999999999</v>
      </c>
      <c r="J112" s="81">
        <v>-159.251</v>
      </c>
      <c r="K112" s="81">
        <v>41.055</v>
      </c>
      <c r="L112" s="185">
        <f t="shared" ref="L112:L131" si="7">0-SUM(H112:K112)</f>
        <v>0</v>
      </c>
    </row>
    <row r="113" spans="2:12" x14ac:dyDescent="0.4">
      <c r="B113" s="51" t="s">
        <v>321</v>
      </c>
      <c r="C113" s="81">
        <v>4.4649244210200276</v>
      </c>
      <c r="D113" s="81">
        <v>2.1647988043058755</v>
      </c>
      <c r="E113" s="81">
        <v>-9.0634548775421404</v>
      </c>
      <c r="F113" s="81">
        <v>2.4338545648523944</v>
      </c>
      <c r="G113" s="317">
        <f t="shared" si="6"/>
        <v>-1.2291263615704651E-4</v>
      </c>
      <c r="H113" s="81">
        <v>72.652000000000001</v>
      </c>
      <c r="I113" s="81">
        <v>35.225000000000001</v>
      </c>
      <c r="J113" s="81">
        <v>-147.47800000000001</v>
      </c>
      <c r="K113" s="81">
        <v>39.603000000000002</v>
      </c>
      <c r="L113" s="185">
        <f t="shared" si="7"/>
        <v>-2.0000000000024443E-3</v>
      </c>
    </row>
    <row r="114" spans="2:12" x14ac:dyDescent="0.4">
      <c r="B114" s="51" t="s">
        <v>82</v>
      </c>
      <c r="C114" s="81">
        <v>3.5434261928705784</v>
      </c>
      <c r="D114" s="81">
        <v>2.0444683067055212</v>
      </c>
      <c r="E114" s="81">
        <v>-7.5520668292117126</v>
      </c>
      <c r="F114" s="81">
        <v>1.9642919066677349</v>
      </c>
      <c r="G114" s="317">
        <f t="shared" si="6"/>
        <v>-1.1957703212228665E-4</v>
      </c>
      <c r="H114" s="81">
        <v>59.265999999999998</v>
      </c>
      <c r="I114" s="81">
        <v>34.195</v>
      </c>
      <c r="J114" s="81">
        <v>-126.313</v>
      </c>
      <c r="K114" s="81">
        <v>32.853999999999999</v>
      </c>
      <c r="L114" s="185">
        <f t="shared" si="7"/>
        <v>-1.9999999999953388E-3</v>
      </c>
    </row>
    <row r="115" spans="2:12" x14ac:dyDescent="0.4">
      <c r="B115" s="51" t="s">
        <v>83</v>
      </c>
      <c r="C115" s="81">
        <v>2.3167550028544728</v>
      </c>
      <c r="D115" s="81">
        <v>1.1383730315427933</v>
      </c>
      <c r="E115" s="81">
        <v>-7.2696417260238757</v>
      </c>
      <c r="F115" s="81">
        <v>3.8145136916266096</v>
      </c>
      <c r="G115" s="317">
        <f t="shared" si="6"/>
        <v>0</v>
      </c>
      <c r="H115" s="81">
        <v>40.012999999999998</v>
      </c>
      <c r="I115" s="81">
        <v>19.661000000000001</v>
      </c>
      <c r="J115" s="81">
        <v>-125.55500000000001</v>
      </c>
      <c r="K115" s="81">
        <v>65.881</v>
      </c>
      <c r="L115" s="185">
        <f t="shared" si="7"/>
        <v>0</v>
      </c>
    </row>
    <row r="116" spans="2:12" x14ac:dyDescent="0.4">
      <c r="B116" s="51" t="s">
        <v>84</v>
      </c>
      <c r="C116" s="148">
        <v>2.5384038861901459</v>
      </c>
      <c r="D116" s="148">
        <v>-1.6702845246356697</v>
      </c>
      <c r="E116" s="148">
        <v>-5.5197224149895909</v>
      </c>
      <c r="F116" s="148">
        <v>4.6516030534351147</v>
      </c>
      <c r="G116" s="317">
        <f t="shared" si="6"/>
        <v>0</v>
      </c>
      <c r="H116" s="81">
        <v>45.722999999999999</v>
      </c>
      <c r="I116" s="81">
        <v>-30.085999999999999</v>
      </c>
      <c r="J116" s="81">
        <v>-99.424000000000007</v>
      </c>
      <c r="K116" s="81">
        <v>83.787000000000006</v>
      </c>
      <c r="L116" s="185">
        <f t="shared" si="7"/>
        <v>0</v>
      </c>
    </row>
    <row r="117" spans="2:12" x14ac:dyDescent="0.4">
      <c r="B117" s="51" t="s">
        <v>85</v>
      </c>
      <c r="C117" s="148">
        <v>1.3754350116535232</v>
      </c>
      <c r="D117" s="148">
        <v>-1.6292583250854058</v>
      </c>
      <c r="E117" s="148">
        <v>-5.2525994274342027</v>
      </c>
      <c r="F117" s="148">
        <v>5.5064227408660855</v>
      </c>
      <c r="G117" s="317">
        <f t="shared" si="6"/>
        <v>0</v>
      </c>
      <c r="H117" s="81">
        <v>25.847999999999999</v>
      </c>
      <c r="I117" s="81">
        <v>-30.617999999999999</v>
      </c>
      <c r="J117" s="81">
        <v>-98.71</v>
      </c>
      <c r="K117" s="81">
        <v>103.48</v>
      </c>
      <c r="L117" s="185">
        <f t="shared" si="7"/>
        <v>0</v>
      </c>
    </row>
    <row r="118" spans="2:12" x14ac:dyDescent="0.4">
      <c r="B118" s="51" t="s">
        <v>86</v>
      </c>
      <c r="C118" s="148">
        <v>3.2051683637570458</v>
      </c>
      <c r="D118" s="148">
        <v>-3.80560026881456</v>
      </c>
      <c r="E118" s="148">
        <v>-4.4781026413929892</v>
      </c>
      <c r="F118" s="148">
        <v>5.0785345464505038</v>
      </c>
      <c r="G118" s="317">
        <f t="shared" si="6"/>
        <v>0</v>
      </c>
      <c r="H118" s="81">
        <v>61.905999999999999</v>
      </c>
      <c r="I118" s="81">
        <v>-73.503</v>
      </c>
      <c r="J118" s="81">
        <v>-86.492000000000004</v>
      </c>
      <c r="K118" s="81">
        <v>98.088999999999999</v>
      </c>
      <c r="L118" s="185">
        <f t="shared" si="7"/>
        <v>0</v>
      </c>
    </row>
    <row r="119" spans="2:12" x14ac:dyDescent="0.4">
      <c r="B119" s="51" t="s">
        <v>87</v>
      </c>
      <c r="C119" s="148">
        <v>-0.17947844100799618</v>
      </c>
      <c r="D119" s="148">
        <v>-1.8234076993175552</v>
      </c>
      <c r="E119" s="148">
        <v>-2.887281288554008</v>
      </c>
      <c r="F119" s="148">
        <v>4.8901674288795594</v>
      </c>
      <c r="G119" s="317">
        <f t="shared" si="6"/>
        <v>0</v>
      </c>
      <c r="H119" s="81">
        <v>-3.6179999999999999</v>
      </c>
      <c r="I119" s="81">
        <v>-36.756999999999998</v>
      </c>
      <c r="J119" s="81">
        <v>-58.203000000000003</v>
      </c>
      <c r="K119" s="81">
        <v>98.578000000000003</v>
      </c>
      <c r="L119" s="185">
        <f t="shared" si="7"/>
        <v>0</v>
      </c>
    </row>
    <row r="120" spans="2:12" x14ac:dyDescent="0.4">
      <c r="B120" s="51" t="s">
        <v>88</v>
      </c>
      <c r="C120" s="148">
        <v>-0.26978477223307501</v>
      </c>
      <c r="D120" s="148">
        <v>-0.96698672554149834</v>
      </c>
      <c r="E120" s="148">
        <v>-2.9580126315468647</v>
      </c>
      <c r="F120" s="148">
        <v>4.1947841293214374</v>
      </c>
      <c r="G120" s="317">
        <f t="shared" si="6"/>
        <v>0</v>
      </c>
      <c r="H120" s="81">
        <v>-5.665</v>
      </c>
      <c r="I120" s="81">
        <v>-20.305</v>
      </c>
      <c r="J120" s="81">
        <v>-62.113</v>
      </c>
      <c r="K120" s="81">
        <v>88.082999999999998</v>
      </c>
      <c r="L120" s="185">
        <f t="shared" si="7"/>
        <v>0</v>
      </c>
    </row>
    <row r="121" spans="2:12" x14ac:dyDescent="0.4">
      <c r="B121" s="51" t="s">
        <v>89</v>
      </c>
      <c r="C121" s="148">
        <v>-0.77440804411287711</v>
      </c>
      <c r="D121" s="148">
        <v>-1.9522841535694277</v>
      </c>
      <c r="E121" s="148">
        <v>-1.8618413292837555</v>
      </c>
      <c r="F121" s="148">
        <v>4.5885335269660601</v>
      </c>
      <c r="G121" s="317">
        <f t="shared" si="6"/>
        <v>0</v>
      </c>
      <c r="H121" s="81">
        <v>-16.808</v>
      </c>
      <c r="I121" s="81">
        <v>-42.372999999999998</v>
      </c>
      <c r="J121" s="81">
        <v>-40.409999999999997</v>
      </c>
      <c r="K121" s="81">
        <v>99.590999999999994</v>
      </c>
      <c r="L121" s="185">
        <f t="shared" si="7"/>
        <v>0</v>
      </c>
    </row>
    <row r="122" spans="2:12" x14ac:dyDescent="0.4">
      <c r="B122" s="51" t="s">
        <v>90</v>
      </c>
      <c r="C122" s="148">
        <v>0.17864905079024201</v>
      </c>
      <c r="D122" s="148">
        <v>1.0849705405349921</v>
      </c>
      <c r="E122" s="148">
        <v>-2.986915731024061</v>
      </c>
      <c r="F122" s="148">
        <v>1.7232961396988271</v>
      </c>
      <c r="G122" s="317">
        <f t="shared" si="6"/>
        <v>0</v>
      </c>
      <c r="H122" s="81">
        <v>4.0030000000000001</v>
      </c>
      <c r="I122" s="81">
        <v>24.311</v>
      </c>
      <c r="J122" s="81">
        <v>-66.927999999999997</v>
      </c>
      <c r="K122" s="81">
        <v>38.613999999999997</v>
      </c>
      <c r="L122" s="185">
        <f t="shared" si="7"/>
        <v>0</v>
      </c>
    </row>
    <row r="123" spans="2:12" x14ac:dyDescent="0.4">
      <c r="B123" s="51" t="s">
        <v>91</v>
      </c>
      <c r="C123" s="148">
        <v>11.19613867076742</v>
      </c>
      <c r="D123" s="148">
        <v>1.4334259613895839</v>
      </c>
      <c r="E123" s="148">
        <v>-15.351362648667072</v>
      </c>
      <c r="F123" s="148">
        <v>2.7217980165100681</v>
      </c>
      <c r="G123" s="317">
        <f t="shared" si="6"/>
        <v>0</v>
      </c>
      <c r="H123" s="81">
        <v>233.565</v>
      </c>
      <c r="I123" s="81">
        <v>29.902999999999999</v>
      </c>
      <c r="J123" s="81">
        <v>-320.24799999999999</v>
      </c>
      <c r="K123" s="81">
        <v>56.78</v>
      </c>
      <c r="L123" s="185">
        <f t="shared" si="7"/>
        <v>0</v>
      </c>
    </row>
    <row r="124" spans="2:12" x14ac:dyDescent="0.4">
      <c r="B124" s="51" t="s">
        <v>92</v>
      </c>
      <c r="C124" s="148">
        <v>2.4455132397179651</v>
      </c>
      <c r="D124" s="148">
        <v>1.5348526721486069</v>
      </c>
      <c r="E124" s="148">
        <v>-5.8071650238398158</v>
      </c>
      <c r="F124" s="148">
        <v>2.34797128011401</v>
      </c>
      <c r="G124" s="317">
        <f t="shared" si="6"/>
        <v>-0.52117216814076617</v>
      </c>
      <c r="H124" s="81">
        <v>57.588999999999999</v>
      </c>
      <c r="I124" s="81">
        <v>36.143999999999998</v>
      </c>
      <c r="J124" s="81">
        <v>-136.75200000000001</v>
      </c>
      <c r="K124" s="81">
        <v>55.292000000000002</v>
      </c>
      <c r="L124" s="185">
        <f t="shared" si="7"/>
        <v>-12.272999999999996</v>
      </c>
    </row>
    <row r="125" spans="2:12" x14ac:dyDescent="0.4">
      <c r="B125" s="51" t="s">
        <v>93</v>
      </c>
      <c r="C125" s="148">
        <v>1.0006722276089122</v>
      </c>
      <c r="D125" s="148">
        <v>4.3394287708721198</v>
      </c>
      <c r="E125" s="148">
        <v>-5.0661232500757141</v>
      </c>
      <c r="F125" s="148">
        <v>1.9668722477992175</v>
      </c>
      <c r="G125" s="317">
        <f t="shared" si="6"/>
        <v>-2.2408499962045352</v>
      </c>
      <c r="H125" s="81">
        <v>25.574000000000002</v>
      </c>
      <c r="I125" s="81">
        <v>110.902</v>
      </c>
      <c r="J125" s="81">
        <v>-129.47399999999999</v>
      </c>
      <c r="K125" s="81">
        <v>50.267000000000003</v>
      </c>
      <c r="L125" s="185">
        <f t="shared" si="7"/>
        <v>-57.269000000000013</v>
      </c>
    </row>
    <row r="126" spans="2:12" x14ac:dyDescent="0.4">
      <c r="B126" s="51" t="s">
        <v>94</v>
      </c>
      <c r="C126" s="148">
        <v>1.6420173218473377</v>
      </c>
      <c r="D126" s="148">
        <v>1.0686991084098323</v>
      </c>
      <c r="E126" s="148">
        <v>-4.5057265149973249</v>
      </c>
      <c r="F126" s="148">
        <v>4.1163812387100727</v>
      </c>
      <c r="G126" s="317">
        <f t="shared" si="6"/>
        <v>-2.3213711539699178</v>
      </c>
      <c r="H126" s="81">
        <v>44.765639139999998</v>
      </c>
      <c r="I126" s="81">
        <v>29.1355018</v>
      </c>
      <c r="J126" s="81">
        <v>-122.83775849999999</v>
      </c>
      <c r="K126" s="81">
        <v>112.22319925800001</v>
      </c>
      <c r="L126" s="185">
        <f t="shared" si="7"/>
        <v>-63.28658169800002</v>
      </c>
    </row>
    <row r="127" spans="2:12" x14ac:dyDescent="0.4">
      <c r="B127" s="51" t="s">
        <v>342</v>
      </c>
      <c r="C127" s="148">
        <v>1.36111316653251</v>
      </c>
      <c r="D127" s="148">
        <v>0.35547421734597306</v>
      </c>
      <c r="E127" s="148">
        <v>-3.007386703861247</v>
      </c>
      <c r="F127" s="148">
        <v>3.5755590012798701</v>
      </c>
      <c r="G127" s="319">
        <f t="shared" si="6"/>
        <v>-2.284759681297106</v>
      </c>
      <c r="H127" s="81">
        <v>38.064542519999996</v>
      </c>
      <c r="I127" s="81">
        <v>9.9411010000000015</v>
      </c>
      <c r="J127" s="81">
        <v>-84.103807000000003</v>
      </c>
      <c r="K127" s="81">
        <v>99.993168080000018</v>
      </c>
      <c r="L127" s="185">
        <f t="shared" si="7"/>
        <v>-63.895004600000014</v>
      </c>
    </row>
    <row r="128" spans="2:12" x14ac:dyDescent="0.4">
      <c r="B128" s="51" t="s">
        <v>349</v>
      </c>
      <c r="C128" s="148">
        <v>1.6574923191783202</v>
      </c>
      <c r="D128" s="148">
        <v>0.18983619960199039</v>
      </c>
      <c r="E128" s="148">
        <v>-2.6251145755902239</v>
      </c>
      <c r="F128" s="148">
        <v>3.0124007814337954</v>
      </c>
      <c r="G128" s="319">
        <f t="shared" si="6"/>
        <v>-2.2346147246238823</v>
      </c>
      <c r="H128" s="81">
        <v>47.866019499999993</v>
      </c>
      <c r="I128" s="81">
        <v>5.4821993000000004</v>
      </c>
      <c r="J128" s="81">
        <v>-75.809573299999997</v>
      </c>
      <c r="K128" s="81">
        <v>86.993847801000001</v>
      </c>
      <c r="L128" s="185">
        <f t="shared" si="7"/>
        <v>-64.532493300999988</v>
      </c>
    </row>
    <row r="129" spans="2:12" x14ac:dyDescent="0.4">
      <c r="B129" s="51" t="s">
        <v>373</v>
      </c>
      <c r="C129" s="148">
        <v>1.5569907436332389</v>
      </c>
      <c r="D129" s="148">
        <v>0.19386446042511718</v>
      </c>
      <c r="E129" s="148">
        <v>-2.282454979201272</v>
      </c>
      <c r="F129" s="148">
        <v>2.7069844342129494</v>
      </c>
      <c r="G129" s="319">
        <f t="shared" si="6"/>
        <v>-2.1753846590700334</v>
      </c>
      <c r="H129" s="81">
        <v>46.628260600000004</v>
      </c>
      <c r="I129" s="81">
        <v>5.8057908300000056</v>
      </c>
      <c r="J129" s="81">
        <v>-68.354231400000003</v>
      </c>
      <c r="K129" s="81">
        <v>81.067903682000008</v>
      </c>
      <c r="L129" s="185">
        <f t="shared" si="7"/>
        <v>-65.147723712000015</v>
      </c>
    </row>
    <row r="130" spans="2:12" x14ac:dyDescent="0.4">
      <c r="B130" s="51" t="s">
        <v>495</v>
      </c>
      <c r="C130" s="472">
        <v>1.4618236772915683</v>
      </c>
      <c r="D130" s="472">
        <v>-0.27445384874904688</v>
      </c>
      <c r="E130" s="472">
        <v>-1.4973436801935929</v>
      </c>
      <c r="F130" s="472">
        <v>2.4295747931199609</v>
      </c>
      <c r="G130" s="319">
        <f t="shared" si="6"/>
        <v>-2.1196009414688897</v>
      </c>
      <c r="H130" s="281">
        <v>45.401374499999996</v>
      </c>
      <c r="I130" s="281">
        <v>-8.5239979099999985</v>
      </c>
      <c r="J130" s="281">
        <v>-46.504556079999993</v>
      </c>
      <c r="K130" s="281">
        <v>75.457824888000005</v>
      </c>
      <c r="L130" s="185">
        <f t="shared" si="7"/>
        <v>-65.830645398000001</v>
      </c>
    </row>
    <row r="131" spans="2:12" ht="15.9" thickBot="1" x14ac:dyDescent="0.45">
      <c r="B131" s="309" t="s">
        <v>603</v>
      </c>
      <c r="C131" s="267">
        <v>1.3338253279161105</v>
      </c>
      <c r="D131" s="267">
        <v>-0.67777606145457481</v>
      </c>
      <c r="E131" s="267">
        <v>-0.96540969562324563</v>
      </c>
      <c r="F131" s="267">
        <v>2.3778579977965708</v>
      </c>
      <c r="G131" s="546">
        <f t="shared" si="6"/>
        <v>-2.0684975686348608</v>
      </c>
      <c r="H131" s="282">
        <v>42.924526000000007</v>
      </c>
      <c r="I131" s="282">
        <v>-21.811863640000002</v>
      </c>
      <c r="J131" s="282">
        <v>-31.068351089999997</v>
      </c>
      <c r="K131" s="282">
        <v>76.523083881000005</v>
      </c>
      <c r="L131" s="283">
        <f t="shared" si="7"/>
        <v>-66.567395151000014</v>
      </c>
    </row>
    <row r="132" spans="2:12" x14ac:dyDescent="0.4">
      <c r="B132" s="408" t="s">
        <v>30</v>
      </c>
      <c r="C132" s="322"/>
      <c r="D132" s="322"/>
      <c r="E132" s="322"/>
      <c r="F132" s="322"/>
      <c r="G132" s="322"/>
      <c r="H132" s="302"/>
      <c r="I132" s="302"/>
      <c r="J132" s="302"/>
      <c r="K132" s="302"/>
      <c r="L132" s="412"/>
    </row>
    <row r="133" spans="2:12" x14ac:dyDescent="0.4">
      <c r="B133" s="676" t="s">
        <v>525</v>
      </c>
      <c r="C133" s="677"/>
      <c r="D133" s="677"/>
      <c r="E133" s="677"/>
      <c r="F133" s="677"/>
      <c r="G133" s="677"/>
      <c r="H133" s="677"/>
      <c r="I133" s="677"/>
      <c r="J133" s="677"/>
      <c r="K133" s="677"/>
      <c r="L133" s="678"/>
    </row>
    <row r="134" spans="2:12" ht="15.9" x14ac:dyDescent="0.45">
      <c r="B134" s="408" t="s">
        <v>29</v>
      </c>
      <c r="C134" s="406"/>
      <c r="D134" s="406"/>
      <c r="E134" s="406"/>
      <c r="F134" s="406"/>
      <c r="G134" s="406"/>
      <c r="H134" s="16"/>
      <c r="I134" s="16"/>
      <c r="J134" s="16"/>
      <c r="K134" s="16"/>
      <c r="L134" s="323"/>
    </row>
    <row r="135" spans="2:12" ht="15.75" customHeight="1" x14ac:dyDescent="0.4">
      <c r="B135" s="679" t="s">
        <v>526</v>
      </c>
      <c r="C135" s="680"/>
      <c r="D135" s="680"/>
      <c r="E135" s="680"/>
      <c r="F135" s="680"/>
      <c r="G135" s="680"/>
      <c r="H135" s="680"/>
      <c r="I135" s="680"/>
      <c r="J135" s="680"/>
      <c r="K135" s="680"/>
      <c r="L135" s="681"/>
    </row>
    <row r="136" spans="2:12" ht="15.75" customHeight="1" x14ac:dyDescent="0.45">
      <c r="B136" s="679" t="s">
        <v>527</v>
      </c>
      <c r="C136" s="680"/>
      <c r="D136" s="680"/>
      <c r="E136" s="680"/>
      <c r="F136" s="680"/>
      <c r="G136" s="419"/>
      <c r="H136" s="16"/>
      <c r="I136" s="16"/>
      <c r="J136" s="16"/>
      <c r="K136" s="16"/>
      <c r="L136" s="323"/>
    </row>
    <row r="137" spans="2:12" ht="15.75" customHeight="1" x14ac:dyDescent="0.45">
      <c r="B137" s="660" t="s">
        <v>528</v>
      </c>
      <c r="C137" s="661"/>
      <c r="D137" s="661"/>
      <c r="E137" s="661"/>
      <c r="F137" s="661"/>
      <c r="G137" s="417"/>
      <c r="H137" s="16"/>
      <c r="I137" s="16"/>
      <c r="J137" s="16"/>
      <c r="K137" s="16"/>
      <c r="L137" s="323"/>
    </row>
    <row r="138" spans="2:12" ht="16.5" customHeight="1" thickBot="1" x14ac:dyDescent="0.5">
      <c r="B138" s="668" t="s">
        <v>529</v>
      </c>
      <c r="C138" s="669"/>
      <c r="D138" s="669"/>
      <c r="E138" s="669"/>
      <c r="F138" s="669"/>
      <c r="G138" s="413"/>
      <c r="H138" s="17"/>
      <c r="I138" s="17"/>
      <c r="J138" s="17"/>
      <c r="K138" s="17"/>
      <c r="L138" s="324"/>
    </row>
  </sheetData>
  <mergeCells count="8">
    <mergeCell ref="B137:F137"/>
    <mergeCell ref="B138:F138"/>
    <mergeCell ref="B2:L2"/>
    <mergeCell ref="C3:F3"/>
    <mergeCell ref="H3:L3"/>
    <mergeCell ref="B133:L133"/>
    <mergeCell ref="B135:L135"/>
    <mergeCell ref="B136:F136"/>
  </mergeCells>
  <phoneticPr fontId="93" type="noConversion"/>
  <hyperlinks>
    <hyperlink ref="A1" location="Contents!A1" display="Back to contents" xr:uid="{2160B1FB-99D7-4392-BB11-F1E8EE169939}"/>
  </hyperlinks>
  <pageMargins left="0.70866141732283472" right="0.70866141732283472" top="0.74803149606299213" bottom="0.74803149606299213" header="0.31496062992125984" footer="0.31496062992125984"/>
  <pageSetup paperSize="9" scale="45" orientation="portrait" r:id="rId1"/>
  <headerFooter>
    <oddHeader>&amp;C&amp;8March 2018 Economic and fiscal outlook: Supplementary economy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508F-61F1-458B-AA5C-EE004953F873}">
  <sheetPr>
    <tabColor theme="6"/>
    <pageSetUpPr fitToPage="1"/>
  </sheetPr>
  <dimension ref="A1:Z117"/>
  <sheetViews>
    <sheetView showGridLines="0" zoomScaleNormal="100" zoomScaleSheetLayoutView="55" workbookViewId="0"/>
  </sheetViews>
  <sheetFormatPr defaultColWidth="8.86328125" defaultRowHeight="14.15" x14ac:dyDescent="0.35"/>
  <cols>
    <col min="1" max="1" width="9.33203125" style="1" customWidth="1"/>
    <col min="2" max="2" width="10.33203125" style="1" customWidth="1"/>
    <col min="3" max="3" width="14.1328125" style="1" customWidth="1"/>
    <col min="4" max="4" width="10.1328125" style="1" customWidth="1"/>
    <col min="5" max="7" width="12.19921875" style="1" customWidth="1"/>
    <col min="8" max="8" width="12.33203125" style="1" customWidth="1"/>
    <col min="9" max="9" width="11.86328125" style="1" customWidth="1"/>
    <col min="10" max="10" width="12.796875" style="1" customWidth="1"/>
    <col min="11" max="13" width="11.19921875" style="1" customWidth="1"/>
    <col min="14" max="14" width="12.796875" style="1" customWidth="1"/>
    <col min="15" max="15" width="3.33203125" style="1" customWidth="1"/>
    <col min="16" max="16" width="10.19921875" style="1" customWidth="1"/>
    <col min="17" max="17" width="10.33203125" style="1" customWidth="1"/>
    <col min="18" max="18" width="11.1328125" style="1" customWidth="1"/>
    <col min="19" max="19" width="8.86328125" style="1"/>
    <col min="20" max="20" width="11.796875" style="1" customWidth="1"/>
    <col min="21" max="21" width="12.19921875" style="1" customWidth="1"/>
    <col min="22" max="22" width="4.1328125" style="1" customWidth="1"/>
    <col min="23" max="23" width="18.796875" style="1" customWidth="1"/>
    <col min="24" max="24" width="22.33203125" style="1" customWidth="1"/>
    <col min="25" max="25" width="18.86328125" style="1" customWidth="1"/>
    <col min="26" max="16384" width="8.86328125" style="1"/>
  </cols>
  <sheetData>
    <row r="1" spans="1:25" ht="33.75" customHeight="1" thickBot="1" x14ac:dyDescent="0.45">
      <c r="A1" s="9" t="s">
        <v>42</v>
      </c>
      <c r="B1" s="5"/>
      <c r="C1" s="175"/>
      <c r="D1" s="5"/>
      <c r="E1" s="5"/>
      <c r="F1" s="5"/>
      <c r="G1" s="5"/>
      <c r="H1" s="5"/>
      <c r="I1" s="5"/>
      <c r="J1" s="5"/>
      <c r="K1" s="5"/>
      <c r="L1" s="5"/>
      <c r="M1" s="5"/>
      <c r="N1" s="5"/>
      <c r="O1" s="5"/>
      <c r="P1" s="5"/>
      <c r="Q1" s="5"/>
      <c r="R1" s="5"/>
      <c r="S1" s="5"/>
      <c r="T1" s="5"/>
      <c r="U1" s="5"/>
      <c r="V1" s="5"/>
      <c r="W1" s="5"/>
      <c r="X1" s="5"/>
    </row>
    <row r="2" spans="1:25" ht="22.5" customHeight="1" thickBot="1" x14ac:dyDescent="0.45">
      <c r="A2" s="5"/>
      <c r="B2" s="598" t="s">
        <v>537</v>
      </c>
      <c r="C2" s="599"/>
      <c r="D2" s="599"/>
      <c r="E2" s="599"/>
      <c r="F2" s="599"/>
      <c r="G2" s="599"/>
      <c r="H2" s="599"/>
      <c r="I2" s="599"/>
      <c r="J2" s="599"/>
      <c r="K2" s="599"/>
      <c r="L2" s="599"/>
      <c r="M2" s="599"/>
      <c r="N2" s="683"/>
      <c r="O2" s="684"/>
      <c r="P2" s="684"/>
      <c r="Q2" s="684"/>
      <c r="R2" s="684"/>
      <c r="S2" s="684"/>
      <c r="T2" s="684"/>
      <c r="U2" s="684"/>
      <c r="V2" s="684"/>
      <c r="W2" s="684"/>
      <c r="X2" s="685"/>
    </row>
    <row r="3" spans="1:25" ht="21" customHeight="1" x14ac:dyDescent="0.55000000000000004">
      <c r="A3" s="5"/>
      <c r="B3" s="347"/>
      <c r="C3" s="686" t="s">
        <v>538</v>
      </c>
      <c r="D3" s="686"/>
      <c r="E3" s="686"/>
      <c r="F3" s="686"/>
      <c r="G3" s="686"/>
      <c r="H3" s="686"/>
      <c r="I3" s="686"/>
      <c r="J3" s="686"/>
      <c r="K3" s="686"/>
      <c r="L3" s="686"/>
      <c r="M3" s="686"/>
      <c r="N3" s="687"/>
      <c r="O3" s="348"/>
      <c r="P3" s="688" t="s">
        <v>539</v>
      </c>
      <c r="Q3" s="686"/>
      <c r="R3" s="686"/>
      <c r="S3" s="686"/>
      <c r="T3" s="686"/>
      <c r="U3" s="687"/>
      <c r="V3" s="349"/>
      <c r="W3" s="688" t="s">
        <v>540</v>
      </c>
      <c r="X3" s="687"/>
    </row>
    <row r="4" spans="1:25" ht="102.75" customHeight="1" x14ac:dyDescent="0.5">
      <c r="A4" s="5"/>
      <c r="B4" s="350"/>
      <c r="C4" s="351" t="s">
        <v>541</v>
      </c>
      <c r="D4" s="351" t="s">
        <v>542</v>
      </c>
      <c r="E4" s="351" t="s">
        <v>543</v>
      </c>
      <c r="F4" s="352" t="s">
        <v>544</v>
      </c>
      <c r="G4" s="352" t="s">
        <v>545</v>
      </c>
      <c r="H4" s="351" t="s">
        <v>546</v>
      </c>
      <c r="I4" s="351" t="s">
        <v>547</v>
      </c>
      <c r="J4" s="351" t="s">
        <v>548</v>
      </c>
      <c r="K4" s="351" t="s">
        <v>549</v>
      </c>
      <c r="L4" s="352" t="s">
        <v>550</v>
      </c>
      <c r="M4" s="352" t="s">
        <v>551</v>
      </c>
      <c r="N4" s="351" t="s">
        <v>552</v>
      </c>
      <c r="O4" s="353"/>
      <c r="P4" s="354" t="s">
        <v>542</v>
      </c>
      <c r="Q4" s="352" t="s">
        <v>553</v>
      </c>
      <c r="R4" s="352" t="s">
        <v>554</v>
      </c>
      <c r="S4" s="352" t="s">
        <v>555</v>
      </c>
      <c r="T4" s="352" t="s">
        <v>556</v>
      </c>
      <c r="U4" s="355" t="s">
        <v>557</v>
      </c>
      <c r="V4" s="355"/>
      <c r="W4" s="354" t="s">
        <v>558</v>
      </c>
      <c r="X4" s="356" t="s">
        <v>559</v>
      </c>
    </row>
    <row r="5" spans="1:25" ht="14.6" x14ac:dyDescent="0.4">
      <c r="A5" s="5"/>
      <c r="B5" s="155" t="s">
        <v>12</v>
      </c>
      <c r="C5" s="190">
        <v>3965.7488899999998</v>
      </c>
      <c r="D5" s="190">
        <v>5110.2049999999999</v>
      </c>
      <c r="E5" s="190">
        <v>1668.579</v>
      </c>
      <c r="F5" s="190">
        <v>1233.3520000000001</v>
      </c>
      <c r="G5" s="190">
        <v>435.22699999999998</v>
      </c>
      <c r="H5" s="190">
        <v>7407.3748900000001</v>
      </c>
      <c r="I5" s="190">
        <v>279.363</v>
      </c>
      <c r="J5" s="190">
        <v>827.14857307943998</v>
      </c>
      <c r="K5" s="190">
        <v>152.06806421096951</v>
      </c>
      <c r="L5" s="190">
        <v>112.40309936222839</v>
      </c>
      <c r="M5" s="190">
        <v>39.664964848741128</v>
      </c>
      <c r="N5" s="190">
        <v>675.08050886847025</v>
      </c>
      <c r="O5" s="548"/>
      <c r="P5" s="548">
        <v>1799.79</v>
      </c>
      <c r="Q5" s="190">
        <v>347.73599999999999</v>
      </c>
      <c r="R5" s="190">
        <v>4134.4030000000002</v>
      </c>
      <c r="S5" s="190">
        <v>63.203000000000003</v>
      </c>
      <c r="T5" s="190">
        <v>723.47840767941341</v>
      </c>
      <c r="U5" s="190">
        <v>1801.7273052510561</v>
      </c>
      <c r="V5" s="549"/>
      <c r="W5" s="190">
        <v>2016.3150000000001</v>
      </c>
      <c r="X5" s="190">
        <v>120.55248176151319</v>
      </c>
      <c r="Y5" s="550"/>
    </row>
    <row r="6" spans="1:25" ht="14.6" x14ac:dyDescent="0.4">
      <c r="A6" s="5"/>
      <c r="B6" s="155" t="s">
        <v>13</v>
      </c>
      <c r="C6" s="190">
        <v>3985.0795480000002</v>
      </c>
      <c r="D6" s="190">
        <v>5353.2780000000002</v>
      </c>
      <c r="E6" s="190">
        <v>1686.8989999999999</v>
      </c>
      <c r="F6" s="190">
        <v>1243.7719999999999</v>
      </c>
      <c r="G6" s="190">
        <v>443.12700000000001</v>
      </c>
      <c r="H6" s="190">
        <v>7651.4585480000005</v>
      </c>
      <c r="I6" s="190">
        <v>283.66300000000001</v>
      </c>
      <c r="J6" s="190">
        <v>841.57399745861221</v>
      </c>
      <c r="K6" s="190">
        <v>152.02355740201688</v>
      </c>
      <c r="L6" s="190">
        <v>112.08889449636364</v>
      </c>
      <c r="M6" s="190">
        <v>39.934662905653234</v>
      </c>
      <c r="N6" s="190">
        <v>689.55044005659545</v>
      </c>
      <c r="O6" s="191"/>
      <c r="P6" s="357">
        <v>1828.433</v>
      </c>
      <c r="Q6" s="358">
        <v>346.20100000000002</v>
      </c>
      <c r="R6" s="358">
        <v>4341.8500000000004</v>
      </c>
      <c r="S6" s="358">
        <v>62.542999999999999</v>
      </c>
      <c r="T6" s="358">
        <v>729.30198237006903</v>
      </c>
      <c r="U6" s="359">
        <v>1869.9098560089346</v>
      </c>
      <c r="V6" s="157"/>
      <c r="W6" s="360">
        <v>2033.1</v>
      </c>
      <c r="X6" s="361">
        <v>120.64421912374948</v>
      </c>
      <c r="Y6" s="192"/>
    </row>
    <row r="7" spans="1:25" ht="14.6" x14ac:dyDescent="0.4">
      <c r="A7" s="5"/>
      <c r="B7" s="155" t="s">
        <v>14</v>
      </c>
      <c r="C7" s="190">
        <v>4004.5044320000002</v>
      </c>
      <c r="D7" s="190">
        <v>5282.9629999999997</v>
      </c>
      <c r="E7" s="190">
        <v>1690.6120000000001</v>
      </c>
      <c r="F7" s="190">
        <v>1251.3420000000001</v>
      </c>
      <c r="G7" s="190">
        <v>439.27</v>
      </c>
      <c r="H7" s="190">
        <v>7596.8554320000003</v>
      </c>
      <c r="I7" s="190">
        <v>282.08800000000002</v>
      </c>
      <c r="J7" s="190">
        <v>830.38067841556983</v>
      </c>
      <c r="K7" s="190">
        <v>151.15547373663227</v>
      </c>
      <c r="L7" s="190">
        <v>111.88090041744935</v>
      </c>
      <c r="M7" s="190">
        <v>39.274573319182906</v>
      </c>
      <c r="N7" s="190">
        <v>679.22520467893776</v>
      </c>
      <c r="O7" s="191"/>
      <c r="P7" s="357">
        <v>1833.923</v>
      </c>
      <c r="Q7" s="358">
        <v>342.87599999999998</v>
      </c>
      <c r="R7" s="358">
        <v>4240.8270000000002</v>
      </c>
      <c r="S7" s="358">
        <v>66.956000000000003</v>
      </c>
      <c r="T7" s="358">
        <v>714.05549152753554</v>
      </c>
      <c r="U7" s="359">
        <v>1784.7086811612262</v>
      </c>
      <c r="V7" s="157"/>
      <c r="W7" s="360">
        <v>2033.4880000000001</v>
      </c>
      <c r="X7" s="361">
        <v>119.61053849470412</v>
      </c>
      <c r="Y7" s="192"/>
    </row>
    <row r="8" spans="1:25" ht="14.6" x14ac:dyDescent="0.4">
      <c r="A8" s="5"/>
      <c r="B8" s="155" t="s">
        <v>15</v>
      </c>
      <c r="C8" s="190">
        <v>4024.0239999999999</v>
      </c>
      <c r="D8" s="190">
        <v>5360.16</v>
      </c>
      <c r="E8" s="190">
        <v>1694.9280000000001</v>
      </c>
      <c r="F8" s="190">
        <v>1253.5930000000001</v>
      </c>
      <c r="G8" s="190">
        <v>441.33499999999998</v>
      </c>
      <c r="H8" s="190">
        <v>7689.2560000000003</v>
      </c>
      <c r="I8" s="190">
        <v>283.822</v>
      </c>
      <c r="J8" s="190">
        <v>831.24145212837561</v>
      </c>
      <c r="K8" s="190">
        <v>150.13499436637682</v>
      </c>
      <c r="L8" s="190">
        <v>111.04198997994573</v>
      </c>
      <c r="M8" s="190">
        <v>39.093004386431112</v>
      </c>
      <c r="N8" s="190">
        <v>681.10645776199885</v>
      </c>
      <c r="O8" s="191"/>
      <c r="P8" s="357">
        <v>1833.377</v>
      </c>
      <c r="Q8" s="358">
        <v>333.89600000000002</v>
      </c>
      <c r="R8" s="358">
        <v>4279.24</v>
      </c>
      <c r="S8" s="358">
        <v>68.512</v>
      </c>
      <c r="T8" s="358">
        <v>701.86781719203407</v>
      </c>
      <c r="U8" s="359">
        <v>1766.0370424249847</v>
      </c>
      <c r="V8" s="157"/>
      <c r="W8" s="360">
        <v>2028.8240000000001</v>
      </c>
      <c r="X8" s="361">
        <v>118.38747983182733</v>
      </c>
      <c r="Y8" s="192"/>
    </row>
    <row r="9" spans="1:25" ht="18.75" customHeight="1" x14ac:dyDescent="0.4">
      <c r="A9" s="5"/>
      <c r="B9" s="155" t="s">
        <v>16</v>
      </c>
      <c r="C9" s="190">
        <v>4082.7984849999998</v>
      </c>
      <c r="D9" s="190">
        <v>5382.1229999999996</v>
      </c>
      <c r="E9" s="190">
        <v>1706.74</v>
      </c>
      <c r="F9" s="190">
        <v>1261.1010000000001</v>
      </c>
      <c r="G9" s="190">
        <v>445.63900000000001</v>
      </c>
      <c r="H9" s="190">
        <v>7758.1814849999992</v>
      </c>
      <c r="I9" s="190">
        <v>284.17399999999998</v>
      </c>
      <c r="J9" s="190">
        <v>834.83541610253428</v>
      </c>
      <c r="K9" s="190">
        <v>150.53975887036529</v>
      </c>
      <c r="L9" s="190">
        <v>111.23301759563644</v>
      </c>
      <c r="M9" s="190">
        <v>39.306741274728843</v>
      </c>
      <c r="N9" s="190">
        <v>684.29565723216911</v>
      </c>
      <c r="O9" s="191"/>
      <c r="P9" s="357">
        <v>1841.433</v>
      </c>
      <c r="Q9" s="358">
        <v>332.90300000000002</v>
      </c>
      <c r="R9" s="358">
        <v>4229.33</v>
      </c>
      <c r="S9" s="358">
        <v>71.415999999999997</v>
      </c>
      <c r="T9" s="358">
        <v>683.46268191383933</v>
      </c>
      <c r="U9" s="359">
        <v>1693.3095049865085</v>
      </c>
      <c r="V9" s="157"/>
      <c r="W9" s="360">
        <v>2039.643</v>
      </c>
      <c r="X9" s="361">
        <v>118.0954470868744</v>
      </c>
      <c r="Y9" s="193"/>
    </row>
    <row r="10" spans="1:25" ht="14.6" x14ac:dyDescent="0.4">
      <c r="A10" s="5"/>
      <c r="B10" s="155" t="s">
        <v>17</v>
      </c>
      <c r="C10" s="190">
        <v>4142.431423</v>
      </c>
      <c r="D10" s="190">
        <v>5158.9539999999997</v>
      </c>
      <c r="E10" s="190">
        <v>1702.357</v>
      </c>
      <c r="F10" s="190">
        <v>1263.4449999999999</v>
      </c>
      <c r="G10" s="190">
        <v>438.91199999999998</v>
      </c>
      <c r="H10" s="190">
        <v>7599.0284230000007</v>
      </c>
      <c r="I10" s="190">
        <v>292.33999999999997</v>
      </c>
      <c r="J10" s="190">
        <v>814.17979865619066</v>
      </c>
      <c r="K10" s="190">
        <v>149.01271331834764</v>
      </c>
      <c r="L10" s="190">
        <v>110.59335238055223</v>
      </c>
      <c r="M10" s="190">
        <v>38.419360937795425</v>
      </c>
      <c r="N10" s="190">
        <v>665.1670853378431</v>
      </c>
      <c r="O10" s="191"/>
      <c r="P10" s="357">
        <v>1871.106</v>
      </c>
      <c r="Q10" s="358">
        <v>320.99900000000002</v>
      </c>
      <c r="R10" s="358">
        <v>4085.2109999999998</v>
      </c>
      <c r="S10" s="358">
        <v>65.192999999999998</v>
      </c>
      <c r="T10" s="358">
        <v>687.71193448913368</v>
      </c>
      <c r="U10" s="359">
        <v>1619.4716936749521</v>
      </c>
      <c r="V10" s="157"/>
      <c r="W10" s="360">
        <v>2023.356</v>
      </c>
      <c r="X10" s="361">
        <v>115.99218064767626</v>
      </c>
      <c r="Y10" s="193"/>
    </row>
    <row r="11" spans="1:25" ht="14.6" x14ac:dyDescent="0.4">
      <c r="A11" s="5"/>
      <c r="B11" s="155" t="s">
        <v>18</v>
      </c>
      <c r="C11" s="190">
        <v>4202.9353540000002</v>
      </c>
      <c r="D11" s="190">
        <v>5385.8419999999996</v>
      </c>
      <c r="E11" s="190">
        <v>1717.2940000000001</v>
      </c>
      <c r="F11" s="190">
        <v>1267.6869999999999</v>
      </c>
      <c r="G11" s="190">
        <v>449.60700000000003</v>
      </c>
      <c r="H11" s="190">
        <v>7871.483354</v>
      </c>
      <c r="I11" s="190">
        <v>298.41300000000001</v>
      </c>
      <c r="J11" s="190">
        <v>827.51116540337898</v>
      </c>
      <c r="K11" s="190">
        <v>148.20241484566546</v>
      </c>
      <c r="L11" s="190">
        <v>109.40134576167917</v>
      </c>
      <c r="M11" s="190">
        <v>38.80106908398627</v>
      </c>
      <c r="N11" s="190">
        <v>679.30875055771355</v>
      </c>
      <c r="O11" s="191"/>
      <c r="P11" s="357">
        <v>1852.329</v>
      </c>
      <c r="Q11" s="358">
        <v>318.28300000000002</v>
      </c>
      <c r="R11" s="358">
        <v>4344.7209999999995</v>
      </c>
      <c r="S11" s="358">
        <v>68.209999999999994</v>
      </c>
      <c r="T11" s="358">
        <v>677.68712659742232</v>
      </c>
      <c r="U11" s="359">
        <v>1705.9916365139702</v>
      </c>
      <c r="V11" s="157"/>
      <c r="W11" s="360">
        <v>2035.5770000000002</v>
      </c>
      <c r="X11" s="361">
        <v>115.5147033787695</v>
      </c>
      <c r="Y11" s="193"/>
    </row>
    <row r="12" spans="1:25" ht="14.6" x14ac:dyDescent="0.4">
      <c r="A12" s="5"/>
      <c r="B12" s="155" t="s">
        <v>19</v>
      </c>
      <c r="C12" s="190">
        <v>4264.3230000000012</v>
      </c>
      <c r="D12" s="190">
        <v>5434.0410000000002</v>
      </c>
      <c r="E12" s="190">
        <v>1726.4559999999999</v>
      </c>
      <c r="F12" s="190">
        <v>1273.1320000000001</v>
      </c>
      <c r="G12" s="190">
        <v>453.32400000000001</v>
      </c>
      <c r="H12" s="190">
        <v>7971.9080000000013</v>
      </c>
      <c r="I12" s="190">
        <v>300.87900000000002</v>
      </c>
      <c r="J12" s="190">
        <v>824.82688470717119</v>
      </c>
      <c r="K12" s="190">
        <v>146.83170523028457</v>
      </c>
      <c r="L12" s="190">
        <v>108.27738589529226</v>
      </c>
      <c r="M12" s="190">
        <v>38.554319334992336</v>
      </c>
      <c r="N12" s="190">
        <v>677.99517947688651</v>
      </c>
      <c r="O12" s="191"/>
      <c r="P12" s="357">
        <v>1888.7950000000001</v>
      </c>
      <c r="Q12" s="358">
        <v>317.50900000000001</v>
      </c>
      <c r="R12" s="358">
        <v>4346.3819999999996</v>
      </c>
      <c r="S12" s="358">
        <v>69.114999999999995</v>
      </c>
      <c r="T12" s="358">
        <v>689.5073265823155</v>
      </c>
      <c r="U12" s="359">
        <v>1702.5601057188958</v>
      </c>
      <c r="V12" s="157"/>
      <c r="W12" s="360">
        <v>2043.9649999999999</v>
      </c>
      <c r="X12" s="361">
        <v>114.74176205721356</v>
      </c>
      <c r="Y12" s="193"/>
    </row>
    <row r="13" spans="1:25" ht="18.75" customHeight="1" x14ac:dyDescent="0.4">
      <c r="A13" s="5"/>
      <c r="B13" s="155" t="s">
        <v>20</v>
      </c>
      <c r="C13" s="190">
        <v>4353.0873190000002</v>
      </c>
      <c r="D13" s="190">
        <v>5545.3980000000001</v>
      </c>
      <c r="E13" s="190">
        <v>1731.7080000000001</v>
      </c>
      <c r="F13" s="190">
        <v>1277.3130000000001</v>
      </c>
      <c r="G13" s="190">
        <v>454.39499999999998</v>
      </c>
      <c r="H13" s="190">
        <v>8166.7773189999998</v>
      </c>
      <c r="I13" s="190">
        <v>301.52100000000002</v>
      </c>
      <c r="J13" s="190">
        <v>829.60737801438711</v>
      </c>
      <c r="K13" s="190">
        <v>145.13712826435503</v>
      </c>
      <c r="L13" s="190">
        <v>107.05357988455798</v>
      </c>
      <c r="M13" s="190">
        <v>38.083548379797058</v>
      </c>
      <c r="N13" s="190">
        <v>684.47024975003194</v>
      </c>
      <c r="O13" s="191"/>
      <c r="P13" s="357">
        <v>1859.8219999999999</v>
      </c>
      <c r="Q13" s="358">
        <v>311.36500000000001</v>
      </c>
      <c r="R13" s="358">
        <v>4412.0039999999999</v>
      </c>
      <c r="S13" s="358">
        <v>70.77</v>
      </c>
      <c r="T13" s="358">
        <v>680.53555223793228</v>
      </c>
      <c r="U13" s="359">
        <v>1728.3484821872896</v>
      </c>
      <c r="V13" s="157"/>
      <c r="W13" s="360">
        <v>2043.0730000000001</v>
      </c>
      <c r="X13" s="361">
        <v>113.42528799444831</v>
      </c>
      <c r="Y13" s="193"/>
    </row>
    <row r="14" spans="1:25" ht="14.6" x14ac:dyDescent="0.4">
      <c r="A14" s="5"/>
      <c r="B14" s="155" t="s">
        <v>21</v>
      </c>
      <c r="C14" s="190">
        <v>4443.6993190000003</v>
      </c>
      <c r="D14" s="190">
        <v>5714.6549999999997</v>
      </c>
      <c r="E14" s="190">
        <v>1743.2180000000001</v>
      </c>
      <c r="F14" s="190">
        <v>1283.5360000000001</v>
      </c>
      <c r="G14" s="190">
        <v>459.68200000000002</v>
      </c>
      <c r="H14" s="190">
        <v>8415.1363189999993</v>
      </c>
      <c r="I14" s="190">
        <v>304.32400000000001</v>
      </c>
      <c r="J14" s="190">
        <v>842.92112174798376</v>
      </c>
      <c r="K14" s="190">
        <v>144.64894862575787</v>
      </c>
      <c r="L14" s="190">
        <v>106.50540146058083</v>
      </c>
      <c r="M14" s="190">
        <v>38.143547165177068</v>
      </c>
      <c r="N14" s="190">
        <v>698.27217312222581</v>
      </c>
      <c r="O14" s="191"/>
      <c r="P14" s="357">
        <v>1860.269</v>
      </c>
      <c r="Q14" s="358">
        <v>307.51900000000001</v>
      </c>
      <c r="R14" s="358">
        <v>4507.0230000000001</v>
      </c>
      <c r="S14" s="358">
        <v>74.387</v>
      </c>
      <c r="T14" s="358">
        <v>658.54426122726409</v>
      </c>
      <c r="U14" s="359">
        <v>1704.3712519735773</v>
      </c>
      <c r="V14" s="157"/>
      <c r="W14" s="360">
        <v>2050.7370000000001</v>
      </c>
      <c r="X14" s="361">
        <v>112.64177464032127</v>
      </c>
      <c r="Y14" s="193"/>
    </row>
    <row r="15" spans="1:25" ht="14.6" x14ac:dyDescent="0.4">
      <c r="A15" s="5"/>
      <c r="B15" s="155" t="s">
        <v>22</v>
      </c>
      <c r="C15" s="190">
        <v>4536.197459</v>
      </c>
      <c r="D15" s="190">
        <v>5921.6480000000001</v>
      </c>
      <c r="E15" s="190">
        <v>1762.155</v>
      </c>
      <c r="F15" s="190">
        <v>1289.826</v>
      </c>
      <c r="G15" s="190">
        <v>472.32900000000001</v>
      </c>
      <c r="H15" s="190">
        <v>8695.6904589999995</v>
      </c>
      <c r="I15" s="190">
        <v>303.83199999999999</v>
      </c>
      <c r="J15" s="190">
        <v>863.88778866900816</v>
      </c>
      <c r="K15" s="190">
        <v>145.56575656144778</v>
      </c>
      <c r="L15" s="190">
        <v>106.5482307303421</v>
      </c>
      <c r="M15" s="190">
        <v>39.017525831105701</v>
      </c>
      <c r="N15" s="190">
        <v>718.3220321075604</v>
      </c>
      <c r="O15" s="191"/>
      <c r="P15" s="357">
        <v>1906.421</v>
      </c>
      <c r="Q15" s="358">
        <v>305.84399999999999</v>
      </c>
      <c r="R15" s="358">
        <v>4678.2860000000001</v>
      </c>
      <c r="S15" s="358">
        <v>80.55</v>
      </c>
      <c r="T15" s="358">
        <v>646.63457950899192</v>
      </c>
      <c r="U15" s="359">
        <v>1690.5556573118695</v>
      </c>
      <c r="V15" s="157"/>
      <c r="W15" s="360">
        <v>2067.9989999999998</v>
      </c>
      <c r="X15" s="361">
        <v>112.25032703508096</v>
      </c>
      <c r="Y15" s="193"/>
    </row>
    <row r="16" spans="1:25" ht="14.6" x14ac:dyDescent="0.4">
      <c r="A16" s="5"/>
      <c r="B16" s="155" t="s">
        <v>23</v>
      </c>
      <c r="C16" s="190">
        <v>4630.6210000000001</v>
      </c>
      <c r="D16" s="190">
        <v>6029.6980000000003</v>
      </c>
      <c r="E16" s="190">
        <v>1781.7080000000001</v>
      </c>
      <c r="F16" s="190">
        <v>1295.1199999999999</v>
      </c>
      <c r="G16" s="190">
        <v>486.58800000000002</v>
      </c>
      <c r="H16" s="190">
        <v>8878.6110000000008</v>
      </c>
      <c r="I16" s="190">
        <v>307.27600000000001</v>
      </c>
      <c r="J16" s="190">
        <v>875.9844464001485</v>
      </c>
      <c r="K16" s="190">
        <v>146.40729757024306</v>
      </c>
      <c r="L16" s="190">
        <v>106.42317328606774</v>
      </c>
      <c r="M16" s="190">
        <v>39.984124284175316</v>
      </c>
      <c r="N16" s="190">
        <v>729.57714882990558</v>
      </c>
      <c r="O16" s="191"/>
      <c r="P16" s="357">
        <v>1885.454</v>
      </c>
      <c r="Q16" s="358">
        <v>296.42599999999999</v>
      </c>
      <c r="R16" s="358">
        <v>4726.473</v>
      </c>
      <c r="S16" s="358">
        <v>77.691000000000003</v>
      </c>
      <c r="T16" s="358">
        <v>621.44575771758537</v>
      </c>
      <c r="U16" s="359">
        <v>1655.5478282651829</v>
      </c>
      <c r="V16" s="157"/>
      <c r="W16" s="360">
        <v>2078.134</v>
      </c>
      <c r="X16" s="361">
        <v>111.57682573124283</v>
      </c>
      <c r="Y16" s="193"/>
    </row>
    <row r="17" spans="1:25" ht="18.75" customHeight="1" x14ac:dyDescent="0.4">
      <c r="A17" s="5"/>
      <c r="B17" s="155" t="s">
        <v>24</v>
      </c>
      <c r="C17" s="190">
        <v>4722.300459</v>
      </c>
      <c r="D17" s="190">
        <v>6049.2020000000002</v>
      </c>
      <c r="E17" s="190">
        <v>1786.4369999999999</v>
      </c>
      <c r="F17" s="190">
        <v>1299.8240000000001</v>
      </c>
      <c r="G17" s="190">
        <v>486.613</v>
      </c>
      <c r="H17" s="190">
        <v>8985.0654589999995</v>
      </c>
      <c r="I17" s="190">
        <v>311.83699999999999</v>
      </c>
      <c r="J17" s="190">
        <v>877.68064368936223</v>
      </c>
      <c r="K17" s="190">
        <v>145.56197541044384</v>
      </c>
      <c r="L17" s="190">
        <v>105.91190684356894</v>
      </c>
      <c r="M17" s="190">
        <v>39.650068566874907</v>
      </c>
      <c r="N17" s="190">
        <v>732.11866827891845</v>
      </c>
      <c r="O17" s="191"/>
      <c r="P17" s="357">
        <v>2000.991</v>
      </c>
      <c r="Q17" s="358">
        <v>299.59300000000002</v>
      </c>
      <c r="R17" s="358">
        <v>4712.5129999999999</v>
      </c>
      <c r="S17" s="358">
        <v>79.546999999999997</v>
      </c>
      <c r="T17" s="358">
        <v>640.98374309281644</v>
      </c>
      <c r="U17" s="359">
        <v>1605.5436854328502</v>
      </c>
      <c r="V17" s="157"/>
      <c r="W17" s="360">
        <v>2086.0299999999997</v>
      </c>
      <c r="X17" s="361">
        <v>111.00273511914263</v>
      </c>
      <c r="Y17" s="193"/>
    </row>
    <row r="18" spans="1:25" ht="14.6" x14ac:dyDescent="0.4">
      <c r="A18" s="5"/>
      <c r="B18" s="155" t="s">
        <v>25</v>
      </c>
      <c r="C18" s="190">
        <v>4815.7950350000001</v>
      </c>
      <c r="D18" s="190">
        <v>5902.5780000000004</v>
      </c>
      <c r="E18" s="190">
        <v>1794.8119999999999</v>
      </c>
      <c r="F18" s="190">
        <v>1306.7380000000001</v>
      </c>
      <c r="G18" s="190">
        <v>488.07400000000001</v>
      </c>
      <c r="H18" s="190">
        <v>8923.5610350000006</v>
      </c>
      <c r="I18" s="190">
        <v>319.72199999999998</v>
      </c>
      <c r="J18" s="190">
        <v>862.529787545658</v>
      </c>
      <c r="K18" s="190">
        <v>144.43225739478075</v>
      </c>
      <c r="L18" s="190">
        <v>105.15592672856044</v>
      </c>
      <c r="M18" s="190">
        <v>39.276330666220318</v>
      </c>
      <c r="N18" s="190">
        <v>718.09753015087722</v>
      </c>
      <c r="O18" s="191"/>
      <c r="P18" s="357">
        <v>1962.5509999999999</v>
      </c>
      <c r="Q18" s="358">
        <v>288.76100000000002</v>
      </c>
      <c r="R18" s="358">
        <v>4521.6949999999997</v>
      </c>
      <c r="S18" s="358">
        <v>78.266000000000005</v>
      </c>
      <c r="T18" s="358">
        <v>620.95433058907656</v>
      </c>
      <c r="U18" s="359">
        <v>1522.0361077537384</v>
      </c>
      <c r="V18" s="157"/>
      <c r="W18" s="360">
        <v>2083.5729999999999</v>
      </c>
      <c r="X18" s="361">
        <v>109.99600892396153</v>
      </c>
      <c r="Y18" s="193"/>
    </row>
    <row r="19" spans="1:25" ht="14.6" x14ac:dyDescent="0.4">
      <c r="A19" s="194"/>
      <c r="B19" s="155" t="s">
        <v>26</v>
      </c>
      <c r="C19" s="190">
        <v>4911.1406660000002</v>
      </c>
      <c r="D19" s="190">
        <v>6181.6409999999996</v>
      </c>
      <c r="E19" s="190">
        <v>1822.461</v>
      </c>
      <c r="F19" s="190">
        <v>1315.2719999999999</v>
      </c>
      <c r="G19" s="190">
        <v>507.18900000000002</v>
      </c>
      <c r="H19" s="190">
        <v>9270.3206660000014</v>
      </c>
      <c r="I19" s="190">
        <v>327.22899999999998</v>
      </c>
      <c r="J19" s="190">
        <v>876.16279003273121</v>
      </c>
      <c r="K19" s="190">
        <v>143.9469884618787</v>
      </c>
      <c r="L19" s="190">
        <v>103.88669135209594</v>
      </c>
      <c r="M19" s="190">
        <v>40.060297109782759</v>
      </c>
      <c r="N19" s="190">
        <v>732.2158015708527</v>
      </c>
      <c r="O19" s="191"/>
      <c r="P19" s="357">
        <v>1984.5840000000001</v>
      </c>
      <c r="Q19" s="358">
        <v>291.214</v>
      </c>
      <c r="R19" s="358">
        <v>4766.2370000000001</v>
      </c>
      <c r="S19" s="358">
        <v>76.275000000000006</v>
      </c>
      <c r="T19" s="358">
        <v>636.53549469335655</v>
      </c>
      <c r="U19" s="359">
        <v>1622.1268911632919</v>
      </c>
      <c r="V19" s="157"/>
      <c r="W19" s="360">
        <v>2113.6750000000002</v>
      </c>
      <c r="X19" s="361">
        <v>111.03234458728647</v>
      </c>
      <c r="Y19" s="193"/>
    </row>
    <row r="20" spans="1:25" ht="14.6" x14ac:dyDescent="0.4">
      <c r="A20" s="194"/>
      <c r="B20" s="155" t="s">
        <v>27</v>
      </c>
      <c r="C20" s="190">
        <v>5008.3739999999998</v>
      </c>
      <c r="D20" s="190">
        <v>6125.9089999999997</v>
      </c>
      <c r="E20" s="190">
        <v>1828.0519999999999</v>
      </c>
      <c r="F20" s="190">
        <v>1321.163</v>
      </c>
      <c r="G20" s="190">
        <v>506.88900000000001</v>
      </c>
      <c r="H20" s="190">
        <v>9306.2309999999998</v>
      </c>
      <c r="I20" s="190">
        <v>327.42200000000003</v>
      </c>
      <c r="J20" s="190">
        <v>865.66602654309952</v>
      </c>
      <c r="K20" s="190">
        <v>142.12702435838625</v>
      </c>
      <c r="L20" s="190">
        <v>102.71751891215276</v>
      </c>
      <c r="M20" s="190">
        <v>39.409505446233503</v>
      </c>
      <c r="N20" s="190">
        <v>723.53900218471324</v>
      </c>
      <c r="O20" s="191"/>
      <c r="P20" s="357">
        <v>1954.5530000000001</v>
      </c>
      <c r="Q20" s="358">
        <v>290.50799999999998</v>
      </c>
      <c r="R20" s="358">
        <v>4694.6229999999996</v>
      </c>
      <c r="S20" s="358">
        <v>80.712000000000003</v>
      </c>
      <c r="T20" s="358">
        <v>620.88722998729361</v>
      </c>
      <c r="U20" s="359">
        <v>1583.5867217280811</v>
      </c>
      <c r="V20" s="157"/>
      <c r="W20" s="360">
        <v>2118.56</v>
      </c>
      <c r="X20" s="361">
        <v>110.54600404602049</v>
      </c>
      <c r="Y20" s="193"/>
    </row>
    <row r="21" spans="1:25" ht="18.75" customHeight="1" x14ac:dyDescent="0.4">
      <c r="A21" s="194"/>
      <c r="B21" s="155" t="s">
        <v>28</v>
      </c>
      <c r="C21" s="190">
        <v>5077.718476</v>
      </c>
      <c r="D21" s="190">
        <v>6502.1549999999997</v>
      </c>
      <c r="E21" s="190">
        <v>1858.3969999999999</v>
      </c>
      <c r="F21" s="190">
        <v>1330.854</v>
      </c>
      <c r="G21" s="190">
        <v>527.54300000000001</v>
      </c>
      <c r="H21" s="190">
        <v>9721.4764759999998</v>
      </c>
      <c r="I21" s="190">
        <v>326.43</v>
      </c>
      <c r="J21" s="190">
        <v>890.20962251778326</v>
      </c>
      <c r="K21" s="190">
        <v>142.86536854542925</v>
      </c>
      <c r="L21" s="190">
        <v>102.31018839901198</v>
      </c>
      <c r="M21" s="190">
        <v>40.55518014641725</v>
      </c>
      <c r="N21" s="190">
        <v>747.34425397235395</v>
      </c>
      <c r="O21" s="191"/>
      <c r="P21" s="357">
        <v>2007.1679999999999</v>
      </c>
      <c r="Q21" s="358">
        <v>297.58199999999999</v>
      </c>
      <c r="R21" s="358">
        <v>4982.1679999999997</v>
      </c>
      <c r="S21" s="358">
        <v>79.968999999999994</v>
      </c>
      <c r="T21" s="358">
        <v>636.74743514094826</v>
      </c>
      <c r="U21" s="359">
        <v>1674.9306837720719</v>
      </c>
      <c r="V21" s="157"/>
      <c r="W21" s="360">
        <v>2155.9789999999998</v>
      </c>
      <c r="X21" s="361">
        <v>111.62529776959506</v>
      </c>
      <c r="Y21" s="193"/>
    </row>
    <row r="22" spans="1:25" ht="14.6" x14ac:dyDescent="0.4">
      <c r="A22" s="194"/>
      <c r="B22" s="155" t="s">
        <v>31</v>
      </c>
      <c r="C22" s="190">
        <v>5148.0230739999997</v>
      </c>
      <c r="D22" s="190">
        <v>6797.5360000000001</v>
      </c>
      <c r="E22" s="190">
        <v>1887.962</v>
      </c>
      <c r="F22" s="190">
        <v>1343.7840000000001</v>
      </c>
      <c r="G22" s="190">
        <v>544.178</v>
      </c>
      <c r="H22" s="190">
        <v>10057.597074000001</v>
      </c>
      <c r="I22" s="190">
        <v>328.38400000000001</v>
      </c>
      <c r="J22" s="190">
        <v>912.24729748408697</v>
      </c>
      <c r="K22" s="190">
        <v>144.17811854459643</v>
      </c>
      <c r="L22" s="190">
        <v>102.62084133596545</v>
      </c>
      <c r="M22" s="190">
        <v>41.557277208631</v>
      </c>
      <c r="N22" s="190">
        <v>768.06917893949048</v>
      </c>
      <c r="O22" s="191"/>
      <c r="P22" s="357">
        <v>2095.5549999999998</v>
      </c>
      <c r="Q22" s="358">
        <v>297.303</v>
      </c>
      <c r="R22" s="358">
        <v>5298.7179999999998</v>
      </c>
      <c r="S22" s="358">
        <v>81.855999999999995</v>
      </c>
      <c r="T22" s="358">
        <v>657.3011680865211</v>
      </c>
      <c r="U22" s="359">
        <v>1755.2730135628519</v>
      </c>
      <c r="V22" s="157"/>
      <c r="W22" s="360">
        <v>2185.2649999999999</v>
      </c>
      <c r="X22" s="361">
        <v>112.13376217799448</v>
      </c>
      <c r="Y22" s="193"/>
    </row>
    <row r="23" spans="1:25" ht="14.6" x14ac:dyDescent="0.4">
      <c r="A23" s="194"/>
      <c r="B23" s="155" t="s">
        <v>32</v>
      </c>
      <c r="C23" s="190">
        <v>5219.3010899999999</v>
      </c>
      <c r="D23" s="190">
        <v>6948.2449999999999</v>
      </c>
      <c r="E23" s="190">
        <v>1904.8720000000001</v>
      </c>
      <c r="F23" s="190">
        <v>1355.146</v>
      </c>
      <c r="G23" s="190">
        <v>549.726</v>
      </c>
      <c r="H23" s="190">
        <v>10262.67409</v>
      </c>
      <c r="I23" s="190">
        <v>328.661</v>
      </c>
      <c r="J23" s="190">
        <v>928.1847536457858</v>
      </c>
      <c r="K23" s="190">
        <v>145.31057741378612</v>
      </c>
      <c r="L23" s="190">
        <v>103.37547496103812</v>
      </c>
      <c r="M23" s="190">
        <v>41.935102452747998</v>
      </c>
      <c r="N23" s="190">
        <v>782.87417623199985</v>
      </c>
      <c r="O23" s="191"/>
      <c r="P23" s="357">
        <v>2151.002</v>
      </c>
      <c r="Q23" s="358">
        <v>298.69900000000001</v>
      </c>
      <c r="R23" s="358">
        <v>5461.3040000000001</v>
      </c>
      <c r="S23" s="358">
        <v>80.745000000000005</v>
      </c>
      <c r="T23" s="358">
        <v>665.36398562245972</v>
      </c>
      <c r="U23" s="359">
        <v>1781.7270989414815</v>
      </c>
      <c r="V23" s="157"/>
      <c r="W23" s="360">
        <v>2203.5709999999999</v>
      </c>
      <c r="X23" s="361">
        <v>111.88098703928324</v>
      </c>
      <c r="Y23" s="193"/>
    </row>
    <row r="24" spans="1:25" ht="14.6" x14ac:dyDescent="0.4">
      <c r="A24" s="194"/>
      <c r="B24" s="155" t="s">
        <v>33</v>
      </c>
      <c r="C24" s="190">
        <v>5291.5659999999998</v>
      </c>
      <c r="D24" s="190">
        <v>6681.2309999999998</v>
      </c>
      <c r="E24" s="190">
        <v>1896.463</v>
      </c>
      <c r="F24" s="190">
        <v>1361.5709999999999</v>
      </c>
      <c r="G24" s="190">
        <v>534.89200000000005</v>
      </c>
      <c r="H24" s="190">
        <v>10076.334000000001</v>
      </c>
      <c r="I24" s="190">
        <v>327.892</v>
      </c>
      <c r="J24" s="190">
        <v>913.00124221518433</v>
      </c>
      <c r="K24" s="190">
        <v>144.6172581741038</v>
      </c>
      <c r="L24" s="190">
        <v>103.82837146275601</v>
      </c>
      <c r="M24" s="190">
        <v>40.788886711347779</v>
      </c>
      <c r="N24" s="190">
        <v>768.38398404108079</v>
      </c>
      <c r="O24" s="191"/>
      <c r="P24" s="357">
        <v>2225.732</v>
      </c>
      <c r="Q24" s="358">
        <v>295.48899999999998</v>
      </c>
      <c r="R24" s="358">
        <v>5167.2089999999998</v>
      </c>
      <c r="S24" s="358">
        <v>82.361999999999995</v>
      </c>
      <c r="T24" s="358">
        <v>684.9839351002671</v>
      </c>
      <c r="U24" s="359">
        <v>1681.1819088301552</v>
      </c>
      <c r="V24" s="157"/>
      <c r="W24" s="360">
        <v>2191.9519999999998</v>
      </c>
      <c r="X24" s="361">
        <v>110.05736464078689</v>
      </c>
      <c r="Y24" s="193"/>
    </row>
    <row r="25" spans="1:25" ht="18.75" customHeight="1" x14ac:dyDescent="0.4">
      <c r="A25" s="194"/>
      <c r="B25" s="155" t="s">
        <v>34</v>
      </c>
      <c r="C25" s="190">
        <v>5380.4154900000012</v>
      </c>
      <c r="D25" s="190">
        <v>6938.2389999999996</v>
      </c>
      <c r="E25" s="190">
        <v>1928.742</v>
      </c>
      <c r="F25" s="190">
        <v>1374.595</v>
      </c>
      <c r="G25" s="190">
        <v>554.14700000000005</v>
      </c>
      <c r="H25" s="190">
        <v>10389.912490000002</v>
      </c>
      <c r="I25" s="190">
        <v>328</v>
      </c>
      <c r="J25" s="190">
        <v>938.25175846213483</v>
      </c>
      <c r="K25" s="190">
        <v>146.90285977164172</v>
      </c>
      <c r="L25" s="190">
        <v>104.69618877371876</v>
      </c>
      <c r="M25" s="190">
        <v>42.206670997922977</v>
      </c>
      <c r="N25" s="190">
        <v>791.34889869049334</v>
      </c>
      <c r="O25" s="191"/>
      <c r="P25" s="357">
        <v>2291.6709999999998</v>
      </c>
      <c r="Q25" s="358">
        <v>302.46199999999999</v>
      </c>
      <c r="R25" s="358">
        <v>5418.7179999999998</v>
      </c>
      <c r="S25" s="358">
        <v>83.688000000000002</v>
      </c>
      <c r="T25" s="358">
        <v>697.29622000237327</v>
      </c>
      <c r="U25" s="359">
        <v>1740.8071175806554</v>
      </c>
      <c r="V25" s="157"/>
      <c r="W25" s="360">
        <v>2231.2039999999997</v>
      </c>
      <c r="X25" s="361">
        <v>110.68353109198593</v>
      </c>
      <c r="Y25" s="193"/>
    </row>
    <row r="26" spans="1:25" ht="14.6" x14ac:dyDescent="0.4">
      <c r="A26" s="194"/>
      <c r="B26" s="155" t="s">
        <v>38</v>
      </c>
      <c r="C26" s="190">
        <v>5443.9781300000004</v>
      </c>
      <c r="D26" s="190">
        <v>6852.9340000000002</v>
      </c>
      <c r="E26" s="190">
        <v>1929.8309999999999</v>
      </c>
      <c r="F26" s="190">
        <v>1375.11</v>
      </c>
      <c r="G26" s="190">
        <v>554.721</v>
      </c>
      <c r="H26" s="190">
        <v>10367.08113</v>
      </c>
      <c r="I26" s="190">
        <v>337.44200000000001</v>
      </c>
      <c r="J26" s="190">
        <v>930.17841444180965</v>
      </c>
      <c r="K26" s="190">
        <v>145.9786912961093</v>
      </c>
      <c r="L26" s="190">
        <v>104.01779129270534</v>
      </c>
      <c r="M26" s="190">
        <v>41.96090000340395</v>
      </c>
      <c r="N26" s="190">
        <v>784.19972314570043</v>
      </c>
      <c r="O26" s="191"/>
      <c r="P26" s="357">
        <v>2323.1709999999998</v>
      </c>
      <c r="Q26" s="358">
        <v>304.37799999999999</v>
      </c>
      <c r="R26" s="358">
        <v>5306.7669999999998</v>
      </c>
      <c r="S26" s="358">
        <v>82.394000000000005</v>
      </c>
      <c r="T26" s="358">
        <v>705.72558621339101</v>
      </c>
      <c r="U26" s="359">
        <v>1704.5359960387493</v>
      </c>
      <c r="V26" s="157"/>
      <c r="W26" s="360">
        <v>2234.2089999999998</v>
      </c>
      <c r="X26" s="361">
        <v>109.54877872383197</v>
      </c>
      <c r="Y26" s="193"/>
    </row>
    <row r="27" spans="1:25" ht="14.6" x14ac:dyDescent="0.4">
      <c r="A27" s="194"/>
      <c r="B27" s="155" t="s">
        <v>39</v>
      </c>
      <c r="C27" s="190">
        <v>5508.2916699999996</v>
      </c>
      <c r="D27" s="190">
        <v>6861.143</v>
      </c>
      <c r="E27" s="190">
        <v>1942.9359999999999</v>
      </c>
      <c r="F27" s="190">
        <v>1387.4580000000001</v>
      </c>
      <c r="G27" s="190">
        <v>555.47799999999995</v>
      </c>
      <c r="H27" s="190">
        <v>10426.498669999999</v>
      </c>
      <c r="I27" s="190">
        <v>339.73899999999998</v>
      </c>
      <c r="J27" s="190">
        <v>927.8887705324463</v>
      </c>
      <c r="K27" s="190">
        <v>145.7486574253623</v>
      </c>
      <c r="L27" s="190">
        <v>104.07967155587127</v>
      </c>
      <c r="M27" s="190">
        <v>41.66898586949101</v>
      </c>
      <c r="N27" s="190">
        <v>782.14011310708406</v>
      </c>
      <c r="O27" s="191"/>
      <c r="P27" s="357">
        <v>2350.3339999999998</v>
      </c>
      <c r="Q27" s="358">
        <v>312.255</v>
      </c>
      <c r="R27" s="358">
        <v>5350.9250000000002</v>
      </c>
      <c r="S27" s="358">
        <v>83.543000000000006</v>
      </c>
      <c r="T27" s="358">
        <v>707.95964902240144</v>
      </c>
      <c r="U27" s="359">
        <v>1705.843903526343</v>
      </c>
      <c r="V27" s="157"/>
      <c r="W27" s="360">
        <v>2255.1909999999998</v>
      </c>
      <c r="X27" s="361">
        <v>109.47348441821832</v>
      </c>
      <c r="Y27" s="193"/>
    </row>
    <row r="28" spans="1:25" ht="14.6" x14ac:dyDescent="0.4">
      <c r="A28" s="194"/>
      <c r="B28" s="155" t="s">
        <v>40</v>
      </c>
      <c r="C28" s="190">
        <v>5573.3649999999998</v>
      </c>
      <c r="D28" s="190">
        <v>6901.0230000000001</v>
      </c>
      <c r="E28" s="190">
        <v>1952.45</v>
      </c>
      <c r="F28" s="190">
        <v>1397.2170000000001</v>
      </c>
      <c r="G28" s="190">
        <v>555.23299999999995</v>
      </c>
      <c r="H28" s="190">
        <v>10521.938</v>
      </c>
      <c r="I28" s="190">
        <v>341.892</v>
      </c>
      <c r="J28" s="190">
        <v>926.03652511779228</v>
      </c>
      <c r="K28" s="190">
        <v>144.94017770380668</v>
      </c>
      <c r="L28" s="190">
        <v>103.72244117430904</v>
      </c>
      <c r="M28" s="190">
        <v>41.21773652949765</v>
      </c>
      <c r="N28" s="190">
        <v>781.09634741398577</v>
      </c>
      <c r="O28" s="191"/>
      <c r="P28" s="357">
        <v>2404.444</v>
      </c>
      <c r="Q28" s="358">
        <v>325.50599999999997</v>
      </c>
      <c r="R28" s="358">
        <v>5485.8950000000004</v>
      </c>
      <c r="S28" s="358">
        <v>91.010999999999996</v>
      </c>
      <c r="T28" s="358">
        <v>705.86902147747162</v>
      </c>
      <c r="U28" s="359">
        <v>1706.0442818727324</v>
      </c>
      <c r="V28" s="157"/>
      <c r="W28" s="360">
        <v>2277.9560000000001</v>
      </c>
      <c r="X28" s="361">
        <v>109.38658773521213</v>
      </c>
      <c r="Y28" s="193"/>
    </row>
    <row r="29" spans="1:25" ht="18.75" customHeight="1" x14ac:dyDescent="0.4">
      <c r="A29" s="194"/>
      <c r="B29" s="155" t="s">
        <v>41</v>
      </c>
      <c r="C29" s="190">
        <v>5601.5521900000012</v>
      </c>
      <c r="D29" s="190">
        <v>6705.8280000000004</v>
      </c>
      <c r="E29" s="190">
        <v>1954.9639999999999</v>
      </c>
      <c r="F29" s="190">
        <v>1400.165</v>
      </c>
      <c r="G29" s="190">
        <v>554.79899999999998</v>
      </c>
      <c r="H29" s="190">
        <v>10352.416190000002</v>
      </c>
      <c r="I29" s="190">
        <v>347.74099999999999</v>
      </c>
      <c r="J29" s="190">
        <v>900.44294176091262</v>
      </c>
      <c r="K29" s="190">
        <v>143.03072693138935</v>
      </c>
      <c r="L29" s="190">
        <v>102.44005402344429</v>
      </c>
      <c r="M29" s="190">
        <v>40.590672907945041</v>
      </c>
      <c r="N29" s="190">
        <v>757.41221482952335</v>
      </c>
      <c r="O29" s="191"/>
      <c r="P29" s="357">
        <v>2365.549</v>
      </c>
      <c r="Q29" s="358">
        <v>329.31400000000002</v>
      </c>
      <c r="R29" s="358">
        <v>5156.2569999999996</v>
      </c>
      <c r="S29" s="358">
        <v>86.048000000000002</v>
      </c>
      <c r="T29" s="358">
        <v>689.67247431456929</v>
      </c>
      <c r="U29" s="359">
        <v>1599.3104875858612</v>
      </c>
      <c r="V29" s="157"/>
      <c r="W29" s="360">
        <v>2284.2779999999998</v>
      </c>
      <c r="X29" s="361">
        <v>108.78436362701218</v>
      </c>
      <c r="Y29" s="193"/>
    </row>
    <row r="30" spans="1:25" ht="14.6" x14ac:dyDescent="0.4">
      <c r="A30" s="194"/>
      <c r="B30" s="155" t="s">
        <v>43</v>
      </c>
      <c r="C30" s="190">
        <v>5629.8819400000002</v>
      </c>
      <c r="D30" s="190">
        <v>6859.2129999999997</v>
      </c>
      <c r="E30" s="190">
        <v>1974.241</v>
      </c>
      <c r="F30" s="190">
        <v>1402.492</v>
      </c>
      <c r="G30" s="190">
        <v>571.74900000000002</v>
      </c>
      <c r="H30" s="190">
        <v>10514.853940000001</v>
      </c>
      <c r="I30" s="190">
        <v>347.41399999999999</v>
      </c>
      <c r="J30" s="190">
        <v>907.11954799075534</v>
      </c>
      <c r="K30" s="190">
        <v>143.39490668847591</v>
      </c>
      <c r="L30" s="190">
        <v>101.86710207686598</v>
      </c>
      <c r="M30" s="190">
        <v>41.527804611609945</v>
      </c>
      <c r="N30" s="190">
        <v>763.72464130227945</v>
      </c>
      <c r="O30" s="191"/>
      <c r="P30" s="357">
        <v>2411.7800000000002</v>
      </c>
      <c r="Q30" s="358">
        <v>334.51100000000002</v>
      </c>
      <c r="R30" s="358">
        <v>5390.5119999999997</v>
      </c>
      <c r="S30" s="358">
        <v>88.131</v>
      </c>
      <c r="T30" s="358">
        <v>691.58353238724203</v>
      </c>
      <c r="U30" s="359">
        <v>1641.6636796632381</v>
      </c>
      <c r="V30" s="157"/>
      <c r="W30" s="360">
        <v>2308.752</v>
      </c>
      <c r="X30" s="361">
        <v>109.01318072681687</v>
      </c>
      <c r="Y30" s="193"/>
    </row>
    <row r="31" spans="1:25" ht="14.6" x14ac:dyDescent="0.4">
      <c r="A31" s="194"/>
      <c r="B31" s="155" t="s">
        <v>44</v>
      </c>
      <c r="C31" s="190">
        <v>5658.3549700000003</v>
      </c>
      <c r="D31" s="190">
        <v>6792.2269999999999</v>
      </c>
      <c r="E31" s="190">
        <v>1980.5540000000001</v>
      </c>
      <c r="F31" s="190">
        <v>1413.8430000000001</v>
      </c>
      <c r="G31" s="190">
        <v>566.71100000000001</v>
      </c>
      <c r="H31" s="190">
        <v>10470.027970000001</v>
      </c>
      <c r="I31" s="190">
        <v>350.68</v>
      </c>
      <c r="J31" s="190">
        <v>897.19245716196326</v>
      </c>
      <c r="K31" s="190">
        <v>142.71928124191572</v>
      </c>
      <c r="L31" s="190">
        <v>101.8819263443026</v>
      </c>
      <c r="M31" s="190">
        <v>40.837354897613146</v>
      </c>
      <c r="N31" s="190">
        <v>754.47317592004777</v>
      </c>
      <c r="O31" s="191"/>
      <c r="P31" s="357">
        <v>2408.4180000000001</v>
      </c>
      <c r="Q31" s="358">
        <v>339.36</v>
      </c>
      <c r="R31" s="358">
        <v>5208.6040000000003</v>
      </c>
      <c r="S31" s="358">
        <v>87.495999999999995</v>
      </c>
      <c r="T31" s="358">
        <v>682.87882138786347</v>
      </c>
      <c r="U31" s="359">
        <v>1573.0604560430525</v>
      </c>
      <c r="V31" s="157"/>
      <c r="W31" s="360">
        <v>2319.9140000000002</v>
      </c>
      <c r="X31" s="361">
        <v>108.57111835673392</v>
      </c>
      <c r="Y31" s="193"/>
    </row>
    <row r="32" spans="1:25" ht="14.6" x14ac:dyDescent="0.4">
      <c r="A32" s="194"/>
      <c r="B32" s="155" t="s">
        <v>45</v>
      </c>
      <c r="C32" s="190">
        <v>5686.9719999999998</v>
      </c>
      <c r="D32" s="190">
        <v>6668.9409999999998</v>
      </c>
      <c r="E32" s="190">
        <v>1995.972</v>
      </c>
      <c r="F32" s="190">
        <v>1425.835</v>
      </c>
      <c r="G32" s="190">
        <v>570.13699999999994</v>
      </c>
      <c r="H32" s="190">
        <v>10359.941000000001</v>
      </c>
      <c r="I32" s="190">
        <v>356.60399999999998</v>
      </c>
      <c r="J32" s="190">
        <v>881.03033358313621</v>
      </c>
      <c r="K32" s="190">
        <v>142.32148421428667</v>
      </c>
      <c r="L32" s="190">
        <v>101.66823655075194</v>
      </c>
      <c r="M32" s="190">
        <v>40.653247663534735</v>
      </c>
      <c r="N32" s="190">
        <v>738.70884936884954</v>
      </c>
      <c r="O32" s="191"/>
      <c r="P32" s="357">
        <v>2423.7539999999999</v>
      </c>
      <c r="Q32" s="358">
        <v>341.71600000000001</v>
      </c>
      <c r="R32" s="358">
        <v>5029.6310000000003</v>
      </c>
      <c r="S32" s="358">
        <v>86.564999999999998</v>
      </c>
      <c r="T32" s="358">
        <v>696.00103376981383</v>
      </c>
      <c r="U32" s="359">
        <v>1542.4267746381806</v>
      </c>
      <c r="V32" s="157"/>
      <c r="W32" s="360">
        <v>2337.6880000000001</v>
      </c>
      <c r="X32" s="361">
        <v>108.61328139519324</v>
      </c>
      <c r="Y32" s="193"/>
    </row>
    <row r="33" spans="1:26" ht="18.75" customHeight="1" x14ac:dyDescent="0.4">
      <c r="A33" s="194"/>
      <c r="B33" s="155" t="s">
        <v>46</v>
      </c>
      <c r="C33" s="190">
        <v>5704.9441299999999</v>
      </c>
      <c r="D33" s="190">
        <v>6954.0159999999996</v>
      </c>
      <c r="E33" s="190">
        <v>1989.5039999999999</v>
      </c>
      <c r="F33" s="190">
        <v>1406.8</v>
      </c>
      <c r="G33" s="190">
        <v>582.70399999999995</v>
      </c>
      <c r="H33" s="190">
        <v>10669.456129999999</v>
      </c>
      <c r="I33" s="190">
        <v>356.17899999999997</v>
      </c>
      <c r="J33" s="190">
        <v>897.24051990357771</v>
      </c>
      <c r="K33" s="190">
        <v>141.01186708692538</v>
      </c>
      <c r="L33" s="190">
        <v>99.711030798574214</v>
      </c>
      <c r="M33" s="190">
        <v>41.300836288351142</v>
      </c>
      <c r="N33" s="190">
        <v>756.22865281665224</v>
      </c>
      <c r="O33" s="191"/>
      <c r="P33" s="357">
        <v>2462.623</v>
      </c>
      <c r="Q33" s="358">
        <v>348.505</v>
      </c>
      <c r="R33" s="358">
        <v>5293.152</v>
      </c>
      <c r="S33" s="358">
        <v>85.230999999999995</v>
      </c>
      <c r="T33" s="358">
        <v>708.8255527123996</v>
      </c>
      <c r="U33" s="359">
        <v>1623.8582362134921</v>
      </c>
      <c r="V33" s="5"/>
      <c r="W33" s="360">
        <v>2338.009</v>
      </c>
      <c r="X33" s="361">
        <v>107.7209053312889</v>
      </c>
      <c r="Y33" s="193"/>
    </row>
    <row r="34" spans="1:26" ht="14.6" x14ac:dyDescent="0.4">
      <c r="A34" s="194"/>
      <c r="B34" s="155" t="s">
        <v>59</v>
      </c>
      <c r="C34" s="190">
        <v>5722.9730499999996</v>
      </c>
      <c r="D34" s="190">
        <v>7132.8950000000004</v>
      </c>
      <c r="E34" s="190">
        <v>2016.5820000000001</v>
      </c>
      <c r="F34" s="190">
        <v>1423.4680000000001</v>
      </c>
      <c r="G34" s="190">
        <v>593.11400000000003</v>
      </c>
      <c r="H34" s="190">
        <v>10839.286050000001</v>
      </c>
      <c r="I34" s="190">
        <v>363.58600000000001</v>
      </c>
      <c r="J34" s="190">
        <v>900.87082153450933</v>
      </c>
      <c r="K34" s="190">
        <v>141.31133549023195</v>
      </c>
      <c r="L34" s="190">
        <v>99.749062575987239</v>
      </c>
      <c r="M34" s="190">
        <v>41.562272914244716</v>
      </c>
      <c r="N34" s="190">
        <v>759.55948604427738</v>
      </c>
      <c r="O34" s="191"/>
      <c r="P34" s="357">
        <v>2517.75</v>
      </c>
      <c r="Q34" s="358">
        <v>349.66500000000002</v>
      </c>
      <c r="R34" s="358">
        <v>5360.3140000000003</v>
      </c>
      <c r="S34" s="358">
        <v>90.191999999999993</v>
      </c>
      <c r="T34" s="358">
        <v>720.41924666079137</v>
      </c>
      <c r="U34" s="359">
        <v>1633.8313055819438</v>
      </c>
      <c r="V34" s="5"/>
      <c r="W34" s="360">
        <v>2366.2470000000003</v>
      </c>
      <c r="X34" s="361">
        <v>108.00973355511209</v>
      </c>
      <c r="Y34" s="193"/>
    </row>
    <row r="35" spans="1:26" ht="14.6" x14ac:dyDescent="0.4">
      <c r="A35" s="194"/>
      <c r="B35" s="155" t="s">
        <v>60</v>
      </c>
      <c r="C35" s="190">
        <v>5741.0589499999996</v>
      </c>
      <c r="D35" s="190">
        <v>7437.9780000000001</v>
      </c>
      <c r="E35" s="190">
        <v>2044.4010000000001</v>
      </c>
      <c r="F35" s="190">
        <v>1436.6559999999999</v>
      </c>
      <c r="G35" s="190">
        <v>607.745</v>
      </c>
      <c r="H35" s="190">
        <v>11134.63595</v>
      </c>
      <c r="I35" s="190">
        <v>365.23399999999998</v>
      </c>
      <c r="J35" s="190">
        <v>914.19322448690798</v>
      </c>
      <c r="K35" s="190">
        <v>141.81442463701867</v>
      </c>
      <c r="L35" s="190">
        <v>99.656840336764006</v>
      </c>
      <c r="M35" s="190">
        <v>42.157584300254655</v>
      </c>
      <c r="N35" s="190">
        <v>772.37879984988945</v>
      </c>
      <c r="O35" s="191"/>
      <c r="P35" s="357">
        <v>2608.6559999999999</v>
      </c>
      <c r="Q35" s="358">
        <v>353.185</v>
      </c>
      <c r="R35" s="358">
        <v>5539.3760000000002</v>
      </c>
      <c r="S35" s="358">
        <v>94.091999999999999</v>
      </c>
      <c r="T35" s="358">
        <v>732.60390923388002</v>
      </c>
      <c r="U35" s="359">
        <v>1654.8418894630422</v>
      </c>
      <c r="V35" s="5"/>
      <c r="W35" s="360">
        <v>2397.5860000000002</v>
      </c>
      <c r="X35" s="361">
        <v>108.31949739748872</v>
      </c>
      <c r="Y35" s="193"/>
    </row>
    <row r="36" spans="1:26" ht="14.6" x14ac:dyDescent="0.4">
      <c r="A36" s="194"/>
      <c r="B36" s="155" t="s">
        <v>61</v>
      </c>
      <c r="C36" s="190">
        <v>5759.2020000000002</v>
      </c>
      <c r="D36" s="190">
        <v>7112.6589999999997</v>
      </c>
      <c r="E36" s="190">
        <v>2033.414</v>
      </c>
      <c r="F36" s="190">
        <v>1452.5540000000001</v>
      </c>
      <c r="G36" s="190">
        <v>580.86</v>
      </c>
      <c r="H36" s="190">
        <v>10838.447</v>
      </c>
      <c r="I36" s="190">
        <v>367.96300000000002</v>
      </c>
      <c r="J36" s="190">
        <v>885.90486193031893</v>
      </c>
      <c r="K36" s="190">
        <v>139.94956509530186</v>
      </c>
      <c r="L36" s="190">
        <v>99.971919430790351</v>
      </c>
      <c r="M36" s="190">
        <v>39.977645664511527</v>
      </c>
      <c r="N36" s="190">
        <v>745.95529683501707</v>
      </c>
      <c r="O36" s="191"/>
      <c r="P36" s="357">
        <v>2584.1680000000001</v>
      </c>
      <c r="Q36" s="358">
        <v>352.13600000000002</v>
      </c>
      <c r="R36" s="358">
        <v>5271.2359999999999</v>
      </c>
      <c r="S36" s="358">
        <v>92.372</v>
      </c>
      <c r="T36" s="358">
        <v>714.08146741938788</v>
      </c>
      <c r="U36" s="359">
        <v>1553.9027375948847</v>
      </c>
      <c r="V36" s="5"/>
      <c r="W36" s="360">
        <v>2385.5500000000002</v>
      </c>
      <c r="X36" s="361">
        <v>106.78757216571222</v>
      </c>
      <c r="Y36" s="193"/>
    </row>
    <row r="37" spans="1:26" ht="18.75" customHeight="1" x14ac:dyDescent="0.4">
      <c r="A37" s="194"/>
      <c r="B37" s="155" t="s">
        <v>62</v>
      </c>
      <c r="C37" s="190">
        <v>5845.5457800000004</v>
      </c>
      <c r="D37" s="190">
        <v>7155.3270000000002</v>
      </c>
      <c r="E37" s="190">
        <v>2073.5709999999999</v>
      </c>
      <c r="F37" s="190">
        <v>1463.875</v>
      </c>
      <c r="G37" s="190">
        <v>609.69600000000003</v>
      </c>
      <c r="H37" s="190">
        <v>10927.301780000002</v>
      </c>
      <c r="I37" s="190">
        <v>362.113</v>
      </c>
      <c r="J37" s="190">
        <v>891.14459015584407</v>
      </c>
      <c r="K37" s="190">
        <v>142.13288678562418</v>
      </c>
      <c r="L37" s="190">
        <v>100.34128546517367</v>
      </c>
      <c r="M37" s="190">
        <v>41.791601320450532</v>
      </c>
      <c r="N37" s="190">
        <v>749.01170337021983</v>
      </c>
      <c r="O37" s="191"/>
      <c r="P37" s="357">
        <v>2728.2449999999999</v>
      </c>
      <c r="Q37" s="358">
        <v>380.47300000000001</v>
      </c>
      <c r="R37" s="358">
        <v>5120.0950000000003</v>
      </c>
      <c r="S37" s="358">
        <v>87.108999999999995</v>
      </c>
      <c r="T37" s="358">
        <v>750.00206177064865</v>
      </c>
      <c r="U37" s="359">
        <v>1512.1212870946904</v>
      </c>
      <c r="V37" s="5"/>
      <c r="W37" s="360">
        <v>2454.0439999999999</v>
      </c>
      <c r="X37" s="361">
        <v>109.52101703659474</v>
      </c>
      <c r="Y37" s="193"/>
    </row>
    <row r="38" spans="1:26" ht="14.6" x14ac:dyDescent="0.4">
      <c r="A38" s="194"/>
      <c r="B38" s="155" t="s">
        <v>64</v>
      </c>
      <c r="C38" s="190">
        <v>5933.1840499999998</v>
      </c>
      <c r="D38" s="190">
        <v>7537.1329999999998</v>
      </c>
      <c r="E38" s="190">
        <v>2078.94</v>
      </c>
      <c r="F38" s="190">
        <v>1466.57</v>
      </c>
      <c r="G38" s="190">
        <v>612.37</v>
      </c>
      <c r="H38" s="190">
        <v>11391.377050000001</v>
      </c>
      <c r="I38" s="190">
        <v>356.20400000000001</v>
      </c>
      <c r="J38" s="190">
        <v>928.01840354278374</v>
      </c>
      <c r="K38" s="190">
        <v>143.22562510592388</v>
      </c>
      <c r="L38" s="190">
        <v>101.03726178321395</v>
      </c>
      <c r="M38" s="190">
        <v>42.188363322709947</v>
      </c>
      <c r="N38" s="190">
        <v>784.79277843685986</v>
      </c>
      <c r="O38" s="191"/>
      <c r="P38" s="357">
        <v>2851.96</v>
      </c>
      <c r="Q38" s="358">
        <v>395.33100000000002</v>
      </c>
      <c r="R38" s="358">
        <v>5467.6890000000003</v>
      </c>
      <c r="S38" s="358">
        <v>84.340999999999994</v>
      </c>
      <c r="T38" s="358">
        <v>796.82828835977352</v>
      </c>
      <c r="U38" s="359">
        <v>1638.1085959196905</v>
      </c>
      <c r="V38" s="5"/>
      <c r="W38" s="360">
        <v>2474.2710000000002</v>
      </c>
      <c r="X38" s="361">
        <v>114.52280832490555</v>
      </c>
      <c r="Y38" s="193"/>
    </row>
    <row r="39" spans="1:26" ht="14.6" x14ac:dyDescent="0.4">
      <c r="A39" s="194"/>
      <c r="B39" s="155" t="s">
        <v>65</v>
      </c>
      <c r="C39" s="190">
        <v>6022.1362300000001</v>
      </c>
      <c r="D39" s="190">
        <v>7367.7690000000002</v>
      </c>
      <c r="E39" s="190">
        <v>2085.0839999999998</v>
      </c>
      <c r="F39" s="190">
        <v>1479.424</v>
      </c>
      <c r="G39" s="190">
        <v>605.66</v>
      </c>
      <c r="H39" s="190">
        <v>11304.82123</v>
      </c>
      <c r="I39" s="190">
        <v>367.29599999999999</v>
      </c>
      <c r="J39" s="190">
        <v>921.16994433039622</v>
      </c>
      <c r="K39" s="190">
        <v>143.44513117993139</v>
      </c>
      <c r="L39" s="190">
        <v>101.77823519375664</v>
      </c>
      <c r="M39" s="190">
        <v>41.666895986174787</v>
      </c>
      <c r="N39" s="190">
        <v>777.72481315046468</v>
      </c>
      <c r="O39" s="191"/>
      <c r="P39" s="357">
        <v>2841.4659999999999</v>
      </c>
      <c r="Q39" s="358">
        <v>393.85899999999998</v>
      </c>
      <c r="R39" s="358">
        <v>5303.424</v>
      </c>
      <c r="S39" s="358">
        <v>99.974000000000004</v>
      </c>
      <c r="T39" s="358">
        <v>781.06026454386517</v>
      </c>
      <c r="U39" s="359">
        <v>1566.0653223235001</v>
      </c>
      <c r="V39" s="5"/>
      <c r="W39" s="360">
        <v>2478.9429999999998</v>
      </c>
      <c r="X39" s="361">
        <v>116.30678296674037</v>
      </c>
      <c r="Y39" s="193"/>
    </row>
    <row r="40" spans="1:26" ht="14.6" x14ac:dyDescent="0.4">
      <c r="A40" s="194"/>
      <c r="B40" s="155" t="s">
        <v>66</v>
      </c>
      <c r="C40" s="190">
        <v>6112.4219999999996</v>
      </c>
      <c r="D40" s="190">
        <v>7565.598</v>
      </c>
      <c r="E40" s="190">
        <v>2091.681</v>
      </c>
      <c r="F40" s="190">
        <v>1499.76</v>
      </c>
      <c r="G40" s="190">
        <v>591.92100000000005</v>
      </c>
      <c r="H40" s="190">
        <v>11586.339</v>
      </c>
      <c r="I40" s="190">
        <v>368.25299999999999</v>
      </c>
      <c r="J40" s="190">
        <v>940.80334776382415</v>
      </c>
      <c r="K40" s="190">
        <v>143.87027415181316</v>
      </c>
      <c r="L40" s="190">
        <v>103.15668706744638</v>
      </c>
      <c r="M40" s="190">
        <v>40.713587084366786</v>
      </c>
      <c r="N40" s="190">
        <v>796.93307361201096</v>
      </c>
      <c r="O40" s="191"/>
      <c r="P40" s="357">
        <v>2849.4650000000001</v>
      </c>
      <c r="Q40" s="358">
        <v>391.73500000000001</v>
      </c>
      <c r="R40" s="358">
        <v>5620.6909999999998</v>
      </c>
      <c r="S40" s="358">
        <v>90.116</v>
      </c>
      <c r="T40" s="358">
        <v>788.1465398019584</v>
      </c>
      <c r="U40" s="359">
        <v>1663.0043701941695</v>
      </c>
      <c r="V40" s="5"/>
      <c r="W40" s="360">
        <v>2483.4160000000002</v>
      </c>
      <c r="X40" s="361">
        <v>118.01692543986375</v>
      </c>
      <c r="Y40" s="193"/>
    </row>
    <row r="41" spans="1:26" ht="18.75" customHeight="1" x14ac:dyDescent="0.4">
      <c r="A41" s="194"/>
      <c r="B41" s="155" t="s">
        <v>67</v>
      </c>
      <c r="C41" s="190">
        <v>6256.18905</v>
      </c>
      <c r="D41" s="190">
        <v>7376.067</v>
      </c>
      <c r="E41" s="190">
        <v>2099.13</v>
      </c>
      <c r="F41" s="190">
        <v>1517.2829999999999</v>
      </c>
      <c r="G41" s="190">
        <v>581.84699999999998</v>
      </c>
      <c r="H41" s="190">
        <v>11533.126050000001</v>
      </c>
      <c r="I41" s="190">
        <v>373.71899999999999</v>
      </c>
      <c r="J41" s="190">
        <v>930.22971779740601</v>
      </c>
      <c r="K41" s="190">
        <v>143.23917481876148</v>
      </c>
      <c r="L41" s="190">
        <v>103.53544796488777</v>
      </c>
      <c r="M41" s="190">
        <v>39.703726853873697</v>
      </c>
      <c r="N41" s="190">
        <v>786.9905429786445</v>
      </c>
      <c r="O41" s="191"/>
      <c r="P41" s="357">
        <v>2842.6060000000002</v>
      </c>
      <c r="Q41" s="358">
        <v>395.94799999999998</v>
      </c>
      <c r="R41" s="358">
        <v>5634.2870000000003</v>
      </c>
      <c r="S41" s="358">
        <v>92.174999999999997</v>
      </c>
      <c r="T41" s="358">
        <v>775.38447270366555</v>
      </c>
      <c r="U41" s="359">
        <v>1644.8816986083154</v>
      </c>
      <c r="V41" s="5"/>
      <c r="W41" s="360">
        <v>2495.078</v>
      </c>
      <c r="X41" s="361">
        <v>119.60370467484867</v>
      </c>
      <c r="Y41" s="193"/>
    </row>
    <row r="42" spans="1:26" ht="14.6" x14ac:dyDescent="0.4">
      <c r="A42" s="194"/>
      <c r="B42" s="155" t="s">
        <v>68</v>
      </c>
      <c r="C42" s="190">
        <v>6403.3375599999999</v>
      </c>
      <c r="D42" s="190">
        <v>7610.665</v>
      </c>
      <c r="E42" s="190">
        <v>2132.1030000000001</v>
      </c>
      <c r="F42" s="190">
        <v>1541.7380000000001</v>
      </c>
      <c r="G42" s="190">
        <v>590.36500000000001</v>
      </c>
      <c r="H42" s="190">
        <v>11881.899559999998</v>
      </c>
      <c r="I42" s="190">
        <v>375.577</v>
      </c>
      <c r="J42" s="190">
        <v>943.80238745458291</v>
      </c>
      <c r="K42" s="190">
        <v>143.59094720324345</v>
      </c>
      <c r="L42" s="190">
        <v>103.83157838023497</v>
      </c>
      <c r="M42" s="190">
        <v>39.759368823008465</v>
      </c>
      <c r="N42" s="190">
        <v>800.21144025133924</v>
      </c>
      <c r="O42" s="191"/>
      <c r="P42" s="357">
        <v>2916.585</v>
      </c>
      <c r="Q42" s="358">
        <v>395.46199999999999</v>
      </c>
      <c r="R42" s="358">
        <v>5883.2430000000004</v>
      </c>
      <c r="S42" s="358">
        <v>97.956999999999994</v>
      </c>
      <c r="T42" s="358">
        <v>767.0742355781623</v>
      </c>
      <c r="U42" s="359">
        <v>1651.3260674027279</v>
      </c>
      <c r="V42" s="5"/>
      <c r="W42" s="360">
        <v>2527.5650000000001</v>
      </c>
      <c r="X42" s="361">
        <v>116.0359112154145</v>
      </c>
      <c r="Y42" s="193"/>
    </row>
    <row r="43" spans="1:26" ht="14.6" x14ac:dyDescent="0.4">
      <c r="A43" s="194"/>
      <c r="B43" s="155" t="s">
        <v>69</v>
      </c>
      <c r="C43" s="190">
        <v>6553.9470799999999</v>
      </c>
      <c r="D43" s="190">
        <v>7545.9189999999999</v>
      </c>
      <c r="E43" s="190">
        <v>2136.8919999999998</v>
      </c>
      <c r="F43" s="190">
        <v>1552.0360000000001</v>
      </c>
      <c r="G43" s="190">
        <v>584.85599999999999</v>
      </c>
      <c r="H43" s="190">
        <v>11962.97408</v>
      </c>
      <c r="I43" s="190">
        <v>378.19200000000001</v>
      </c>
      <c r="J43" s="190">
        <v>942.66761959456881</v>
      </c>
      <c r="K43" s="190">
        <v>142.86510833092092</v>
      </c>
      <c r="L43" s="190">
        <v>103.76368636013855</v>
      </c>
      <c r="M43" s="190">
        <v>39.101421970782376</v>
      </c>
      <c r="N43" s="190">
        <v>799.80251126364794</v>
      </c>
      <c r="O43" s="191"/>
      <c r="P43" s="357">
        <v>2780.5709999999999</v>
      </c>
      <c r="Q43" s="358">
        <v>390.26299999999998</v>
      </c>
      <c r="R43" s="358">
        <v>5773.33</v>
      </c>
      <c r="S43" s="358">
        <v>95.358999999999995</v>
      </c>
      <c r="T43" s="358">
        <v>740.28732158878836</v>
      </c>
      <c r="U43" s="359">
        <v>1640.9686187957095</v>
      </c>
      <c r="V43" s="5"/>
      <c r="W43" s="360">
        <v>2527.1549999999997</v>
      </c>
      <c r="X43" s="361">
        <v>113.52392683344273</v>
      </c>
      <c r="Y43" s="193"/>
    </row>
    <row r="44" spans="1:26" ht="14.6" x14ac:dyDescent="0.4">
      <c r="A44" s="194"/>
      <c r="B44" s="155" t="s">
        <v>70</v>
      </c>
      <c r="C44" s="190">
        <v>6708.0990000000002</v>
      </c>
      <c r="D44" s="190">
        <v>7673.3549999999996</v>
      </c>
      <c r="E44" s="190">
        <v>2126.2379999999998</v>
      </c>
      <c r="F44" s="190">
        <v>1562.431</v>
      </c>
      <c r="G44" s="190">
        <v>563.80700000000002</v>
      </c>
      <c r="H44" s="190">
        <v>12255.216</v>
      </c>
      <c r="I44" s="190">
        <v>380.73099999999999</v>
      </c>
      <c r="J44" s="190">
        <v>953.5388428338324</v>
      </c>
      <c r="K44" s="190">
        <v>140.97674144139543</v>
      </c>
      <c r="L44" s="190">
        <v>103.5944382082443</v>
      </c>
      <c r="M44" s="190">
        <v>37.382303233151156</v>
      </c>
      <c r="N44" s="190">
        <v>812.56210139243694</v>
      </c>
      <c r="O44" s="191"/>
      <c r="P44" s="357">
        <v>2953.076</v>
      </c>
      <c r="Q44" s="358">
        <v>392.041</v>
      </c>
      <c r="R44" s="358">
        <v>5880.2280000000001</v>
      </c>
      <c r="S44" s="358">
        <v>94.239000000000004</v>
      </c>
      <c r="T44" s="358">
        <v>777.67782371685144</v>
      </c>
      <c r="U44" s="359">
        <v>1651.770731835778</v>
      </c>
      <c r="V44" s="5"/>
      <c r="W44" s="360">
        <v>2518.279</v>
      </c>
      <c r="X44" s="361">
        <v>110.25358579979066</v>
      </c>
      <c r="Y44" s="193"/>
    </row>
    <row r="45" spans="1:26" ht="18" customHeight="1" x14ac:dyDescent="0.4">
      <c r="A45" s="194"/>
      <c r="B45" s="155" t="s">
        <v>71</v>
      </c>
      <c r="C45" s="190">
        <v>6844.58637</v>
      </c>
      <c r="D45" s="190">
        <v>7394.1530000000002</v>
      </c>
      <c r="E45" s="190">
        <v>2121.8960000000002</v>
      </c>
      <c r="F45" s="190">
        <v>1578.93</v>
      </c>
      <c r="G45" s="190">
        <v>542.96600000000001</v>
      </c>
      <c r="H45" s="190">
        <v>12116.843370000001</v>
      </c>
      <c r="I45" s="190">
        <v>387.41899999999998</v>
      </c>
      <c r="J45" s="190">
        <v>935.57800185160977</v>
      </c>
      <c r="K45" s="190">
        <v>139.42240027228786</v>
      </c>
      <c r="L45" s="190">
        <v>103.74599436632306</v>
      </c>
      <c r="M45" s="190">
        <v>35.676405905964778</v>
      </c>
      <c r="N45" s="190">
        <v>796.15560157932202</v>
      </c>
      <c r="O45" s="191"/>
      <c r="P45" s="357">
        <v>2822.7849999999999</v>
      </c>
      <c r="Q45" s="358">
        <v>396.87799999999999</v>
      </c>
      <c r="R45" s="358">
        <v>5585.2539999999999</v>
      </c>
      <c r="S45" s="358">
        <v>99.304000000000002</v>
      </c>
      <c r="T45" s="358">
        <v>729.66765669145616</v>
      </c>
      <c r="U45" s="359">
        <v>1546.3339356199547</v>
      </c>
      <c r="V45" s="5"/>
      <c r="W45" s="360">
        <v>2518.7740000000003</v>
      </c>
      <c r="X45" s="361">
        <v>106.95957847605233</v>
      </c>
      <c r="Z45" s="193"/>
    </row>
    <row r="46" spans="1:26" ht="15" customHeight="1" x14ac:dyDescent="0.4">
      <c r="A46" s="194"/>
      <c r="B46" s="155" t="s">
        <v>72</v>
      </c>
      <c r="C46" s="190">
        <v>6983.8508000000002</v>
      </c>
      <c r="D46" s="190">
        <v>7090.7669999999998</v>
      </c>
      <c r="E46" s="190">
        <v>2162.636</v>
      </c>
      <c r="F46" s="190">
        <v>1595.088</v>
      </c>
      <c r="G46" s="190">
        <v>567.548</v>
      </c>
      <c r="H46" s="190">
        <v>11911.981800000001</v>
      </c>
      <c r="I46" s="190">
        <v>394.34100000000001</v>
      </c>
      <c r="J46" s="190">
        <v>913.53106382039653</v>
      </c>
      <c r="K46" s="190">
        <v>140.36865468107328</v>
      </c>
      <c r="L46" s="190">
        <v>103.53122608609297</v>
      </c>
      <c r="M46" s="190">
        <v>36.837428594980274</v>
      </c>
      <c r="N46" s="190">
        <v>773.16240913932336</v>
      </c>
      <c r="O46" s="191"/>
      <c r="P46" s="357">
        <v>2894.0990000000002</v>
      </c>
      <c r="Q46" s="358">
        <v>395.315</v>
      </c>
      <c r="R46" s="358">
        <v>5480.8890000000001</v>
      </c>
      <c r="S46" s="358">
        <v>112.642</v>
      </c>
      <c r="T46" s="358">
        <v>720.74268324268326</v>
      </c>
      <c r="U46" s="359">
        <v>1463.4022672484209</v>
      </c>
      <c r="V46" s="5"/>
      <c r="W46" s="360">
        <v>2557.951</v>
      </c>
      <c r="X46" s="361">
        <v>106.18275240264875</v>
      </c>
      <c r="Z46" s="193"/>
    </row>
    <row r="47" spans="1:26" ht="15" customHeight="1" x14ac:dyDescent="0.4">
      <c r="A47" s="194"/>
      <c r="B47" s="155" t="s">
        <v>73</v>
      </c>
      <c r="C47" s="190">
        <v>7125.9487900000004</v>
      </c>
      <c r="D47" s="190">
        <v>6729.6310000000003</v>
      </c>
      <c r="E47" s="190">
        <v>2194.6219999999998</v>
      </c>
      <c r="F47" s="190">
        <v>1614.9929999999999</v>
      </c>
      <c r="G47" s="190">
        <v>579.62900000000002</v>
      </c>
      <c r="H47" s="190">
        <v>11660.957789999999</v>
      </c>
      <c r="I47" s="190">
        <v>402.99400000000003</v>
      </c>
      <c r="J47" s="190">
        <v>885.06627594643192</v>
      </c>
      <c r="K47" s="190">
        <v>140.18799285844321</v>
      </c>
      <c r="L47" s="190">
        <v>103.16247041651627</v>
      </c>
      <c r="M47" s="190">
        <v>37.025522441926938</v>
      </c>
      <c r="N47" s="190">
        <v>744.87828308798851</v>
      </c>
      <c r="O47" s="191"/>
      <c r="P47" s="357">
        <v>2997.0729999999999</v>
      </c>
      <c r="Q47" s="358">
        <v>396.82400000000001</v>
      </c>
      <c r="R47" s="358">
        <v>5250.3630000000003</v>
      </c>
      <c r="S47" s="358">
        <v>97.8</v>
      </c>
      <c r="T47" s="358">
        <v>741.87729742440922</v>
      </c>
      <c r="U47" s="359">
        <v>1397.8704654875798</v>
      </c>
      <c r="V47" s="5"/>
      <c r="W47" s="360">
        <v>2591.4459999999999</v>
      </c>
      <c r="X47" s="361">
        <v>105.42248590710179</v>
      </c>
      <c r="Z47" s="193"/>
    </row>
    <row r="48" spans="1:26" ht="15" customHeight="1" x14ac:dyDescent="0.4">
      <c r="A48" s="194"/>
      <c r="B48" s="155" t="s">
        <v>74</v>
      </c>
      <c r="C48" s="190">
        <v>7270.9380000000001</v>
      </c>
      <c r="D48" s="190">
        <v>6842.5029999999997</v>
      </c>
      <c r="E48" s="190">
        <v>2189.0459999999998</v>
      </c>
      <c r="F48" s="190">
        <v>1626.1569999999999</v>
      </c>
      <c r="G48" s="190">
        <v>562.88900000000001</v>
      </c>
      <c r="H48" s="190">
        <v>11924.395</v>
      </c>
      <c r="I48" s="190">
        <v>417.928</v>
      </c>
      <c r="J48" s="190">
        <v>880.61393339414803</v>
      </c>
      <c r="K48" s="190">
        <v>136.58642201010557</v>
      </c>
      <c r="L48" s="190">
        <v>101.46473224257839</v>
      </c>
      <c r="M48" s="190">
        <v>35.121689767527187</v>
      </c>
      <c r="N48" s="190">
        <v>744.02751138404267</v>
      </c>
      <c r="O48" s="191"/>
      <c r="P48" s="357">
        <v>2898.0949999999998</v>
      </c>
      <c r="Q48" s="358">
        <v>395.53699999999998</v>
      </c>
      <c r="R48" s="358">
        <v>5444.6840000000002</v>
      </c>
      <c r="S48" s="358">
        <v>108.608</v>
      </c>
      <c r="T48" s="358">
        <v>692.73749025944528</v>
      </c>
      <c r="U48" s="359">
        <v>1395.9997992131068</v>
      </c>
      <c r="V48" s="5"/>
      <c r="W48" s="360">
        <v>2584.5829999999996</v>
      </c>
      <c r="X48" s="361">
        <v>103.12879812622447</v>
      </c>
      <c r="Z48" s="193"/>
    </row>
    <row r="49" spans="1:26" ht="18" customHeight="1" x14ac:dyDescent="0.4">
      <c r="A49" s="194"/>
      <c r="B49" s="155" t="s">
        <v>75</v>
      </c>
      <c r="C49" s="190">
        <v>7205.8504300000004</v>
      </c>
      <c r="D49" s="190">
        <v>6960.9840000000004</v>
      </c>
      <c r="E49" s="190">
        <v>2194.4180000000001</v>
      </c>
      <c r="F49" s="190">
        <v>1625.9829999999999</v>
      </c>
      <c r="G49" s="190">
        <v>568.43499999999995</v>
      </c>
      <c r="H49" s="190">
        <v>11972.416429999999</v>
      </c>
      <c r="I49" s="190">
        <v>424.52499999999998</v>
      </c>
      <c r="J49" s="190">
        <v>863.9430481257333</v>
      </c>
      <c r="K49" s="190">
        <v>133.82327471599987</v>
      </c>
      <c r="L49" s="190">
        <v>99.158122879299029</v>
      </c>
      <c r="M49" s="190">
        <v>34.665151836700836</v>
      </c>
      <c r="N49" s="190">
        <v>730.1197734097334</v>
      </c>
      <c r="O49" s="191"/>
      <c r="P49" s="357">
        <v>2850.4389999999999</v>
      </c>
      <c r="Q49" s="358">
        <v>394.75900000000001</v>
      </c>
      <c r="R49" s="358">
        <v>5622.86</v>
      </c>
      <c r="S49" s="358">
        <v>119.214</v>
      </c>
      <c r="T49" s="358">
        <v>650.39314203311244</v>
      </c>
      <c r="U49" s="359">
        <v>1373.0580198236678</v>
      </c>
      <c r="V49" s="5"/>
      <c r="W49" s="360">
        <v>2589.1770000000001</v>
      </c>
      <c r="X49" s="361">
        <v>101.31060906638621</v>
      </c>
      <c r="Z49" s="193"/>
    </row>
    <row r="50" spans="1:26" ht="15" customHeight="1" x14ac:dyDescent="0.4">
      <c r="A50" s="194"/>
      <c r="B50" s="155" t="s">
        <v>77</v>
      </c>
      <c r="C50" s="190">
        <v>7217.3896999999997</v>
      </c>
      <c r="D50" s="190">
        <v>6805.5609999999997</v>
      </c>
      <c r="E50" s="190">
        <v>2204.8200000000002</v>
      </c>
      <c r="F50" s="190">
        <v>1624.809</v>
      </c>
      <c r="G50" s="190">
        <v>580.01099999999997</v>
      </c>
      <c r="H50" s="190">
        <v>11818.1307</v>
      </c>
      <c r="I50" s="190">
        <v>435.78</v>
      </c>
      <c r="J50" s="190">
        <v>834.0902626474591</v>
      </c>
      <c r="K50" s="190">
        <v>131.14350411931287</v>
      </c>
      <c r="L50" s="190">
        <v>96.644236620040004</v>
      </c>
      <c r="M50" s="190">
        <v>34.499267499272854</v>
      </c>
      <c r="N50" s="190">
        <v>702.94675852814635</v>
      </c>
      <c r="O50" s="191"/>
      <c r="P50" s="357">
        <v>2790.0619999999999</v>
      </c>
      <c r="Q50" s="358">
        <v>391.55500000000001</v>
      </c>
      <c r="R50" s="358">
        <v>5480.2120000000004</v>
      </c>
      <c r="S50" s="358">
        <v>113.48099999999999</v>
      </c>
      <c r="T50" s="358">
        <v>635.40035025950624</v>
      </c>
      <c r="U50" s="359">
        <v>1337.2186024691248</v>
      </c>
      <c r="V50" s="5"/>
      <c r="W50" s="360">
        <v>2596.375</v>
      </c>
      <c r="X50" s="361">
        <v>99.524490374811208</v>
      </c>
      <c r="Z50" s="193"/>
    </row>
    <row r="51" spans="1:26" ht="15" customHeight="1" x14ac:dyDescent="0.4">
      <c r="A51" s="194"/>
      <c r="B51" s="155" t="s">
        <v>78</v>
      </c>
      <c r="C51" s="190">
        <v>7232.09537</v>
      </c>
      <c r="D51" s="190">
        <v>6734.8379974857207</v>
      </c>
      <c r="E51" s="190">
        <v>2232.6032974857203</v>
      </c>
      <c r="F51" s="190">
        <v>1627.9787834857204</v>
      </c>
      <c r="G51" s="190">
        <v>604.62451399999998</v>
      </c>
      <c r="H51" s="190">
        <v>11734.33007</v>
      </c>
      <c r="I51" s="190">
        <v>435.43506300000001</v>
      </c>
      <c r="J51" s="190">
        <v>815.03143281055122</v>
      </c>
      <c r="K51" s="190">
        <v>130.28213256056463</v>
      </c>
      <c r="L51" s="190">
        <v>94.999657088533866</v>
      </c>
      <c r="M51" s="190">
        <v>35.282475472030775</v>
      </c>
      <c r="N51" s="190">
        <v>684.74930024998662</v>
      </c>
      <c r="O51" s="191"/>
      <c r="P51" s="357">
        <v>2805.7924600000001</v>
      </c>
      <c r="Q51" s="358">
        <v>391.98645699999997</v>
      </c>
      <c r="R51" s="358">
        <v>5392.7961329999998</v>
      </c>
      <c r="S51" s="358">
        <v>111.26812050000001</v>
      </c>
      <c r="T51" s="358">
        <v>619.96719032804481</v>
      </c>
      <c r="U51" s="359">
        <v>1278.2040938911389</v>
      </c>
      <c r="V51" s="5"/>
      <c r="W51" s="360">
        <v>2624.5897544857203</v>
      </c>
      <c r="X51" s="361">
        <v>98.742927033313961</v>
      </c>
      <c r="Z51" s="193"/>
    </row>
    <row r="52" spans="1:26" ht="15" customHeight="1" x14ac:dyDescent="0.4">
      <c r="A52" s="194"/>
      <c r="B52" s="155" t="s">
        <v>79</v>
      </c>
      <c r="C52" s="190">
        <v>7155.7227599999997</v>
      </c>
      <c r="D52" s="190">
        <v>6692.0678516810403</v>
      </c>
      <c r="E52" s="190">
        <v>2258.5623116810411</v>
      </c>
      <c r="F52" s="190">
        <v>1630.397039681041</v>
      </c>
      <c r="G52" s="190">
        <v>628.16527199999996</v>
      </c>
      <c r="H52" s="190">
        <v>11589.228300000001</v>
      </c>
      <c r="I52" s="190">
        <v>430.83295199999998</v>
      </c>
      <c r="J52" s="190">
        <v>802.03909660206523</v>
      </c>
      <c r="K52" s="190">
        <v>130.81186211409897</v>
      </c>
      <c r="L52" s="190">
        <v>94.429660692979212</v>
      </c>
      <c r="M52" s="190">
        <v>36.382201421119746</v>
      </c>
      <c r="N52" s="190">
        <v>671.22723448796637</v>
      </c>
      <c r="O52" s="191"/>
      <c r="P52" s="357">
        <v>2818.67695</v>
      </c>
      <c r="Q52" s="358">
        <v>391.849785</v>
      </c>
      <c r="R52" s="358">
        <v>5414.4327249999997</v>
      </c>
      <c r="S52" s="358">
        <v>109.54346463225001</v>
      </c>
      <c r="T52" s="358">
        <v>621.5294424397448</v>
      </c>
      <c r="U52" s="359">
        <v>1280.3083131211406</v>
      </c>
      <c r="V52" s="5"/>
      <c r="W52" s="360">
        <v>2650.412096681041</v>
      </c>
      <c r="X52" s="361">
        <v>98.26913339860188</v>
      </c>
      <c r="Z52" s="193"/>
    </row>
    <row r="53" spans="1:26" ht="18" customHeight="1" x14ac:dyDescent="0.4">
      <c r="A53" s="194"/>
      <c r="B53" s="155" t="s">
        <v>80</v>
      </c>
      <c r="C53" s="190">
        <v>7061.7893100000001</v>
      </c>
      <c r="D53" s="190">
        <v>6723.6633033505232</v>
      </c>
      <c r="E53" s="190">
        <v>2281.7072433505236</v>
      </c>
      <c r="F53" s="190">
        <v>1632.1923373505233</v>
      </c>
      <c r="G53" s="190">
        <v>649.514906</v>
      </c>
      <c r="H53" s="190">
        <v>11503.745370000001</v>
      </c>
      <c r="I53" s="190">
        <v>434.91328999999996</v>
      </c>
      <c r="J53" s="190">
        <v>793.65340918464074</v>
      </c>
      <c r="K53" s="190">
        <v>131.36200770750756</v>
      </c>
      <c r="L53" s="190">
        <v>93.968261276293859</v>
      </c>
      <c r="M53" s="190">
        <v>37.393746431213678</v>
      </c>
      <c r="N53" s="190">
        <v>662.29140147713315</v>
      </c>
      <c r="O53" s="191"/>
      <c r="P53" s="357">
        <v>2830.8825899999997</v>
      </c>
      <c r="Q53" s="358">
        <v>391.80686800000001</v>
      </c>
      <c r="R53" s="358">
        <v>5432.5804120000003</v>
      </c>
      <c r="S53" s="358">
        <v>110.2007254200435</v>
      </c>
      <c r="T53" s="358">
        <v>636.8785587532376</v>
      </c>
      <c r="U53" s="359">
        <v>1310.3430674272824</v>
      </c>
      <c r="V53" s="5"/>
      <c r="W53" s="360">
        <v>2673.5141113505238</v>
      </c>
      <c r="X53" s="361">
        <v>98.065314499625657</v>
      </c>
      <c r="Z53" s="193"/>
    </row>
    <row r="54" spans="1:26" ht="15" customHeight="1" x14ac:dyDescent="0.4">
      <c r="A54" s="194"/>
      <c r="B54" s="155" t="s">
        <v>338</v>
      </c>
      <c r="C54" s="190">
        <v>6933.1641499999996</v>
      </c>
      <c r="D54" s="190">
        <v>6781.2125040578112</v>
      </c>
      <c r="E54" s="190">
        <v>2303.5465340578121</v>
      </c>
      <c r="F54" s="190">
        <v>1632.9810680578123</v>
      </c>
      <c r="G54" s="190">
        <v>670.56546600000001</v>
      </c>
      <c r="H54" s="190">
        <v>11410.830119999999</v>
      </c>
      <c r="I54" s="190">
        <v>439.76939199999998</v>
      </c>
      <c r="J54" s="190">
        <v>787.75215620352583</v>
      </c>
      <c r="K54" s="190">
        <v>132.31543765296024</v>
      </c>
      <c r="L54" s="190">
        <v>93.798237415439701</v>
      </c>
      <c r="M54" s="190">
        <v>38.517200237520569</v>
      </c>
      <c r="N54" s="190">
        <v>655.4367185505655</v>
      </c>
      <c r="O54" s="191"/>
      <c r="P54" s="357">
        <v>2844.4995899999999</v>
      </c>
      <c r="Q54" s="358">
        <v>391.83054800000002</v>
      </c>
      <c r="R54" s="358">
        <v>5454.1864619999997</v>
      </c>
      <c r="S54" s="358">
        <v>111.02723086069385</v>
      </c>
      <c r="T54" s="358">
        <v>643.49437629663294</v>
      </c>
      <c r="U54" s="359">
        <v>1322.5099707852155</v>
      </c>
      <c r="V54" s="5"/>
      <c r="W54" s="360">
        <v>2695.377082057812</v>
      </c>
      <c r="X54" s="361">
        <v>98.27151958046241</v>
      </c>
      <c r="Z54" s="193"/>
    </row>
    <row r="55" spans="1:26" ht="15" customHeight="1" x14ac:dyDescent="0.4">
      <c r="A55" s="194"/>
      <c r="B55" s="155" t="s">
        <v>339</v>
      </c>
      <c r="C55" s="190">
        <v>6858.2386200000001</v>
      </c>
      <c r="D55" s="190">
        <v>6828.6518521102926</v>
      </c>
      <c r="E55" s="190">
        <v>2323.923582110293</v>
      </c>
      <c r="F55" s="190">
        <v>1633.2450341102929</v>
      </c>
      <c r="G55" s="190">
        <v>690.67854799999998</v>
      </c>
      <c r="H55" s="190">
        <v>11362.96689</v>
      </c>
      <c r="I55" s="190">
        <v>445.54811599999999</v>
      </c>
      <c r="J55" s="190">
        <v>781.63290583282844</v>
      </c>
      <c r="K55" s="190">
        <v>132.71496152611766</v>
      </c>
      <c r="L55" s="190">
        <v>93.271591860107492</v>
      </c>
      <c r="M55" s="190">
        <v>39.443369666010163</v>
      </c>
      <c r="N55" s="190">
        <v>648.91794430671075</v>
      </c>
      <c r="O55" s="191"/>
      <c r="P55" s="357">
        <v>2860.4615800000001</v>
      </c>
      <c r="Q55" s="358">
        <v>392.23176000000001</v>
      </c>
      <c r="R55" s="358">
        <v>5485.9462000000003</v>
      </c>
      <c r="S55" s="358">
        <v>112.19301678473113</v>
      </c>
      <c r="T55" s="358">
        <v>645.75422687813955</v>
      </c>
      <c r="U55" s="359">
        <v>1327.0090011178961</v>
      </c>
      <c r="V55" s="5"/>
      <c r="W55" s="360">
        <v>2716.1553421102931</v>
      </c>
      <c r="X55" s="361">
        <v>98.432388292069234</v>
      </c>
      <c r="Z55" s="193"/>
    </row>
    <row r="56" spans="1:26" ht="15" customHeight="1" x14ac:dyDescent="0.4">
      <c r="A56" s="194"/>
      <c r="B56" s="155" t="s">
        <v>340</v>
      </c>
      <c r="C56" s="190">
        <v>6818.0659599999999</v>
      </c>
      <c r="D56" s="190">
        <v>6876.9274197063951</v>
      </c>
      <c r="E56" s="190">
        <v>2343.7622397063956</v>
      </c>
      <c r="F56" s="190">
        <v>1633.8354007063956</v>
      </c>
      <c r="G56" s="190">
        <v>709.92683900000009</v>
      </c>
      <c r="H56" s="190">
        <v>11351.23114</v>
      </c>
      <c r="I56" s="190">
        <v>450.63942700000001</v>
      </c>
      <c r="J56" s="190">
        <v>773.34822091248361</v>
      </c>
      <c r="K56" s="190">
        <v>132.35087510189493</v>
      </c>
      <c r="L56" s="190">
        <v>92.261724074467153</v>
      </c>
      <c r="M56" s="190">
        <v>40.089151027427775</v>
      </c>
      <c r="N56" s="190">
        <v>640.99734581058874</v>
      </c>
      <c r="O56" s="191"/>
      <c r="P56" s="357">
        <v>2877.0610000000001</v>
      </c>
      <c r="Q56" s="358">
        <v>392.83292999999998</v>
      </c>
      <c r="R56" s="358">
        <v>5522.1236500000005</v>
      </c>
      <c r="S56" s="358">
        <v>113.42713996936314</v>
      </c>
      <c r="T56" s="358">
        <v>643.85658483819861</v>
      </c>
      <c r="U56" s="359">
        <v>1323.706290226391</v>
      </c>
      <c r="V56" s="5"/>
      <c r="W56" s="360">
        <v>2736.5951697063956</v>
      </c>
      <c r="X56" s="361">
        <v>98.538032981998683</v>
      </c>
      <c r="Z56" s="193"/>
    </row>
    <row r="57" spans="1:26" ht="18" customHeight="1" x14ac:dyDescent="0.4">
      <c r="A57" s="194"/>
      <c r="B57" s="155" t="s">
        <v>341</v>
      </c>
      <c r="C57" s="190">
        <v>6846.2156999999997</v>
      </c>
      <c r="D57" s="190">
        <v>6913.7851864991981</v>
      </c>
      <c r="E57" s="190">
        <v>2363.9538164991977</v>
      </c>
      <c r="F57" s="190">
        <v>1635.4157764991976</v>
      </c>
      <c r="G57" s="190">
        <v>728.53804000000002</v>
      </c>
      <c r="H57" s="190">
        <v>11396.047070000001</v>
      </c>
      <c r="I57" s="190">
        <v>454.27256300000005</v>
      </c>
      <c r="J57" s="190">
        <v>768.6165880894896</v>
      </c>
      <c r="K57" s="190">
        <v>132.04752905368548</v>
      </c>
      <c r="L57" s="190">
        <v>91.352297475058009</v>
      </c>
      <c r="M57" s="190">
        <v>40.695231578627471</v>
      </c>
      <c r="N57" s="190">
        <v>636.56905903580423</v>
      </c>
      <c r="O57" s="191"/>
      <c r="P57" s="357">
        <v>2894.3956899999998</v>
      </c>
      <c r="Q57" s="358">
        <v>393.50635800000003</v>
      </c>
      <c r="R57" s="358">
        <v>5560.7887019999998</v>
      </c>
      <c r="S57" s="358">
        <v>114.67483850902612</v>
      </c>
      <c r="T57" s="358">
        <v>641.31467994797151</v>
      </c>
      <c r="U57" s="359">
        <v>1319.3002062270511</v>
      </c>
      <c r="V57" s="5"/>
      <c r="W57" s="360">
        <v>2757.4601744991978</v>
      </c>
      <c r="X57" s="361">
        <v>98.601351841490398</v>
      </c>
      <c r="Z57" s="193"/>
    </row>
    <row r="58" spans="1:26" ht="15" customHeight="1" x14ac:dyDescent="0.4">
      <c r="A58" s="194"/>
      <c r="B58" s="155" t="s">
        <v>345</v>
      </c>
      <c r="C58" s="190">
        <v>6888.1152199999997</v>
      </c>
      <c r="D58" s="190">
        <v>6978.463678230918</v>
      </c>
      <c r="E58" s="190">
        <v>2384.5930982309178</v>
      </c>
      <c r="F58" s="190">
        <v>1638.2241152309182</v>
      </c>
      <c r="G58" s="190">
        <v>746.36898299999996</v>
      </c>
      <c r="H58" s="190">
        <v>11481.9858</v>
      </c>
      <c r="I58" s="190">
        <v>457.86004800000001</v>
      </c>
      <c r="J58" s="190">
        <v>766.82101161998753</v>
      </c>
      <c r="K58" s="190">
        <v>131.86786050889293</v>
      </c>
      <c r="L58" s="190">
        <v>90.593698887178263</v>
      </c>
      <c r="M58" s="190">
        <v>41.27416162171469</v>
      </c>
      <c r="N58" s="190">
        <v>634.95315111109471</v>
      </c>
      <c r="O58" s="191"/>
      <c r="P58" s="357">
        <v>2913.6316900000002</v>
      </c>
      <c r="Q58" s="358">
        <v>394.27735100000001</v>
      </c>
      <c r="R58" s="358">
        <v>5604.3201490000001</v>
      </c>
      <c r="S58" s="358">
        <v>115.59223721709834</v>
      </c>
      <c r="T58" s="358">
        <v>639.11236867692378</v>
      </c>
      <c r="U58" s="359">
        <v>1315.8073033467292</v>
      </c>
      <c r="V58" s="362"/>
      <c r="W58" s="360">
        <v>2778.870449230918</v>
      </c>
      <c r="X58" s="361">
        <v>98.621834524710991</v>
      </c>
      <c r="Z58" s="193"/>
    </row>
    <row r="59" spans="1:26" ht="15" customHeight="1" x14ac:dyDescent="0.4">
      <c r="A59" s="194"/>
      <c r="B59" s="155" t="s">
        <v>346</v>
      </c>
      <c r="C59" s="190">
        <v>6951.0090600000003</v>
      </c>
      <c r="D59" s="190">
        <v>7032.7740829066188</v>
      </c>
      <c r="E59" s="190">
        <v>2406.2793429066191</v>
      </c>
      <c r="F59" s="190">
        <v>1642.374484906619</v>
      </c>
      <c r="G59" s="190">
        <v>763.90485799999999</v>
      </c>
      <c r="H59" s="190">
        <v>11577.5038</v>
      </c>
      <c r="I59" s="190">
        <v>461.519498</v>
      </c>
      <c r="J59" s="190">
        <v>766.53226016538497</v>
      </c>
      <c r="K59" s="190">
        <v>131.90212723250934</v>
      </c>
      <c r="L59" s="190">
        <v>90.028071308588196</v>
      </c>
      <c r="M59" s="190">
        <v>41.874055923921141</v>
      </c>
      <c r="N59" s="190">
        <v>634.63013293287565</v>
      </c>
      <c r="O59" s="191"/>
      <c r="P59" s="357">
        <v>2932.9068900000002</v>
      </c>
      <c r="Q59" s="358">
        <v>395.05652100000003</v>
      </c>
      <c r="R59" s="358">
        <v>5648.1494190000003</v>
      </c>
      <c r="S59" s="358">
        <v>116.28579064040095</v>
      </c>
      <c r="T59" s="358">
        <v>637.61616800759828</v>
      </c>
      <c r="U59" s="359">
        <v>1313.7975252748499</v>
      </c>
      <c r="V59" s="362"/>
      <c r="W59" s="360">
        <v>2801.3358639066191</v>
      </c>
      <c r="X59" s="361">
        <v>98.642533257471214</v>
      </c>
      <c r="Z59" s="193"/>
    </row>
    <row r="60" spans="1:26" ht="15" customHeight="1" x14ac:dyDescent="0.4">
      <c r="A60" s="194"/>
      <c r="B60" s="155" t="s">
        <v>347</v>
      </c>
      <c r="C60" s="190">
        <v>7023.48009</v>
      </c>
      <c r="D60" s="190">
        <v>7085.2762916291904</v>
      </c>
      <c r="E60" s="190">
        <v>2429.2527816291908</v>
      </c>
      <c r="F60" s="190">
        <v>1647.9980366291909</v>
      </c>
      <c r="G60" s="190">
        <v>781.25474499999996</v>
      </c>
      <c r="H60" s="190">
        <v>11679.5036</v>
      </c>
      <c r="I60" s="190">
        <v>465.03858600000001</v>
      </c>
      <c r="J60" s="190">
        <v>767.326251228415</v>
      </c>
      <c r="K60" s="190">
        <v>132.11862050725125</v>
      </c>
      <c r="L60" s="190">
        <v>89.628888703827954</v>
      </c>
      <c r="M60" s="190">
        <v>42.489731803423297</v>
      </c>
      <c r="N60" s="190">
        <v>635.2076307211637</v>
      </c>
      <c r="O60" s="191"/>
      <c r="P60" s="357">
        <v>2953.1746499999999</v>
      </c>
      <c r="Q60" s="358">
        <v>395.91379700000005</v>
      </c>
      <c r="R60" s="358">
        <v>5695.0352429999994</v>
      </c>
      <c r="S60" s="358">
        <v>117.12886262254383</v>
      </c>
      <c r="T60" s="358">
        <v>636.89691988480695</v>
      </c>
      <c r="U60" s="359">
        <v>1313.6055745132858</v>
      </c>
      <c r="V60" s="362"/>
      <c r="W60" s="360">
        <v>2825.166578629191</v>
      </c>
      <c r="X60" s="361">
        <v>98.670300707256601</v>
      </c>
      <c r="Z60" s="193"/>
    </row>
    <row r="61" spans="1:26" ht="18" customHeight="1" x14ac:dyDescent="0.4">
      <c r="A61" s="194"/>
      <c r="B61" s="155" t="s">
        <v>348</v>
      </c>
      <c r="C61" s="190">
        <v>7097.4714800000002</v>
      </c>
      <c r="D61" s="190">
        <v>7128.0600608687819</v>
      </c>
      <c r="E61" s="190">
        <v>2453.6425808687814</v>
      </c>
      <c r="F61" s="190">
        <v>1655.1232258687817</v>
      </c>
      <c r="G61" s="190">
        <v>798.51935500000002</v>
      </c>
      <c r="H61" s="190">
        <v>11771.88896</v>
      </c>
      <c r="I61" s="190">
        <v>468.72288900000001</v>
      </c>
      <c r="J61" s="190">
        <v>767.64430659423533</v>
      </c>
      <c r="K61" s="190">
        <v>132.40452577887118</v>
      </c>
      <c r="L61" s="190">
        <v>89.314477803509902</v>
      </c>
      <c r="M61" s="190">
        <v>43.090047975361287</v>
      </c>
      <c r="N61" s="190">
        <v>635.23978081536416</v>
      </c>
      <c r="O61" s="191"/>
      <c r="P61" s="357">
        <v>2974.4704400000001</v>
      </c>
      <c r="Q61" s="358">
        <v>396.84388799999999</v>
      </c>
      <c r="R61" s="358">
        <v>5744.9681019999998</v>
      </c>
      <c r="S61" s="358">
        <v>118.24158681745804</v>
      </c>
      <c r="T61" s="358">
        <v>636.59285894389961</v>
      </c>
      <c r="U61" s="359">
        <v>1314.4637785709583</v>
      </c>
      <c r="V61" s="362"/>
      <c r="W61" s="360">
        <v>2850.4864688687812</v>
      </c>
      <c r="X61" s="361">
        <v>98.70591867518327</v>
      </c>
      <c r="Z61" s="193"/>
    </row>
    <row r="62" spans="1:26" ht="14.25" customHeight="1" x14ac:dyDescent="0.4">
      <c r="A62" s="194"/>
      <c r="B62" s="155" t="s">
        <v>369</v>
      </c>
      <c r="C62" s="190">
        <v>7172.8090199999997</v>
      </c>
      <c r="D62" s="190">
        <v>7198.1233836082365</v>
      </c>
      <c r="E62" s="190">
        <v>2479.0831136082375</v>
      </c>
      <c r="F62" s="190">
        <v>1663.5171536082375</v>
      </c>
      <c r="G62" s="190">
        <v>815.56596000000002</v>
      </c>
      <c r="H62" s="190">
        <v>11891.849289999998</v>
      </c>
      <c r="I62" s="190">
        <v>472.66641700000002</v>
      </c>
      <c r="J62" s="190">
        <v>769.34353079442121</v>
      </c>
      <c r="K62" s="190">
        <v>132.71696659552268</v>
      </c>
      <c r="L62" s="190">
        <v>89.055888967420955</v>
      </c>
      <c r="M62" s="190">
        <v>43.661077628101722</v>
      </c>
      <c r="N62" s="190">
        <v>636.62656419889845</v>
      </c>
      <c r="O62" s="191"/>
      <c r="P62" s="357">
        <v>2996.30278</v>
      </c>
      <c r="Q62" s="358">
        <v>397.79386200000005</v>
      </c>
      <c r="R62" s="358">
        <v>5796.2610780000005</v>
      </c>
      <c r="S62" s="358">
        <v>119.4240026856326</v>
      </c>
      <c r="T62" s="358">
        <v>636.04934106483643</v>
      </c>
      <c r="U62" s="359">
        <v>1314.8619656877252</v>
      </c>
      <c r="V62" s="362"/>
      <c r="W62" s="360">
        <v>2876.8769756082374</v>
      </c>
      <c r="X62" s="361">
        <v>98.748731237209014</v>
      </c>
      <c r="Z62" s="193"/>
    </row>
    <row r="63" spans="1:26" ht="14.25" customHeight="1" x14ac:dyDescent="0.4">
      <c r="A63" s="194"/>
      <c r="B63" s="155" t="s">
        <v>370</v>
      </c>
      <c r="C63" s="190">
        <v>7249.4372800000001</v>
      </c>
      <c r="D63" s="190">
        <v>7260.1660895646301</v>
      </c>
      <c r="E63" s="190">
        <v>2505.8642395646302</v>
      </c>
      <c r="F63" s="190">
        <v>1673.2083475646305</v>
      </c>
      <c r="G63" s="190">
        <v>832.65589199999999</v>
      </c>
      <c r="H63" s="190">
        <v>12003.739129999998</v>
      </c>
      <c r="I63" s="190">
        <v>476.88930499999998</v>
      </c>
      <c r="J63" s="190">
        <v>770.42801885298286</v>
      </c>
      <c r="K63" s="190">
        <v>133.05587840201886</v>
      </c>
      <c r="L63" s="190">
        <v>88.843682319151597</v>
      </c>
      <c r="M63" s="190">
        <v>44.21219608286728</v>
      </c>
      <c r="N63" s="190">
        <v>637.37214045096403</v>
      </c>
      <c r="O63" s="191"/>
      <c r="P63" s="357">
        <v>3018.7857100000001</v>
      </c>
      <c r="Q63" s="358">
        <v>398.78637400000002</v>
      </c>
      <c r="R63" s="358">
        <v>5849.4912360000008</v>
      </c>
      <c r="S63" s="358">
        <v>120.55853071114612</v>
      </c>
      <c r="T63" s="358">
        <v>635.0619053623451</v>
      </c>
      <c r="U63" s="359">
        <v>1314.4500688124299</v>
      </c>
      <c r="V63" s="362"/>
      <c r="W63" s="360">
        <v>2904.6506135646305</v>
      </c>
      <c r="X63" s="361">
        <v>98.802658453693155</v>
      </c>
      <c r="Z63" s="193"/>
    </row>
    <row r="64" spans="1:26" ht="14.25" customHeight="1" x14ac:dyDescent="0.4">
      <c r="A64" s="194"/>
      <c r="B64" s="155" t="s">
        <v>371</v>
      </c>
      <c r="C64" s="190">
        <v>7327.7048299999997</v>
      </c>
      <c r="D64" s="190">
        <v>7317.5278452806942</v>
      </c>
      <c r="E64" s="190">
        <v>2534.0477352806938</v>
      </c>
      <c r="F64" s="190">
        <v>1684.228994280694</v>
      </c>
      <c r="G64" s="190">
        <v>849.81874100000005</v>
      </c>
      <c r="H64" s="190">
        <v>12111.184940000001</v>
      </c>
      <c r="I64" s="190">
        <v>481.41760800000003</v>
      </c>
      <c r="J64" s="190">
        <v>770.92497888899027</v>
      </c>
      <c r="K64" s="190">
        <v>133.39226082234435</v>
      </c>
      <c r="L64" s="190">
        <v>88.65780630796182</v>
      </c>
      <c r="M64" s="190">
        <v>44.734454514382548</v>
      </c>
      <c r="N64" s="190">
        <v>637.53271806664588</v>
      </c>
      <c r="O64" s="191"/>
      <c r="P64" s="357">
        <v>3041.2231000000002</v>
      </c>
      <c r="Q64" s="358">
        <v>399.81381800000003</v>
      </c>
      <c r="R64" s="358">
        <v>5903.3587419999994</v>
      </c>
      <c r="S64" s="358">
        <v>121.6736971202242</v>
      </c>
      <c r="T64" s="358">
        <v>633.723053147467</v>
      </c>
      <c r="U64" s="359">
        <v>1313.4405559521542</v>
      </c>
      <c r="V64" s="362"/>
      <c r="W64" s="360">
        <v>2933.8615532806939</v>
      </c>
      <c r="X64" s="361">
        <v>98.879675104391808</v>
      </c>
      <c r="Z64" s="193"/>
    </row>
    <row r="65" spans="1:26" ht="18" customHeight="1" x14ac:dyDescent="0.4">
      <c r="A65" s="194"/>
      <c r="B65" s="155" t="s">
        <v>372</v>
      </c>
      <c r="C65" s="190">
        <v>7407.5845099999997</v>
      </c>
      <c r="D65" s="190">
        <v>7365.8018526696396</v>
      </c>
      <c r="E65" s="190">
        <v>2563.6829426696395</v>
      </c>
      <c r="F65" s="190">
        <v>1696.6130436696396</v>
      </c>
      <c r="G65" s="190">
        <v>867.06989899999996</v>
      </c>
      <c r="H65" s="190">
        <v>12209.70342</v>
      </c>
      <c r="I65" s="190">
        <v>486.269881</v>
      </c>
      <c r="J65" s="190">
        <v>770.55358850190453</v>
      </c>
      <c r="K65" s="190">
        <v>133.71714803634475</v>
      </c>
      <c r="L65" s="190">
        <v>88.492322410400732</v>
      </c>
      <c r="M65" s="190">
        <v>45.224825625944021</v>
      </c>
      <c r="N65" s="190">
        <v>636.83644046555969</v>
      </c>
      <c r="O65" s="191"/>
      <c r="P65" s="357">
        <v>3063.6454199999998</v>
      </c>
      <c r="Q65" s="358">
        <v>400.90101400000003</v>
      </c>
      <c r="R65" s="358">
        <v>5958.3264359999994</v>
      </c>
      <c r="S65" s="358">
        <v>122.7687603943062</v>
      </c>
      <c r="T65" s="358">
        <v>632.42926716819761</v>
      </c>
      <c r="U65" s="359">
        <v>1312.737280138439</v>
      </c>
      <c r="V65" s="362"/>
      <c r="W65" s="360">
        <v>2964.5839566696395</v>
      </c>
      <c r="X65" s="361">
        <v>98.992107358562549</v>
      </c>
      <c r="Z65" s="193"/>
    </row>
    <row r="66" spans="1:26" ht="18" customHeight="1" x14ac:dyDescent="0.4">
      <c r="A66" s="194"/>
      <c r="B66" s="155" t="s">
        <v>491</v>
      </c>
      <c r="C66" s="190">
        <v>7488.4777899999999</v>
      </c>
      <c r="D66" s="190">
        <v>7442.0635586444141</v>
      </c>
      <c r="E66" s="190">
        <v>2595.2889886444132</v>
      </c>
      <c r="F66" s="190">
        <v>1710.3916786444131</v>
      </c>
      <c r="G66" s="190">
        <v>884.89731000000006</v>
      </c>
      <c r="H66" s="190">
        <v>12335.252359999999</v>
      </c>
      <c r="I66" s="190">
        <v>491.09197899999998</v>
      </c>
      <c r="J66" s="190">
        <v>771.33761503546316</v>
      </c>
      <c r="K66" s="190">
        <v>134.07712232822249</v>
      </c>
      <c r="L66" s="190">
        <v>88.361795287607976</v>
      </c>
      <c r="M66" s="190">
        <v>45.715327040614504</v>
      </c>
      <c r="N66" s="190">
        <v>637.26049270724059</v>
      </c>
      <c r="O66" s="191"/>
      <c r="P66" s="357">
        <v>3085.6846</v>
      </c>
      <c r="Q66" s="358">
        <v>402.04638199999999</v>
      </c>
      <c r="R66" s="358">
        <v>6013.7388679999995</v>
      </c>
      <c r="S66" s="358">
        <v>123.87367923785496</v>
      </c>
      <c r="T66" s="358">
        <v>631.18111969468794</v>
      </c>
      <c r="U66" s="359">
        <v>1312.3578857721436</v>
      </c>
      <c r="V66" s="5"/>
      <c r="W66" s="360">
        <v>2997.3353706444132</v>
      </c>
      <c r="X66" s="361">
        <v>99.165372157002295</v>
      </c>
      <c r="Z66" s="193"/>
    </row>
    <row r="67" spans="1:26" ht="18" customHeight="1" x14ac:dyDescent="0.4">
      <c r="A67" s="194"/>
      <c r="B67" s="155" t="s">
        <v>492</v>
      </c>
      <c r="C67" s="190">
        <v>7570.2991400000001</v>
      </c>
      <c r="D67" s="190">
        <v>7510.4048269796449</v>
      </c>
      <c r="E67" s="190">
        <v>2628.4165569796455</v>
      </c>
      <c r="F67" s="190">
        <v>1725.5975749796455</v>
      </c>
      <c r="G67" s="190">
        <v>902.81898200000001</v>
      </c>
      <c r="H67" s="190">
        <v>12452.287410000001</v>
      </c>
      <c r="I67" s="190">
        <v>495.93454400000002</v>
      </c>
      <c r="J67" s="190">
        <v>771.50436710429869</v>
      </c>
      <c r="K67" s="190">
        <v>134.46553003885899</v>
      </c>
      <c r="L67" s="190">
        <v>88.278774510552054</v>
      </c>
      <c r="M67" s="190">
        <v>46.186755528306925</v>
      </c>
      <c r="N67" s="190">
        <v>637.03883706543979</v>
      </c>
      <c r="O67" s="191"/>
      <c r="P67" s="357">
        <v>3107.8217999999997</v>
      </c>
      <c r="Q67" s="358">
        <v>403.24834600000003</v>
      </c>
      <c r="R67" s="358">
        <v>6070.3959639999994</v>
      </c>
      <c r="S67" s="358">
        <v>124.80273183213887</v>
      </c>
      <c r="T67" s="358">
        <v>630.23785906243336</v>
      </c>
      <c r="U67" s="359">
        <v>1312.7959042780715</v>
      </c>
      <c r="V67" s="5"/>
      <c r="W67" s="360">
        <v>3031.6649029796454</v>
      </c>
      <c r="X67" s="361">
        <v>99.388567090839004</v>
      </c>
      <c r="Z67" s="193"/>
    </row>
    <row r="68" spans="1:26" ht="18" customHeight="1" x14ac:dyDescent="0.4">
      <c r="A68" s="194"/>
      <c r="B68" s="155" t="s">
        <v>493</v>
      </c>
      <c r="C68" s="190">
        <v>7653.0754900000002</v>
      </c>
      <c r="D68" s="190">
        <v>7578.4988738661932</v>
      </c>
      <c r="E68" s="190">
        <v>2663.0953438661927</v>
      </c>
      <c r="F68" s="190">
        <v>1742.2649488661925</v>
      </c>
      <c r="G68" s="190">
        <v>920.83039500000007</v>
      </c>
      <c r="H68" s="190">
        <v>12568.479019999999</v>
      </c>
      <c r="I68" s="190">
        <v>500.80371100000002</v>
      </c>
      <c r="J68" s="190">
        <v>771.57051195785948</v>
      </c>
      <c r="K68" s="190">
        <v>134.90173692969938</v>
      </c>
      <c r="L68" s="190">
        <v>88.25615963586489</v>
      </c>
      <c r="M68" s="190">
        <v>46.645577293834464</v>
      </c>
      <c r="N68" s="190">
        <v>636.6687750281601</v>
      </c>
      <c r="O68" s="191"/>
      <c r="P68" s="357">
        <v>3129.97982</v>
      </c>
      <c r="Q68" s="358">
        <v>404.48710499999999</v>
      </c>
      <c r="R68" s="358">
        <v>6127.8414949999988</v>
      </c>
      <c r="S68" s="358">
        <v>125.80115368679598</v>
      </c>
      <c r="T68" s="358">
        <v>629.4626348518326</v>
      </c>
      <c r="U68" s="359">
        <v>1313.7007293146005</v>
      </c>
      <c r="V68" s="5"/>
      <c r="W68" s="360">
        <v>3067.5824488661929</v>
      </c>
      <c r="X68" s="361">
        <v>99.660023778973311</v>
      </c>
      <c r="Z68" s="193"/>
    </row>
    <row r="69" spans="1:26" ht="18" customHeight="1" x14ac:dyDescent="0.4">
      <c r="A69" s="194"/>
      <c r="B69" s="155" t="s">
        <v>494</v>
      </c>
      <c r="C69" s="190">
        <v>7736.8271599999998</v>
      </c>
      <c r="D69" s="190">
        <v>7635.9866303309664</v>
      </c>
      <c r="E69" s="190">
        <v>2699.3568403309664</v>
      </c>
      <c r="F69" s="190">
        <v>1760.4296063309662</v>
      </c>
      <c r="G69" s="190">
        <v>938.927234</v>
      </c>
      <c r="H69" s="190">
        <v>12673.45695</v>
      </c>
      <c r="I69" s="190">
        <v>505.73293999999999</v>
      </c>
      <c r="J69" s="190">
        <v>771.12248013119483</v>
      </c>
      <c r="K69" s="190">
        <v>135.40362680931858</v>
      </c>
      <c r="L69" s="190">
        <v>88.305684479450875</v>
      </c>
      <c r="M69" s="190">
        <v>47.097942329867699</v>
      </c>
      <c r="N69" s="190">
        <v>635.71885332187628</v>
      </c>
      <c r="O69" s="191"/>
      <c r="P69" s="370">
        <v>3152.2728999999999</v>
      </c>
      <c r="Q69" s="489">
        <v>405.77998300000002</v>
      </c>
      <c r="R69" s="489">
        <v>6186.5620369999997</v>
      </c>
      <c r="S69" s="489">
        <v>126.80756291629037</v>
      </c>
      <c r="T69" s="489">
        <v>628.83830498474254</v>
      </c>
      <c r="U69" s="359">
        <v>1315.0882912886425</v>
      </c>
      <c r="V69" s="5"/>
      <c r="W69" s="360">
        <v>3105.1368233309663</v>
      </c>
      <c r="X69" s="361">
        <v>99.978526631944391</v>
      </c>
      <c r="Z69" s="193"/>
    </row>
    <row r="70" spans="1:26" ht="18" customHeight="1" x14ac:dyDescent="0.4">
      <c r="A70" s="194"/>
      <c r="B70" s="155" t="s">
        <v>600</v>
      </c>
      <c r="C70" s="190">
        <v>7821.58187</v>
      </c>
      <c r="D70" s="190">
        <v>7716.063436395887</v>
      </c>
      <c r="E70" s="190">
        <v>2737.1470263958868</v>
      </c>
      <c r="F70" s="190">
        <v>1779.7637693958866</v>
      </c>
      <c r="G70" s="190">
        <v>957.38325699999996</v>
      </c>
      <c r="H70" s="190">
        <v>12800.498280000002</v>
      </c>
      <c r="I70" s="190">
        <v>510.68006000000003</v>
      </c>
      <c r="J70" s="190">
        <v>771.80714900609325</v>
      </c>
      <c r="K70" s="190">
        <v>135.96330725760032</v>
      </c>
      <c r="L70" s="190">
        <v>88.40685790377367</v>
      </c>
      <c r="M70" s="190">
        <v>47.556449353826615</v>
      </c>
      <c r="N70" s="190">
        <v>635.84384174849299</v>
      </c>
      <c r="O70" s="191"/>
      <c r="P70" s="370">
        <v>3174.70921</v>
      </c>
      <c r="Q70" s="489">
        <v>407.09929100000005</v>
      </c>
      <c r="R70" s="489">
        <v>6246.1194689999993</v>
      </c>
      <c r="S70" s="489">
        <v>127.82202341962068</v>
      </c>
      <c r="T70" s="489">
        <v>628.36478318524735</v>
      </c>
      <c r="U70" s="359">
        <v>1316.8602498908615</v>
      </c>
      <c r="V70" s="5"/>
      <c r="W70" s="360">
        <v>3144.2463173958868</v>
      </c>
      <c r="X70" s="361">
        <v>100.33494745031146</v>
      </c>
      <c r="Z70" s="193"/>
    </row>
    <row r="71" spans="1:26" ht="18" customHeight="1" x14ac:dyDescent="0.4">
      <c r="A71" s="194"/>
      <c r="B71" s="155" t="s">
        <v>601</v>
      </c>
      <c r="C71" s="190">
        <v>7907.3957</v>
      </c>
      <c r="D71" s="190">
        <v>7785.205367934147</v>
      </c>
      <c r="E71" s="190">
        <v>2776.1420879341463</v>
      </c>
      <c r="F71" s="190">
        <v>1800.2895659341464</v>
      </c>
      <c r="G71" s="190">
        <v>975.85252200000002</v>
      </c>
      <c r="H71" s="190">
        <v>12916.458980000001</v>
      </c>
      <c r="I71" s="190">
        <v>515.66652799999997</v>
      </c>
      <c r="J71" s="190">
        <v>771.93814021771004</v>
      </c>
      <c r="K71" s="190">
        <v>136.56180712571393</v>
      </c>
      <c r="L71" s="190">
        <v>88.558434217782761</v>
      </c>
      <c r="M71" s="190">
        <v>48.003372907931187</v>
      </c>
      <c r="N71" s="190">
        <v>635.37633309199623</v>
      </c>
      <c r="O71" s="191"/>
      <c r="P71" s="370">
        <v>3197.0228299999999</v>
      </c>
      <c r="Q71" s="489">
        <v>408.48798200000004</v>
      </c>
      <c r="R71" s="489">
        <v>6306.7611880000004</v>
      </c>
      <c r="S71" s="489">
        <v>128.84459960697765</v>
      </c>
      <c r="T71" s="489">
        <v>627.75920631159727</v>
      </c>
      <c r="U71" s="359">
        <v>1318.5891103392003</v>
      </c>
      <c r="V71" s="5"/>
      <c r="W71" s="360">
        <v>3184.6300699341464</v>
      </c>
      <c r="X71" s="361">
        <v>100.72153030311972</v>
      </c>
      <c r="Z71" s="193"/>
    </row>
    <row r="72" spans="1:26" ht="18" customHeight="1" x14ac:dyDescent="0.4">
      <c r="A72" s="194"/>
      <c r="B72" s="155" t="s">
        <v>604</v>
      </c>
      <c r="C72" s="190">
        <v>7994.3057600000002</v>
      </c>
      <c r="D72" s="190">
        <v>7853.0745905571448</v>
      </c>
      <c r="E72" s="190">
        <v>2816.3330805571454</v>
      </c>
      <c r="F72" s="190">
        <v>1822.0300095571456</v>
      </c>
      <c r="G72" s="190">
        <v>994.30307100000005</v>
      </c>
      <c r="H72" s="190">
        <v>13031.047269999999</v>
      </c>
      <c r="I72" s="190">
        <v>520.72456399999999</v>
      </c>
      <c r="J72" s="190">
        <v>771.98698172495392</v>
      </c>
      <c r="K72" s="190">
        <v>137.19444010915123</v>
      </c>
      <c r="L72" s="190">
        <v>88.758104909172488</v>
      </c>
      <c r="M72" s="190">
        <v>48.43633519997875</v>
      </c>
      <c r="N72" s="190">
        <v>634.79254161580263</v>
      </c>
      <c r="O72" s="191"/>
      <c r="P72" s="370">
        <v>3219.2045800000001</v>
      </c>
      <c r="Q72" s="489">
        <v>409.92966899999999</v>
      </c>
      <c r="R72" s="489">
        <v>6368.2016409999997</v>
      </c>
      <c r="S72" s="489">
        <v>129.84314525393174</v>
      </c>
      <c r="T72" s="489">
        <v>627.13732507224961</v>
      </c>
      <c r="U72" s="359">
        <v>1320.4563528366573</v>
      </c>
      <c r="V72" s="5"/>
      <c r="W72" s="360">
        <v>3226.2627495571455</v>
      </c>
      <c r="X72" s="361">
        <v>101.13816700530424</v>
      </c>
      <c r="Z72" s="193"/>
    </row>
    <row r="73" spans="1:26" ht="18" customHeight="1" x14ac:dyDescent="0.4">
      <c r="A73" s="194"/>
      <c r="B73" s="155" t="s">
        <v>602</v>
      </c>
      <c r="C73" s="190">
        <v>8082.3365100000001</v>
      </c>
      <c r="D73" s="190">
        <v>7914.1122311075424</v>
      </c>
      <c r="E73" s="190">
        <v>2857.7308311075421</v>
      </c>
      <c r="F73" s="190">
        <v>1845.0090211075421</v>
      </c>
      <c r="G73" s="190">
        <v>1012.72181</v>
      </c>
      <c r="H73" s="190">
        <v>13138.717909999999</v>
      </c>
      <c r="I73" s="190">
        <v>525.85355299999992</v>
      </c>
      <c r="J73" s="190">
        <v>771.68498703900309</v>
      </c>
      <c r="K73" s="190">
        <v>137.85984721078145</v>
      </c>
      <c r="L73" s="190">
        <v>89.005115171684068</v>
      </c>
      <c r="M73" s="190">
        <v>48.854732039097385</v>
      </c>
      <c r="N73" s="190">
        <v>633.82513982822161</v>
      </c>
      <c r="O73" s="191"/>
      <c r="P73" s="373">
        <v>3241.47219</v>
      </c>
      <c r="Q73" s="363">
        <v>411.43982</v>
      </c>
      <c r="R73" s="363">
        <v>6431.0805399999999</v>
      </c>
      <c r="S73" s="363">
        <v>130.84942962964968</v>
      </c>
      <c r="T73" s="363">
        <v>626.54190803867016</v>
      </c>
      <c r="U73" s="494">
        <v>1322.5860074856444</v>
      </c>
      <c r="V73" s="5"/>
      <c r="W73" s="360">
        <v>3269.1706511075422</v>
      </c>
      <c r="X73" s="361">
        <v>101.58534111074964</v>
      </c>
      <c r="Z73" s="193"/>
    </row>
    <row r="74" spans="1:26" ht="14.6" x14ac:dyDescent="0.4">
      <c r="A74" s="194"/>
      <c r="B74" s="161">
        <v>2012</v>
      </c>
      <c r="C74" s="364">
        <f ca="1">OFFSET(C$8,4*(ROW()-ROW(C$74)),0)</f>
        <v>4024.0239999999999</v>
      </c>
      <c r="D74" s="364">
        <f t="shared" ref="D74:H86" ca="1" si="0">OFFSET(D$8,4*(ROW()-ROW(D$74)),0)</f>
        <v>5360.16</v>
      </c>
      <c r="E74" s="364">
        <f t="shared" ca="1" si="0"/>
        <v>1694.9280000000001</v>
      </c>
      <c r="F74" s="364">
        <f t="shared" ca="1" si="0"/>
        <v>1253.5930000000001</v>
      </c>
      <c r="G74" s="364">
        <f t="shared" ca="1" si="0"/>
        <v>441.33499999999998</v>
      </c>
      <c r="H74" s="364">
        <f t="shared" ca="1" si="0"/>
        <v>7689.2560000000003</v>
      </c>
      <c r="I74" s="364">
        <f ca="1">SUM(OFFSET(I$5,4*(ROW()-ROW(I$74)),0):OFFSET(I$8,4*(ROW()-ROW(I$74)),0))</f>
        <v>1128.9360000000001</v>
      </c>
      <c r="J74" s="365">
        <f t="shared" ref="J74:N90" ca="1" si="1">OFFSET(J$8,4*(ROW()-ROW(J$74)),0)</f>
        <v>831.24145212837561</v>
      </c>
      <c r="K74" s="365">
        <f t="shared" ca="1" si="1"/>
        <v>150.13499436637682</v>
      </c>
      <c r="L74" s="365">
        <f t="shared" ca="1" si="1"/>
        <v>111.04198997994573</v>
      </c>
      <c r="M74" s="365">
        <f t="shared" ca="1" si="1"/>
        <v>39.093004386431112</v>
      </c>
      <c r="N74" s="366">
        <f t="shared" ca="1" si="1"/>
        <v>681.10645776199885</v>
      </c>
      <c r="O74" s="367"/>
      <c r="P74" s="370">
        <f t="shared" ref="P74:R90" ca="1" si="2">OFFSET(P$8,4*(ROW()-ROW(P$74)),0)</f>
        <v>1833.377</v>
      </c>
      <c r="Q74" s="358">
        <f t="shared" ca="1" si="2"/>
        <v>333.89600000000002</v>
      </c>
      <c r="R74" s="358">
        <f t="shared" ca="1" si="2"/>
        <v>4279.24</v>
      </c>
      <c r="S74" s="196">
        <f ca="1">SUM(OFFSET(S$5,4*(ROW()-ROW(S$74)),0):OFFSET(S$8,4*(ROW()-ROW(S$74)),0))</f>
        <v>261.214</v>
      </c>
      <c r="T74" s="358">
        <f t="shared" ref="T74:U90" ca="1" si="3">OFFSET(T$8,4*(ROW()-ROW(T$74)),0)</f>
        <v>701.86781719203407</v>
      </c>
      <c r="U74" s="359">
        <f t="shared" ca="1" si="3"/>
        <v>1766.0370424249847</v>
      </c>
      <c r="V74" s="368"/>
      <c r="W74" s="438">
        <f t="shared" ref="W74:X90" ca="1" si="4">OFFSET(W$8,4*(ROW()-ROW(W$74)),0)</f>
        <v>2028.8240000000001</v>
      </c>
      <c r="X74" s="439">
        <f t="shared" ca="1" si="4"/>
        <v>118.38747983182733</v>
      </c>
      <c r="Y74" s="193"/>
    </row>
    <row r="75" spans="1:26" ht="14.6" x14ac:dyDescent="0.4">
      <c r="A75" s="194"/>
      <c r="B75" s="8">
        <v>2013</v>
      </c>
      <c r="C75" s="190">
        <f t="shared" ref="C75:C90" ca="1" si="5">OFFSET(C$8,4*(ROW()-ROW(C$74)),0)</f>
        <v>4264.3230000000012</v>
      </c>
      <c r="D75" s="190">
        <f t="shared" ca="1" si="0"/>
        <v>5434.0410000000002</v>
      </c>
      <c r="E75" s="190">
        <f t="shared" ca="1" si="0"/>
        <v>1726.4559999999999</v>
      </c>
      <c r="F75" s="190">
        <f t="shared" ca="1" si="0"/>
        <v>1273.1320000000001</v>
      </c>
      <c r="G75" s="190">
        <f t="shared" ca="1" si="0"/>
        <v>453.32400000000001</v>
      </c>
      <c r="H75" s="190">
        <f t="shared" ca="1" si="0"/>
        <v>7971.9080000000013</v>
      </c>
      <c r="I75" s="190">
        <f ca="1">SUM(OFFSET(I$5,4*(ROW()-ROW(I$74)),0):OFFSET(I$8,4*(ROW()-ROW(I$74)),0))</f>
        <v>1175.806</v>
      </c>
      <c r="J75" s="358">
        <f t="shared" ca="1" si="1"/>
        <v>824.82688470717119</v>
      </c>
      <c r="K75" s="358">
        <f t="shared" ca="1" si="1"/>
        <v>146.83170523028457</v>
      </c>
      <c r="L75" s="358">
        <f t="shared" ca="1" si="1"/>
        <v>108.27738589529226</v>
      </c>
      <c r="M75" s="358">
        <f t="shared" ca="1" si="1"/>
        <v>38.554319334992336</v>
      </c>
      <c r="N75" s="359">
        <f t="shared" ca="1" si="1"/>
        <v>677.99517947688651</v>
      </c>
      <c r="O75" s="367"/>
      <c r="P75" s="370">
        <f t="shared" ca="1" si="2"/>
        <v>1888.7950000000001</v>
      </c>
      <c r="Q75" s="358">
        <f t="shared" ca="1" si="2"/>
        <v>317.50900000000001</v>
      </c>
      <c r="R75" s="358">
        <f t="shared" ca="1" si="2"/>
        <v>4346.3819999999996</v>
      </c>
      <c r="S75" s="190">
        <f ca="1">SUM(OFFSET(S$5,4*(ROW()-ROW(S$74)),0):OFFSET(S$8,4*(ROW()-ROW(S$74)),0))</f>
        <v>273.93399999999997</v>
      </c>
      <c r="T75" s="358">
        <f t="shared" ca="1" si="3"/>
        <v>689.5073265823155</v>
      </c>
      <c r="U75" s="359">
        <f t="shared" ca="1" si="3"/>
        <v>1702.5601057188958</v>
      </c>
      <c r="V75" s="368"/>
      <c r="W75" s="358">
        <f t="shared" ca="1" si="4"/>
        <v>2043.9649999999999</v>
      </c>
      <c r="X75" s="359">
        <f t="shared" ca="1" si="4"/>
        <v>114.74176205721356</v>
      </c>
      <c r="Y75" s="193"/>
    </row>
    <row r="76" spans="1:26" ht="14.6" x14ac:dyDescent="0.4">
      <c r="A76" s="194"/>
      <c r="B76" s="8">
        <v>2014</v>
      </c>
      <c r="C76" s="190">
        <f t="shared" ca="1" si="5"/>
        <v>4630.6210000000001</v>
      </c>
      <c r="D76" s="190">
        <f t="shared" ca="1" si="0"/>
        <v>6029.6980000000003</v>
      </c>
      <c r="E76" s="190">
        <f t="shared" ca="1" si="0"/>
        <v>1781.7080000000001</v>
      </c>
      <c r="F76" s="190">
        <f t="shared" ca="1" si="0"/>
        <v>1295.1199999999999</v>
      </c>
      <c r="G76" s="190">
        <f t="shared" ca="1" si="0"/>
        <v>486.58800000000002</v>
      </c>
      <c r="H76" s="190">
        <f t="shared" ca="1" si="0"/>
        <v>8878.6110000000008</v>
      </c>
      <c r="I76" s="190">
        <f ca="1">SUM(OFFSET(I$5,4*(ROW()-ROW(I$74)),0):OFFSET(I$8,4*(ROW()-ROW(I$74)),0))</f>
        <v>1216.953</v>
      </c>
      <c r="J76" s="358">
        <f t="shared" ca="1" si="1"/>
        <v>875.9844464001485</v>
      </c>
      <c r="K76" s="358">
        <f t="shared" ca="1" si="1"/>
        <v>146.40729757024306</v>
      </c>
      <c r="L76" s="358">
        <f t="shared" ca="1" si="1"/>
        <v>106.42317328606774</v>
      </c>
      <c r="M76" s="358">
        <f t="shared" ca="1" si="1"/>
        <v>39.984124284175316</v>
      </c>
      <c r="N76" s="359">
        <f t="shared" ca="1" si="1"/>
        <v>729.57714882990558</v>
      </c>
      <c r="O76" s="367"/>
      <c r="P76" s="370">
        <f t="shared" ca="1" si="2"/>
        <v>1885.454</v>
      </c>
      <c r="Q76" s="358">
        <f t="shared" ca="1" si="2"/>
        <v>296.42599999999999</v>
      </c>
      <c r="R76" s="358">
        <f t="shared" ca="1" si="2"/>
        <v>4726.473</v>
      </c>
      <c r="S76" s="190">
        <f ca="1">SUM(OFFSET(S$5,4*(ROW()-ROW(S$74)),0):OFFSET(S$8,4*(ROW()-ROW(S$74)),0))</f>
        <v>303.39800000000002</v>
      </c>
      <c r="T76" s="358">
        <f t="shared" ca="1" si="3"/>
        <v>621.44575771758537</v>
      </c>
      <c r="U76" s="359">
        <f t="shared" ca="1" si="3"/>
        <v>1655.5478282651829</v>
      </c>
      <c r="V76" s="368"/>
      <c r="W76" s="358">
        <f t="shared" ca="1" si="4"/>
        <v>2078.134</v>
      </c>
      <c r="X76" s="359">
        <f t="shared" ca="1" si="4"/>
        <v>111.57682573124283</v>
      </c>
      <c r="Y76" s="193"/>
    </row>
    <row r="77" spans="1:26" ht="14.6" x14ac:dyDescent="0.4">
      <c r="A77" s="194"/>
      <c r="B77" s="8">
        <v>2015</v>
      </c>
      <c r="C77" s="190">
        <f t="shared" ca="1" si="5"/>
        <v>5008.3739999999998</v>
      </c>
      <c r="D77" s="190">
        <f t="shared" ca="1" si="0"/>
        <v>6125.9089999999997</v>
      </c>
      <c r="E77" s="190">
        <f t="shared" ca="1" si="0"/>
        <v>1828.0519999999999</v>
      </c>
      <c r="F77" s="190">
        <f t="shared" ca="1" si="0"/>
        <v>1321.163</v>
      </c>
      <c r="G77" s="190">
        <f t="shared" ca="1" si="0"/>
        <v>506.88900000000001</v>
      </c>
      <c r="H77" s="190">
        <f t="shared" ca="1" si="0"/>
        <v>9306.2309999999998</v>
      </c>
      <c r="I77" s="190">
        <f ca="1">SUM(OFFSET(I$5,4*(ROW()-ROW(I$74)),0):OFFSET(I$8,4*(ROW()-ROW(I$74)),0))</f>
        <v>1286.21</v>
      </c>
      <c r="J77" s="358">
        <f t="shared" ca="1" si="1"/>
        <v>865.66602654309952</v>
      </c>
      <c r="K77" s="358">
        <f t="shared" ca="1" si="1"/>
        <v>142.12702435838625</v>
      </c>
      <c r="L77" s="358">
        <f t="shared" ca="1" si="1"/>
        <v>102.71751891215276</v>
      </c>
      <c r="M77" s="358">
        <f t="shared" ca="1" si="1"/>
        <v>39.409505446233503</v>
      </c>
      <c r="N77" s="359">
        <f t="shared" ca="1" si="1"/>
        <v>723.53900218471324</v>
      </c>
      <c r="O77" s="367"/>
      <c r="P77" s="370">
        <f t="shared" ca="1" si="2"/>
        <v>1954.5530000000001</v>
      </c>
      <c r="Q77" s="358">
        <f t="shared" ca="1" si="2"/>
        <v>290.50799999999998</v>
      </c>
      <c r="R77" s="358">
        <f t="shared" ca="1" si="2"/>
        <v>4694.6229999999996</v>
      </c>
      <c r="S77" s="190">
        <f ca="1">SUM(OFFSET(S$5,4*(ROW()-ROW(S$74)),0):OFFSET(S$8,4*(ROW()-ROW(S$74)),0))</f>
        <v>314.8</v>
      </c>
      <c r="T77" s="358">
        <f t="shared" ca="1" si="3"/>
        <v>620.88722998729361</v>
      </c>
      <c r="U77" s="359">
        <f t="shared" ca="1" si="3"/>
        <v>1583.5867217280811</v>
      </c>
      <c r="V77" s="368"/>
      <c r="W77" s="358">
        <f t="shared" ca="1" si="4"/>
        <v>2118.56</v>
      </c>
      <c r="X77" s="359">
        <f t="shared" ca="1" si="4"/>
        <v>110.54600404602049</v>
      </c>
      <c r="Y77" s="193"/>
    </row>
    <row r="78" spans="1:26" ht="14.6" x14ac:dyDescent="0.4">
      <c r="A78" s="194"/>
      <c r="B78" s="8">
        <v>2016</v>
      </c>
      <c r="C78" s="190">
        <f t="shared" ca="1" si="5"/>
        <v>5291.5659999999998</v>
      </c>
      <c r="D78" s="190">
        <f t="shared" ca="1" si="0"/>
        <v>6681.2309999999998</v>
      </c>
      <c r="E78" s="190">
        <f t="shared" ca="1" si="0"/>
        <v>1896.463</v>
      </c>
      <c r="F78" s="190">
        <f t="shared" ca="1" si="0"/>
        <v>1361.5709999999999</v>
      </c>
      <c r="G78" s="190">
        <f t="shared" ca="1" si="0"/>
        <v>534.89200000000005</v>
      </c>
      <c r="H78" s="190">
        <f t="shared" ca="1" si="0"/>
        <v>10076.334000000001</v>
      </c>
      <c r="I78" s="190">
        <f ca="1">SUM(OFFSET(I$5,4*(ROW()-ROW(I$74)),0):OFFSET(I$8,4*(ROW()-ROW(I$74)),0))</f>
        <v>1311.3670000000002</v>
      </c>
      <c r="J78" s="358">
        <f t="shared" ca="1" si="1"/>
        <v>913.00124221518433</v>
      </c>
      <c r="K78" s="358">
        <f t="shared" ca="1" si="1"/>
        <v>144.6172581741038</v>
      </c>
      <c r="L78" s="358">
        <f t="shared" ca="1" si="1"/>
        <v>103.82837146275601</v>
      </c>
      <c r="M78" s="358">
        <f t="shared" ca="1" si="1"/>
        <v>40.788886711347779</v>
      </c>
      <c r="N78" s="359">
        <f t="shared" ca="1" si="1"/>
        <v>768.38398404108079</v>
      </c>
      <c r="O78" s="367"/>
      <c r="P78" s="370">
        <f t="shared" ca="1" si="2"/>
        <v>2225.732</v>
      </c>
      <c r="Q78" s="358">
        <f t="shared" ca="1" si="2"/>
        <v>295.48899999999998</v>
      </c>
      <c r="R78" s="358">
        <f t="shared" ca="1" si="2"/>
        <v>5167.2089999999998</v>
      </c>
      <c r="S78" s="190">
        <f ca="1">SUM(OFFSET(S$5,4*(ROW()-ROW(S$74)),0):OFFSET(S$8,4*(ROW()-ROW(S$74)),0))</f>
        <v>324.93200000000002</v>
      </c>
      <c r="T78" s="358">
        <f t="shared" ca="1" si="3"/>
        <v>684.9839351002671</v>
      </c>
      <c r="U78" s="359">
        <f t="shared" ca="1" si="3"/>
        <v>1681.1819088301552</v>
      </c>
      <c r="V78" s="368"/>
      <c r="W78" s="358">
        <f t="shared" ca="1" si="4"/>
        <v>2191.9519999999998</v>
      </c>
      <c r="X78" s="359">
        <f t="shared" ca="1" si="4"/>
        <v>110.05736464078689</v>
      </c>
      <c r="Y78" s="193"/>
    </row>
    <row r="79" spans="1:26" ht="14.6" x14ac:dyDescent="0.4">
      <c r="A79" s="194"/>
      <c r="B79" s="8">
        <v>2017</v>
      </c>
      <c r="C79" s="190">
        <f t="shared" ca="1" si="5"/>
        <v>5573.3649999999998</v>
      </c>
      <c r="D79" s="190">
        <f t="shared" ca="1" si="0"/>
        <v>6901.0230000000001</v>
      </c>
      <c r="E79" s="190">
        <f t="shared" ca="1" si="0"/>
        <v>1952.45</v>
      </c>
      <c r="F79" s="190">
        <f t="shared" ca="1" si="0"/>
        <v>1397.2170000000001</v>
      </c>
      <c r="G79" s="190">
        <f t="shared" ca="1" si="0"/>
        <v>555.23299999999995</v>
      </c>
      <c r="H79" s="190">
        <f t="shared" ca="1" si="0"/>
        <v>10521.938</v>
      </c>
      <c r="I79" s="190">
        <f ca="1">SUM(OFFSET(I$5,4*(ROW()-ROW(I$74)),0):OFFSET(I$8,4*(ROW()-ROW(I$74)),0))</f>
        <v>1347.0730000000001</v>
      </c>
      <c r="J79" s="358">
        <f t="shared" ca="1" si="1"/>
        <v>926.03652511779228</v>
      </c>
      <c r="K79" s="358">
        <f t="shared" ca="1" si="1"/>
        <v>144.94017770380668</v>
      </c>
      <c r="L79" s="358">
        <f t="shared" ca="1" si="1"/>
        <v>103.72244117430904</v>
      </c>
      <c r="M79" s="358">
        <f t="shared" ca="1" si="1"/>
        <v>41.21773652949765</v>
      </c>
      <c r="N79" s="359">
        <f t="shared" ca="1" si="1"/>
        <v>781.09634741398577</v>
      </c>
      <c r="O79" s="367"/>
      <c r="P79" s="370">
        <f t="shared" ca="1" si="2"/>
        <v>2404.444</v>
      </c>
      <c r="Q79" s="358">
        <f t="shared" ca="1" si="2"/>
        <v>325.50599999999997</v>
      </c>
      <c r="R79" s="358">
        <f t="shared" ca="1" si="2"/>
        <v>5485.8950000000004</v>
      </c>
      <c r="S79" s="190">
        <f ca="1">SUM(OFFSET(S$5,4*(ROW()-ROW(S$74)),0):OFFSET(S$8,4*(ROW()-ROW(S$74)),0))</f>
        <v>340.63599999999997</v>
      </c>
      <c r="T79" s="358">
        <f t="shared" ca="1" si="3"/>
        <v>705.86902147747162</v>
      </c>
      <c r="U79" s="359">
        <f t="shared" ca="1" si="3"/>
        <v>1706.0442818727324</v>
      </c>
      <c r="V79" s="368"/>
      <c r="W79" s="358">
        <f t="shared" ca="1" si="4"/>
        <v>2277.9560000000001</v>
      </c>
      <c r="X79" s="359">
        <f t="shared" ca="1" si="4"/>
        <v>109.38658773521213</v>
      </c>
      <c r="Y79" s="193"/>
    </row>
    <row r="80" spans="1:26" ht="14.6" x14ac:dyDescent="0.4">
      <c r="A80" s="194"/>
      <c r="B80" s="8">
        <v>2018</v>
      </c>
      <c r="C80" s="190">
        <f t="shared" ca="1" si="5"/>
        <v>5686.9719999999998</v>
      </c>
      <c r="D80" s="190">
        <f t="shared" ca="1" si="0"/>
        <v>6668.9409999999998</v>
      </c>
      <c r="E80" s="190">
        <f t="shared" ca="1" si="0"/>
        <v>1995.972</v>
      </c>
      <c r="F80" s="190">
        <f t="shared" ca="1" si="0"/>
        <v>1425.835</v>
      </c>
      <c r="G80" s="190">
        <f t="shared" ca="1" si="0"/>
        <v>570.13699999999994</v>
      </c>
      <c r="H80" s="190">
        <f t="shared" ca="1" si="0"/>
        <v>10359.941000000001</v>
      </c>
      <c r="I80" s="190">
        <f ca="1">SUM(OFFSET(I$5,4*(ROW()-ROW(I$74)),0):OFFSET(I$8,4*(ROW()-ROW(I$74)),0))</f>
        <v>1402.4390000000001</v>
      </c>
      <c r="J80" s="358">
        <f t="shared" ca="1" si="1"/>
        <v>881.03033358313621</v>
      </c>
      <c r="K80" s="358">
        <f t="shared" ca="1" si="1"/>
        <v>142.32148421428667</v>
      </c>
      <c r="L80" s="358">
        <f t="shared" ca="1" si="1"/>
        <v>101.66823655075194</v>
      </c>
      <c r="M80" s="358">
        <f t="shared" ca="1" si="1"/>
        <v>40.653247663534735</v>
      </c>
      <c r="N80" s="359">
        <f t="shared" ca="1" si="1"/>
        <v>738.70884936884954</v>
      </c>
      <c r="O80" s="367"/>
      <c r="P80" s="370">
        <f t="shared" ca="1" si="2"/>
        <v>2423.7539999999999</v>
      </c>
      <c r="Q80" s="358">
        <f t="shared" ca="1" si="2"/>
        <v>341.71600000000001</v>
      </c>
      <c r="R80" s="358">
        <f t="shared" ca="1" si="2"/>
        <v>5029.6310000000003</v>
      </c>
      <c r="S80" s="190">
        <f ca="1">SUM(OFFSET(S$5,4*(ROW()-ROW(S$74)),0):OFFSET(S$8,4*(ROW()-ROW(S$74)),0))</f>
        <v>348.24</v>
      </c>
      <c r="T80" s="358">
        <f t="shared" ca="1" si="3"/>
        <v>696.00103376981383</v>
      </c>
      <c r="U80" s="359">
        <f t="shared" ca="1" si="3"/>
        <v>1542.4267746381806</v>
      </c>
      <c r="V80" s="371"/>
      <c r="W80" s="357">
        <f t="shared" ca="1" si="4"/>
        <v>2337.6880000000001</v>
      </c>
      <c r="X80" s="359">
        <f t="shared" ca="1" si="4"/>
        <v>108.61328139519324</v>
      </c>
      <c r="Y80" s="193"/>
    </row>
    <row r="81" spans="1:25" ht="14.6" x14ac:dyDescent="0.4">
      <c r="A81" s="194"/>
      <c r="B81" s="8">
        <v>2019</v>
      </c>
      <c r="C81" s="190">
        <f t="shared" ca="1" si="5"/>
        <v>5759.2020000000002</v>
      </c>
      <c r="D81" s="190">
        <f t="shared" ca="1" si="0"/>
        <v>7112.6589999999997</v>
      </c>
      <c r="E81" s="190">
        <f t="shared" ca="1" si="0"/>
        <v>2033.414</v>
      </c>
      <c r="F81" s="190">
        <f t="shared" ca="1" si="0"/>
        <v>1452.5540000000001</v>
      </c>
      <c r="G81" s="190">
        <f t="shared" ca="1" si="0"/>
        <v>580.86</v>
      </c>
      <c r="H81" s="190">
        <f t="shared" ca="1" si="0"/>
        <v>10838.447</v>
      </c>
      <c r="I81" s="190">
        <f ca="1">SUM(OFFSET(I$5,4*(ROW()-ROW(I$74)),0):OFFSET(I$8,4*(ROW()-ROW(I$74)),0))</f>
        <v>1452.962</v>
      </c>
      <c r="J81" s="358">
        <f t="shared" ca="1" si="1"/>
        <v>885.90486193031893</v>
      </c>
      <c r="K81" s="358">
        <f t="shared" ca="1" si="1"/>
        <v>139.94956509530186</v>
      </c>
      <c r="L81" s="358">
        <f t="shared" ca="1" si="1"/>
        <v>99.971919430790351</v>
      </c>
      <c r="M81" s="358">
        <f t="shared" ca="1" si="1"/>
        <v>39.977645664511527</v>
      </c>
      <c r="N81" s="359">
        <f t="shared" ca="1" si="1"/>
        <v>745.95529683501707</v>
      </c>
      <c r="O81" s="367"/>
      <c r="P81" s="370">
        <f t="shared" ca="1" si="2"/>
        <v>2584.1680000000001</v>
      </c>
      <c r="Q81" s="358">
        <f t="shared" ca="1" si="2"/>
        <v>352.13600000000002</v>
      </c>
      <c r="R81" s="358">
        <f t="shared" ca="1" si="2"/>
        <v>5271.2359999999999</v>
      </c>
      <c r="S81" s="190">
        <f ca="1">SUM(OFFSET(S$5,4*(ROW()-ROW(S$74)),0):OFFSET(S$8,4*(ROW()-ROW(S$74)),0))</f>
        <v>361.887</v>
      </c>
      <c r="T81" s="358">
        <f t="shared" ca="1" si="3"/>
        <v>714.08146741938788</v>
      </c>
      <c r="U81" s="359">
        <f t="shared" ca="1" si="3"/>
        <v>1553.9027375948847</v>
      </c>
      <c r="V81" s="371"/>
      <c r="W81" s="357">
        <f t="shared" ca="1" si="4"/>
        <v>2385.5500000000002</v>
      </c>
      <c r="X81" s="359">
        <f t="shared" ca="1" si="4"/>
        <v>106.78757216571222</v>
      </c>
      <c r="Y81" s="193"/>
    </row>
    <row r="82" spans="1:25" ht="14.6" x14ac:dyDescent="0.4">
      <c r="A82" s="194"/>
      <c r="B82" s="8">
        <v>2020</v>
      </c>
      <c r="C82" s="190">
        <f t="shared" ca="1" si="5"/>
        <v>6112.4219999999996</v>
      </c>
      <c r="D82" s="190">
        <f t="shared" ca="1" si="0"/>
        <v>7565.598</v>
      </c>
      <c r="E82" s="190">
        <f t="shared" ca="1" si="0"/>
        <v>2091.681</v>
      </c>
      <c r="F82" s="190">
        <f t="shared" ca="1" si="0"/>
        <v>1499.76</v>
      </c>
      <c r="G82" s="190">
        <f t="shared" ca="1" si="0"/>
        <v>591.92100000000005</v>
      </c>
      <c r="H82" s="190">
        <f t="shared" ca="1" si="0"/>
        <v>11586.339</v>
      </c>
      <c r="I82" s="190">
        <f ca="1">SUM(OFFSET(I$5,4*(ROW()-ROW(I$74)),0):OFFSET(I$8,4*(ROW()-ROW(I$74)),0))</f>
        <v>1453.866</v>
      </c>
      <c r="J82" s="358">
        <f t="shared" ca="1" si="1"/>
        <v>940.80334776382415</v>
      </c>
      <c r="K82" s="358">
        <f t="shared" ca="1" si="1"/>
        <v>143.87027415181316</v>
      </c>
      <c r="L82" s="358">
        <f t="shared" ca="1" si="1"/>
        <v>103.15668706744638</v>
      </c>
      <c r="M82" s="358">
        <f t="shared" ca="1" si="1"/>
        <v>40.713587084366786</v>
      </c>
      <c r="N82" s="359">
        <f t="shared" ca="1" si="1"/>
        <v>796.93307361201096</v>
      </c>
      <c r="O82" s="367"/>
      <c r="P82" s="370">
        <f t="shared" ca="1" si="2"/>
        <v>2849.4650000000001</v>
      </c>
      <c r="Q82" s="358">
        <f t="shared" ca="1" si="2"/>
        <v>391.73500000000001</v>
      </c>
      <c r="R82" s="358">
        <f t="shared" ca="1" si="2"/>
        <v>5620.6909999999998</v>
      </c>
      <c r="S82" s="190">
        <f ca="1">SUM(OFFSET(S$5,4*(ROW()-ROW(S$74)),0):OFFSET(S$8,4*(ROW()-ROW(S$74)),0))</f>
        <v>361.53999999999996</v>
      </c>
      <c r="T82" s="358">
        <f t="shared" ca="1" si="3"/>
        <v>788.1465398019584</v>
      </c>
      <c r="U82" s="359">
        <f t="shared" ca="1" si="3"/>
        <v>1663.0043701941695</v>
      </c>
      <c r="V82" s="371"/>
      <c r="W82" s="357">
        <f t="shared" ca="1" si="4"/>
        <v>2483.4160000000002</v>
      </c>
      <c r="X82" s="359">
        <f t="shared" ca="1" si="4"/>
        <v>118.01692543986375</v>
      </c>
      <c r="Y82" s="193"/>
    </row>
    <row r="83" spans="1:25" ht="14.6" x14ac:dyDescent="0.4">
      <c r="A83" s="194"/>
      <c r="B83" s="8">
        <v>2021</v>
      </c>
      <c r="C83" s="190">
        <f t="shared" ca="1" si="5"/>
        <v>6708.0990000000002</v>
      </c>
      <c r="D83" s="190">
        <f t="shared" ca="1" si="0"/>
        <v>7673.3549999999996</v>
      </c>
      <c r="E83" s="190">
        <f t="shared" ca="1" si="0"/>
        <v>2126.2379999999998</v>
      </c>
      <c r="F83" s="190">
        <f t="shared" ca="1" si="0"/>
        <v>1562.431</v>
      </c>
      <c r="G83" s="190">
        <f t="shared" ca="1" si="0"/>
        <v>563.80700000000002</v>
      </c>
      <c r="H83" s="190">
        <f t="shared" ca="1" si="0"/>
        <v>12255.216</v>
      </c>
      <c r="I83" s="190">
        <f ca="1">SUM(OFFSET(I$5,4*(ROW()-ROW(I$74)),0):OFFSET(I$8,4*(ROW()-ROW(I$74)),0))</f>
        <v>1508.2190000000001</v>
      </c>
      <c r="J83" s="358">
        <f t="shared" ca="1" si="1"/>
        <v>953.5388428338324</v>
      </c>
      <c r="K83" s="358">
        <f t="shared" ca="1" si="1"/>
        <v>140.97674144139543</v>
      </c>
      <c r="L83" s="358">
        <f t="shared" ca="1" si="1"/>
        <v>103.5944382082443</v>
      </c>
      <c r="M83" s="358">
        <f t="shared" ca="1" si="1"/>
        <v>37.382303233151156</v>
      </c>
      <c r="N83" s="359">
        <f t="shared" ca="1" si="1"/>
        <v>812.56210139243694</v>
      </c>
      <c r="O83" s="367"/>
      <c r="P83" s="370">
        <f t="shared" ca="1" si="2"/>
        <v>2953.076</v>
      </c>
      <c r="Q83" s="358">
        <f t="shared" ca="1" si="2"/>
        <v>392.041</v>
      </c>
      <c r="R83" s="358">
        <f t="shared" ca="1" si="2"/>
        <v>5880.2280000000001</v>
      </c>
      <c r="S83" s="196">
        <f ca="1">SUM(OFFSET(S$5,4*(ROW()-ROW(S$74)),0):OFFSET(S$8,4*(ROW()-ROW(S$74)),0))</f>
        <v>379.73</v>
      </c>
      <c r="T83" s="358">
        <f t="shared" ca="1" si="3"/>
        <v>777.67782371685144</v>
      </c>
      <c r="U83" s="359">
        <f t="shared" ca="1" si="3"/>
        <v>1651.770731835778</v>
      </c>
      <c r="V83" s="371"/>
      <c r="W83" s="357">
        <f t="shared" ca="1" si="4"/>
        <v>2518.279</v>
      </c>
      <c r="X83" s="359">
        <f t="shared" ca="1" si="4"/>
        <v>110.25358579979066</v>
      </c>
      <c r="Y83" s="193"/>
    </row>
    <row r="84" spans="1:25" ht="14.6" x14ac:dyDescent="0.4">
      <c r="A84" s="194"/>
      <c r="B84" s="8">
        <v>2022</v>
      </c>
      <c r="C84" s="190">
        <f t="shared" ca="1" si="5"/>
        <v>7270.9380000000001</v>
      </c>
      <c r="D84" s="190">
        <f t="shared" ca="1" si="0"/>
        <v>6842.5029999999997</v>
      </c>
      <c r="E84" s="190">
        <f t="shared" ca="1" si="0"/>
        <v>2189.0459999999998</v>
      </c>
      <c r="F84" s="190">
        <f t="shared" ca="1" si="0"/>
        <v>1626.1569999999999</v>
      </c>
      <c r="G84" s="190">
        <f t="shared" ca="1" si="0"/>
        <v>562.88900000000001</v>
      </c>
      <c r="H84" s="190">
        <f t="shared" ca="1" si="0"/>
        <v>11924.395</v>
      </c>
      <c r="I84" s="190">
        <f ca="1">SUM(OFFSET(I$5,4*(ROW()-ROW(I$74)),0):OFFSET(I$8,4*(ROW()-ROW(I$74)),0))</f>
        <v>1602.6819999999998</v>
      </c>
      <c r="J84" s="358">
        <f t="shared" ca="1" si="1"/>
        <v>880.61393339414803</v>
      </c>
      <c r="K84" s="358">
        <f t="shared" ca="1" si="1"/>
        <v>136.58642201010557</v>
      </c>
      <c r="L84" s="358">
        <f t="shared" ca="1" si="1"/>
        <v>101.46473224257839</v>
      </c>
      <c r="M84" s="358">
        <f t="shared" ca="1" si="1"/>
        <v>35.121689767527187</v>
      </c>
      <c r="N84" s="359">
        <f t="shared" ca="1" si="1"/>
        <v>744.02751138404267</v>
      </c>
      <c r="O84" s="372"/>
      <c r="P84" s="370">
        <f t="shared" ca="1" si="2"/>
        <v>2898.0949999999998</v>
      </c>
      <c r="Q84" s="358">
        <f t="shared" ca="1" si="2"/>
        <v>395.53699999999998</v>
      </c>
      <c r="R84" s="358">
        <f t="shared" ca="1" si="2"/>
        <v>5444.6840000000002</v>
      </c>
      <c r="S84" s="196">
        <f ca="1">SUM(OFFSET(S$5,4*(ROW()-ROW(S$74)),0):OFFSET(S$8,4*(ROW()-ROW(S$74)),0))</f>
        <v>418.35399999999998</v>
      </c>
      <c r="T84" s="358">
        <f t="shared" ca="1" si="3"/>
        <v>692.73749025944528</v>
      </c>
      <c r="U84" s="359">
        <f t="shared" ca="1" si="3"/>
        <v>1395.9997992131068</v>
      </c>
      <c r="V84" s="148"/>
      <c r="W84" s="357">
        <f t="shared" ca="1" si="4"/>
        <v>2584.5829999999996</v>
      </c>
      <c r="X84" s="359">
        <f t="shared" ca="1" si="4"/>
        <v>103.12879812622447</v>
      </c>
      <c r="Y84" s="193"/>
    </row>
    <row r="85" spans="1:25" ht="14.6" x14ac:dyDescent="0.4">
      <c r="A85" s="194"/>
      <c r="B85" s="8">
        <v>2023</v>
      </c>
      <c r="C85" s="190">
        <f t="shared" ca="1" si="5"/>
        <v>7155.7227599999997</v>
      </c>
      <c r="D85" s="190">
        <f t="shared" ca="1" si="0"/>
        <v>6692.0678516810403</v>
      </c>
      <c r="E85" s="190">
        <f t="shared" ca="1" si="0"/>
        <v>2258.5623116810411</v>
      </c>
      <c r="F85" s="190">
        <f t="shared" ca="1" si="0"/>
        <v>1630.397039681041</v>
      </c>
      <c r="G85" s="190">
        <f t="shared" ca="1" si="0"/>
        <v>628.16527199999996</v>
      </c>
      <c r="H85" s="190">
        <f t="shared" ca="1" si="0"/>
        <v>11589.228300000001</v>
      </c>
      <c r="I85" s="190">
        <f ca="1">SUM(OFFSET(I$5,4*(ROW()-ROW(I$74)),0):OFFSET(I$8,4*(ROW()-ROW(I$74)),0))</f>
        <v>1726.5730149999999</v>
      </c>
      <c r="J85" s="358">
        <f t="shared" ca="1" si="1"/>
        <v>802.03909660206523</v>
      </c>
      <c r="K85" s="358">
        <f t="shared" ca="1" si="1"/>
        <v>130.81186211409897</v>
      </c>
      <c r="L85" s="358">
        <f t="shared" ca="1" si="1"/>
        <v>94.429660692979212</v>
      </c>
      <c r="M85" s="358">
        <f t="shared" ca="1" si="1"/>
        <v>36.382201421119746</v>
      </c>
      <c r="N85" s="359">
        <f t="shared" ca="1" si="1"/>
        <v>671.22723448796637</v>
      </c>
      <c r="O85" s="372"/>
      <c r="P85" s="370">
        <f t="shared" ca="1" si="2"/>
        <v>2818.67695</v>
      </c>
      <c r="Q85" s="358">
        <f t="shared" ca="1" si="2"/>
        <v>391.849785</v>
      </c>
      <c r="R85" s="358">
        <f t="shared" ca="1" si="2"/>
        <v>5414.4327249999997</v>
      </c>
      <c r="S85" s="196">
        <f ca="1">SUM(OFFSET(S$5,4*(ROW()-ROW(S$74)),0):OFFSET(S$8,4*(ROW()-ROW(S$74)),0))</f>
        <v>453.50658513225</v>
      </c>
      <c r="T85" s="358">
        <f t="shared" ca="1" si="3"/>
        <v>621.5294424397448</v>
      </c>
      <c r="U85" s="359">
        <f t="shared" ca="1" si="3"/>
        <v>1280.3083131211406</v>
      </c>
      <c r="V85" s="148"/>
      <c r="W85" s="357">
        <f t="shared" ca="1" si="4"/>
        <v>2650.412096681041</v>
      </c>
      <c r="X85" s="359">
        <f t="shared" ca="1" si="4"/>
        <v>98.26913339860188</v>
      </c>
      <c r="Y85" s="193"/>
    </row>
    <row r="86" spans="1:25" ht="14.6" x14ac:dyDescent="0.4">
      <c r="A86" s="194"/>
      <c r="B86" s="8">
        <v>2024</v>
      </c>
      <c r="C86" s="190">
        <f t="shared" ca="1" si="5"/>
        <v>6818.0659599999999</v>
      </c>
      <c r="D86" s="190">
        <f t="shared" ca="1" si="0"/>
        <v>6876.9274197063951</v>
      </c>
      <c r="E86" s="190">
        <f t="shared" ca="1" si="0"/>
        <v>2343.7622397063956</v>
      </c>
      <c r="F86" s="190">
        <f t="shared" ca="1" si="0"/>
        <v>1633.8354007063956</v>
      </c>
      <c r="G86" s="190">
        <f t="shared" ref="D86:H90" ca="1" si="6">OFFSET(G$8,4*(ROW()-ROW(G$74)),0)</f>
        <v>709.92683900000009</v>
      </c>
      <c r="H86" s="190">
        <f t="shared" ca="1" si="6"/>
        <v>11351.23114</v>
      </c>
      <c r="I86" s="190">
        <f ca="1">SUM(OFFSET(I$5,4*(ROW()-ROW(I$74)),0):OFFSET(I$8,4*(ROW()-ROW(I$74)),0))</f>
        <v>1770.8702249999999</v>
      </c>
      <c r="J86" s="358">
        <f t="shared" ca="1" si="1"/>
        <v>773.34822091248361</v>
      </c>
      <c r="K86" s="358">
        <f t="shared" ca="1" si="1"/>
        <v>132.35087510189493</v>
      </c>
      <c r="L86" s="358">
        <f t="shared" ca="1" si="1"/>
        <v>92.261724074467153</v>
      </c>
      <c r="M86" s="358">
        <f t="shared" ca="1" si="1"/>
        <v>40.089151027427775</v>
      </c>
      <c r="N86" s="359">
        <f t="shared" ca="1" si="1"/>
        <v>640.99734581058874</v>
      </c>
      <c r="O86" s="372"/>
      <c r="P86" s="370">
        <f t="shared" ca="1" si="2"/>
        <v>2877.0610000000001</v>
      </c>
      <c r="Q86" s="358">
        <f t="shared" ca="1" si="2"/>
        <v>392.83292999999998</v>
      </c>
      <c r="R86" s="358">
        <f t="shared" ca="1" si="2"/>
        <v>5522.1236500000005</v>
      </c>
      <c r="S86" s="358">
        <f ca="1">SUM(OFFSET(S$5,4*(ROW()-ROW(S$74)),0):OFFSET(S$8,4*(ROW()-ROW(S$74)),0))</f>
        <v>446.84811303483161</v>
      </c>
      <c r="T86" s="358">
        <f t="shared" ca="1" si="3"/>
        <v>643.85658483819861</v>
      </c>
      <c r="U86" s="369">
        <f t="shared" ca="1" si="3"/>
        <v>1323.706290226391</v>
      </c>
      <c r="V86" s="148"/>
      <c r="W86" s="370">
        <f t="shared" ca="1" si="4"/>
        <v>2736.5951697063956</v>
      </c>
      <c r="X86" s="369">
        <f t="shared" ca="1" si="4"/>
        <v>98.538032981998683</v>
      </c>
      <c r="Y86" s="193"/>
    </row>
    <row r="87" spans="1:25" ht="14.6" x14ac:dyDescent="0.4">
      <c r="A87" s="194"/>
      <c r="B87" s="8">
        <v>2025</v>
      </c>
      <c r="C87" s="190">
        <f t="shared" ca="1" si="5"/>
        <v>7023.48009</v>
      </c>
      <c r="D87" s="190">
        <f t="shared" ca="1" si="6"/>
        <v>7085.2762916291904</v>
      </c>
      <c r="E87" s="190">
        <f t="shared" ca="1" si="6"/>
        <v>2429.2527816291908</v>
      </c>
      <c r="F87" s="190">
        <f t="shared" ca="1" si="6"/>
        <v>1647.9980366291909</v>
      </c>
      <c r="G87" s="190">
        <f t="shared" ca="1" si="6"/>
        <v>781.25474499999996</v>
      </c>
      <c r="H87" s="190">
        <f t="shared" ca="1" si="6"/>
        <v>11679.5036</v>
      </c>
      <c r="I87" s="190">
        <f ca="1">SUM(OFFSET(I$5,4*(ROW()-ROW(I$74)),0):OFFSET(I$8,4*(ROW()-ROW(I$74)),0))</f>
        <v>1838.6906950000002</v>
      </c>
      <c r="J87" s="358">
        <f t="shared" ca="1" si="1"/>
        <v>767.326251228415</v>
      </c>
      <c r="K87" s="358">
        <f t="shared" ca="1" si="1"/>
        <v>132.11862050725125</v>
      </c>
      <c r="L87" s="358">
        <f t="shared" ca="1" si="1"/>
        <v>89.628888703827954</v>
      </c>
      <c r="M87" s="358">
        <f t="shared" ca="1" si="1"/>
        <v>42.489731803423297</v>
      </c>
      <c r="N87" s="359">
        <f t="shared" ca="1" si="1"/>
        <v>635.2076307211637</v>
      </c>
      <c r="O87" s="372"/>
      <c r="P87" s="370">
        <f t="shared" ca="1" si="2"/>
        <v>2953.1746499999999</v>
      </c>
      <c r="Q87" s="358">
        <f t="shared" ca="1" si="2"/>
        <v>395.91379700000005</v>
      </c>
      <c r="R87" s="358">
        <f t="shared" ca="1" si="2"/>
        <v>5695.0352429999994</v>
      </c>
      <c r="S87" s="358">
        <f ca="1">SUM(OFFSET(S$5,4*(ROW()-ROW(S$74)),0):OFFSET(S$8,4*(ROW()-ROW(S$74)),0))</f>
        <v>463.68172898906926</v>
      </c>
      <c r="T87" s="358">
        <f t="shared" ca="1" si="3"/>
        <v>636.89691988480695</v>
      </c>
      <c r="U87" s="369">
        <f t="shared" ca="1" si="3"/>
        <v>1313.6055745132858</v>
      </c>
      <c r="V87" s="148"/>
      <c r="W87" s="370">
        <f t="shared" ca="1" si="4"/>
        <v>2825.166578629191</v>
      </c>
      <c r="X87" s="369">
        <f t="shared" ca="1" si="4"/>
        <v>98.670300707256601</v>
      </c>
      <c r="Y87" s="197"/>
    </row>
    <row r="88" spans="1:25" ht="14.6" x14ac:dyDescent="0.4">
      <c r="A88" s="194"/>
      <c r="B88" s="8">
        <v>2026</v>
      </c>
      <c r="C88" s="190">
        <f t="shared" ca="1" si="5"/>
        <v>7327.7048299999997</v>
      </c>
      <c r="D88" s="190">
        <f t="shared" ca="1" si="6"/>
        <v>7317.5278452806942</v>
      </c>
      <c r="E88" s="190">
        <f t="shared" ca="1" si="6"/>
        <v>2534.0477352806938</v>
      </c>
      <c r="F88" s="190">
        <f t="shared" ca="1" si="6"/>
        <v>1684.228994280694</v>
      </c>
      <c r="G88" s="190">
        <f t="shared" ca="1" si="6"/>
        <v>849.81874100000005</v>
      </c>
      <c r="H88" s="190">
        <f t="shared" ca="1" si="6"/>
        <v>12111.184940000001</v>
      </c>
      <c r="I88" s="190">
        <f ca="1">SUM(OFFSET(I$5,4*(ROW()-ROW(I$74)),0):OFFSET(I$8,4*(ROW()-ROW(I$74)),0))</f>
        <v>1899.6962189999999</v>
      </c>
      <c r="J88" s="358">
        <f t="shared" ca="1" si="1"/>
        <v>770.92497888899027</v>
      </c>
      <c r="K88" s="358">
        <f t="shared" ca="1" si="1"/>
        <v>133.39226082234435</v>
      </c>
      <c r="L88" s="358">
        <f t="shared" ca="1" si="1"/>
        <v>88.65780630796182</v>
      </c>
      <c r="M88" s="358">
        <f t="shared" ca="1" si="1"/>
        <v>44.734454514382548</v>
      </c>
      <c r="N88" s="359">
        <f t="shared" ca="1" si="1"/>
        <v>637.53271806664588</v>
      </c>
      <c r="O88" s="372"/>
      <c r="P88" s="370">
        <f t="shared" ca="1" si="2"/>
        <v>3041.2231000000002</v>
      </c>
      <c r="Q88" s="358">
        <f t="shared" ca="1" si="2"/>
        <v>399.81381800000003</v>
      </c>
      <c r="R88" s="358">
        <f t="shared" ca="1" si="2"/>
        <v>5903.3587419999994</v>
      </c>
      <c r="S88" s="358">
        <f ca="1">SUM(OFFSET(S$5,4*(ROW()-ROW(S$74)),0):OFFSET(S$8,4*(ROW()-ROW(S$74)),0))</f>
        <v>479.89781733446102</v>
      </c>
      <c r="T88" s="358">
        <f t="shared" ca="1" si="3"/>
        <v>633.723053147467</v>
      </c>
      <c r="U88" s="358">
        <f t="shared" ca="1" si="3"/>
        <v>1313.4405559521542</v>
      </c>
      <c r="V88" s="374"/>
      <c r="W88" s="370">
        <f t="shared" ca="1" si="4"/>
        <v>2933.8615532806939</v>
      </c>
      <c r="X88" s="369">
        <f t="shared" ca="1" si="4"/>
        <v>98.879675104391808</v>
      </c>
      <c r="Y88" s="193"/>
    </row>
    <row r="89" spans="1:25" ht="14.6" x14ac:dyDescent="0.4">
      <c r="A89" s="194"/>
      <c r="B89" s="8">
        <v>2027</v>
      </c>
      <c r="C89" s="190">
        <f t="shared" ca="1" si="5"/>
        <v>7653.0754900000002</v>
      </c>
      <c r="D89" s="190">
        <f t="shared" ca="1" si="6"/>
        <v>7578.4988738661932</v>
      </c>
      <c r="E89" s="190">
        <f t="shared" ca="1" si="6"/>
        <v>2663.0953438661927</v>
      </c>
      <c r="F89" s="190">
        <f t="shared" ca="1" si="6"/>
        <v>1742.2649488661925</v>
      </c>
      <c r="G89" s="190">
        <f t="shared" ca="1" si="6"/>
        <v>920.83039500000007</v>
      </c>
      <c r="H89" s="190">
        <f t="shared" ca="1" si="6"/>
        <v>12568.479019999999</v>
      </c>
      <c r="I89" s="190">
        <f ca="1">SUM(OFFSET(I$5,4*(ROW()-ROW(I$74)),0):OFFSET(I$8,4*(ROW()-ROW(I$74)),0))</f>
        <v>1974.100115</v>
      </c>
      <c r="J89" s="358">
        <f t="shared" ca="1" si="1"/>
        <v>771.57051195785948</v>
      </c>
      <c r="K89" s="358">
        <f t="shared" ca="1" si="1"/>
        <v>134.90173692969938</v>
      </c>
      <c r="L89" s="358">
        <f t="shared" ca="1" si="1"/>
        <v>88.25615963586489</v>
      </c>
      <c r="M89" s="358">
        <f t="shared" ca="1" si="1"/>
        <v>46.645577293834464</v>
      </c>
      <c r="N89" s="359">
        <f t="shared" ca="1" si="1"/>
        <v>636.6687750281601</v>
      </c>
      <c r="O89" s="372"/>
      <c r="P89" s="370">
        <f t="shared" ca="1" si="2"/>
        <v>3129.97982</v>
      </c>
      <c r="Q89" s="489">
        <f t="shared" ca="1" si="2"/>
        <v>404.48710499999999</v>
      </c>
      <c r="R89" s="489">
        <f t="shared" ca="1" si="2"/>
        <v>6127.8414949999988</v>
      </c>
      <c r="S89" s="489">
        <f ca="1">SUM(OFFSET(S$5,4*(ROW()-ROW(S$74)),0):OFFSET(S$8,4*(ROW()-ROW(S$74)),0))</f>
        <v>497.24632515109602</v>
      </c>
      <c r="T89" s="489">
        <f t="shared" ca="1" si="3"/>
        <v>629.4626348518326</v>
      </c>
      <c r="U89" s="369">
        <f t="shared" ca="1" si="3"/>
        <v>1313.7007293146005</v>
      </c>
      <c r="V89" s="492"/>
      <c r="W89" s="370">
        <f t="shared" ca="1" si="4"/>
        <v>3067.5824488661929</v>
      </c>
      <c r="X89" s="369">
        <f t="shared" ca="1" si="4"/>
        <v>99.660023778973311</v>
      </c>
      <c r="Y89" s="374"/>
    </row>
    <row r="90" spans="1:25" ht="14.6" x14ac:dyDescent="0.4">
      <c r="A90" s="194"/>
      <c r="B90" s="8">
        <v>2028</v>
      </c>
      <c r="C90" s="190">
        <f t="shared" ca="1" si="5"/>
        <v>7994.3057600000002</v>
      </c>
      <c r="D90" s="190">
        <f t="shared" ca="1" si="6"/>
        <v>7853.0745905571448</v>
      </c>
      <c r="E90" s="190">
        <f t="shared" ca="1" si="6"/>
        <v>2816.3330805571454</v>
      </c>
      <c r="F90" s="190">
        <f t="shared" ca="1" si="6"/>
        <v>1822.0300095571456</v>
      </c>
      <c r="G90" s="190">
        <f t="shared" ca="1" si="6"/>
        <v>994.30307100000005</v>
      </c>
      <c r="H90" s="190">
        <f t="shared" ca="1" si="6"/>
        <v>13031.047269999999</v>
      </c>
      <c r="I90" s="190">
        <f ca="1">SUM(OFFSET(I$5,4*(ROW()-ROW(I$74)),0):OFFSET(I$8,4*(ROW()-ROW(I$74)),0))</f>
        <v>2052.8040919999999</v>
      </c>
      <c r="J90" s="358">
        <f t="shared" ca="1" si="1"/>
        <v>771.98698172495392</v>
      </c>
      <c r="K90" s="358">
        <f t="shared" ca="1" si="1"/>
        <v>137.19444010915123</v>
      </c>
      <c r="L90" s="358">
        <f t="shared" ca="1" si="1"/>
        <v>88.758104909172488</v>
      </c>
      <c r="M90" s="358">
        <f t="shared" ca="1" si="1"/>
        <v>48.43633519997875</v>
      </c>
      <c r="N90" s="359">
        <f t="shared" ca="1" si="1"/>
        <v>634.79254161580263</v>
      </c>
      <c r="O90" s="367"/>
      <c r="P90" s="373">
        <f t="shared" ca="1" si="2"/>
        <v>3219.2045800000001</v>
      </c>
      <c r="Q90" s="363">
        <f t="shared" ca="1" si="2"/>
        <v>409.92966899999999</v>
      </c>
      <c r="R90" s="363">
        <f t="shared" ca="1" si="2"/>
        <v>6368.2016409999997</v>
      </c>
      <c r="S90" s="363">
        <f ca="1">SUM(OFFSET(S$5,4*(ROW()-ROW(S$74)),0):OFFSET(S$8,4*(ROW()-ROW(S$74)),0))</f>
        <v>513.31733119682042</v>
      </c>
      <c r="T90" s="363">
        <f t="shared" ca="1" si="3"/>
        <v>627.13732507224961</v>
      </c>
      <c r="U90" s="493">
        <f t="shared" ca="1" si="3"/>
        <v>1320.4563528366573</v>
      </c>
      <c r="V90" s="403"/>
      <c r="W90" s="373">
        <f t="shared" ca="1" si="4"/>
        <v>3226.2627495571455</v>
      </c>
      <c r="X90" s="493">
        <f t="shared" ca="1" si="4"/>
        <v>101.13816700530424</v>
      </c>
      <c r="Y90" s="374"/>
    </row>
    <row r="91" spans="1:25" ht="14.6" x14ac:dyDescent="0.4">
      <c r="A91" s="194"/>
      <c r="B91" s="375" t="s">
        <v>83</v>
      </c>
      <c r="C91" s="364">
        <f ca="1">OFFSET(C$9,4*(ROW()-ROW(C$91)),0)</f>
        <v>4082.7984849999998</v>
      </c>
      <c r="D91" s="364">
        <f t="shared" ref="C91:H107" ca="1" si="7">OFFSET(D$9,4*(ROW()-ROW(D$91)),0)</f>
        <v>5382.1229999999996</v>
      </c>
      <c r="E91" s="364">
        <f t="shared" ca="1" si="7"/>
        <v>1706.74</v>
      </c>
      <c r="F91" s="364">
        <f t="shared" ca="1" si="7"/>
        <v>1261.1010000000001</v>
      </c>
      <c r="G91" s="364">
        <f t="shared" ca="1" si="7"/>
        <v>445.63900000000001</v>
      </c>
      <c r="H91" s="364">
        <f t="shared" ca="1" si="7"/>
        <v>7758.1814849999992</v>
      </c>
      <c r="I91" s="364">
        <f ca="1">SUM(OFFSET(I$6,4*(ROW()-ROW(I$91)),0):OFFSET(I$9,4*(ROW()-ROW(I$91)),0))</f>
        <v>1133.7469999999998</v>
      </c>
      <c r="J91" s="364">
        <f t="shared" ref="J91:N107" ca="1" si="8">OFFSET(J$9,4*(ROW()-ROW(J$91)),0)</f>
        <v>834.83541610253428</v>
      </c>
      <c r="K91" s="364">
        <f t="shared" ca="1" si="8"/>
        <v>150.53975887036529</v>
      </c>
      <c r="L91" s="364">
        <f t="shared" ca="1" si="8"/>
        <v>111.23301759563644</v>
      </c>
      <c r="M91" s="364">
        <f t="shared" ca="1" si="8"/>
        <v>39.306741274728843</v>
      </c>
      <c r="N91" s="376">
        <f t="shared" ca="1" si="8"/>
        <v>684.29565723216911</v>
      </c>
      <c r="O91" s="372"/>
      <c r="P91" s="377">
        <f t="shared" ref="P91:R107" ca="1" si="9">OFFSET(P$9,4*(ROW()-ROW(P$91)),0)</f>
        <v>1841.433</v>
      </c>
      <c r="Q91" s="196">
        <f t="shared" ca="1" si="9"/>
        <v>332.90300000000002</v>
      </c>
      <c r="R91" s="196">
        <f t="shared" ca="1" si="9"/>
        <v>4229.33</v>
      </c>
      <c r="S91" s="196">
        <f ca="1">SUM(OFFSET(S$6,4*(ROW()-ROW(S$91)),0):OFFSET(S$9,4*(ROW()-ROW(S$91)),0))</f>
        <v>269.42700000000002</v>
      </c>
      <c r="T91" s="196">
        <f t="shared" ref="T91:U107" ca="1" si="10">OFFSET(T$9,4*(ROW()-ROW(T$91)),0)</f>
        <v>683.46268191383933</v>
      </c>
      <c r="U91" s="378">
        <f t="shared" ca="1" si="10"/>
        <v>1693.3095049865085</v>
      </c>
      <c r="V91" s="82"/>
      <c r="W91" s="196">
        <f t="shared" ref="W91:X107" ca="1" si="11">OFFSET(W$9,4*(ROW()-ROW(W$91)),0)</f>
        <v>2039.643</v>
      </c>
      <c r="X91" s="195">
        <f t="shared" ca="1" si="11"/>
        <v>118.0954470868744</v>
      </c>
      <c r="Y91" s="440"/>
    </row>
    <row r="92" spans="1:25" ht="14.6" x14ac:dyDescent="0.4">
      <c r="A92" s="194"/>
      <c r="B92" s="155" t="s">
        <v>84</v>
      </c>
      <c r="C92" s="190">
        <f t="shared" ca="1" si="7"/>
        <v>4353.0873190000002</v>
      </c>
      <c r="D92" s="190">
        <f t="shared" ca="1" si="7"/>
        <v>5545.3980000000001</v>
      </c>
      <c r="E92" s="190">
        <f t="shared" ca="1" si="7"/>
        <v>1731.7080000000001</v>
      </c>
      <c r="F92" s="190">
        <f t="shared" ca="1" si="7"/>
        <v>1277.3130000000001</v>
      </c>
      <c r="G92" s="190">
        <f t="shared" ca="1" si="7"/>
        <v>454.39499999999998</v>
      </c>
      <c r="H92" s="190">
        <f t="shared" ca="1" si="7"/>
        <v>8166.7773189999998</v>
      </c>
      <c r="I92" s="190">
        <f ca="1">SUM(OFFSET(I$6,4*(ROW()-ROW(I$91)),0):OFFSET(I$9,4*(ROW()-ROW(I$91)),0))</f>
        <v>1193.153</v>
      </c>
      <c r="J92" s="190">
        <f t="shared" ca="1" si="8"/>
        <v>829.60737801438711</v>
      </c>
      <c r="K92" s="190">
        <f t="shared" ca="1" si="8"/>
        <v>145.13712826435503</v>
      </c>
      <c r="L92" s="190">
        <f t="shared" ca="1" si="8"/>
        <v>107.05357988455798</v>
      </c>
      <c r="M92" s="190">
        <f t="shared" ca="1" si="8"/>
        <v>38.083548379797058</v>
      </c>
      <c r="N92" s="378">
        <f t="shared" ca="1" si="8"/>
        <v>684.47024975003194</v>
      </c>
      <c r="O92" s="372"/>
      <c r="P92" s="377">
        <f t="shared" ca="1" si="9"/>
        <v>1859.8219999999999</v>
      </c>
      <c r="Q92" s="190">
        <f t="shared" ca="1" si="9"/>
        <v>311.36500000000001</v>
      </c>
      <c r="R92" s="190">
        <f t="shared" ca="1" si="9"/>
        <v>4412.0039999999999</v>
      </c>
      <c r="S92" s="190">
        <f ca="1">SUM(OFFSET(S$6,4*(ROW()-ROW(S$91)),0):OFFSET(S$9,4*(ROW()-ROW(S$91)),0))</f>
        <v>273.28799999999995</v>
      </c>
      <c r="T92" s="190">
        <f t="shared" ca="1" si="10"/>
        <v>680.53555223793228</v>
      </c>
      <c r="U92" s="195">
        <f t="shared" ca="1" si="10"/>
        <v>1728.3484821872896</v>
      </c>
      <c r="V92" s="82"/>
      <c r="W92" s="190">
        <f t="shared" ca="1" si="11"/>
        <v>2043.0730000000001</v>
      </c>
      <c r="X92" s="195">
        <f t="shared" ca="1" si="11"/>
        <v>113.42528799444831</v>
      </c>
      <c r="Y92" s="193"/>
    </row>
    <row r="93" spans="1:25" ht="14.6" x14ac:dyDescent="0.4">
      <c r="A93" s="194"/>
      <c r="B93" s="155" t="s">
        <v>85</v>
      </c>
      <c r="C93" s="190">
        <f t="shared" ca="1" si="7"/>
        <v>4722.300459</v>
      </c>
      <c r="D93" s="190">
        <f t="shared" ca="1" si="7"/>
        <v>6049.2020000000002</v>
      </c>
      <c r="E93" s="190">
        <f t="shared" ca="1" si="7"/>
        <v>1786.4369999999999</v>
      </c>
      <c r="F93" s="190">
        <f t="shared" ca="1" si="7"/>
        <v>1299.8240000000001</v>
      </c>
      <c r="G93" s="190">
        <f t="shared" ca="1" si="7"/>
        <v>486.613</v>
      </c>
      <c r="H93" s="190">
        <f t="shared" ca="1" si="7"/>
        <v>8985.0654589999995</v>
      </c>
      <c r="I93" s="190">
        <f ca="1">SUM(OFFSET(I$6,4*(ROW()-ROW(I$91)),0):OFFSET(I$9,4*(ROW()-ROW(I$91)),0))</f>
        <v>1227.269</v>
      </c>
      <c r="J93" s="190">
        <f t="shared" ca="1" si="8"/>
        <v>877.68064368936223</v>
      </c>
      <c r="K93" s="190">
        <f t="shared" ca="1" si="8"/>
        <v>145.56197541044384</v>
      </c>
      <c r="L93" s="190">
        <f t="shared" ca="1" si="8"/>
        <v>105.91190684356894</v>
      </c>
      <c r="M93" s="190">
        <f t="shared" ca="1" si="8"/>
        <v>39.650068566874907</v>
      </c>
      <c r="N93" s="378">
        <f t="shared" ca="1" si="8"/>
        <v>732.11866827891845</v>
      </c>
      <c r="O93" s="372"/>
      <c r="P93" s="377">
        <f t="shared" ca="1" si="9"/>
        <v>2000.991</v>
      </c>
      <c r="Q93" s="190">
        <f t="shared" ca="1" si="9"/>
        <v>299.59300000000002</v>
      </c>
      <c r="R93" s="190">
        <f t="shared" ca="1" si="9"/>
        <v>4712.5129999999999</v>
      </c>
      <c r="S93" s="190">
        <f ca="1">SUM(OFFSET(S$6,4*(ROW()-ROW(S$91)),0):OFFSET(S$9,4*(ROW()-ROW(S$91)),0))</f>
        <v>312.17500000000001</v>
      </c>
      <c r="T93" s="190">
        <f t="shared" ca="1" si="10"/>
        <v>640.98374309281644</v>
      </c>
      <c r="U93" s="195">
        <f t="shared" ca="1" si="10"/>
        <v>1605.5436854328502</v>
      </c>
      <c r="V93" s="82"/>
      <c r="W93" s="190">
        <f t="shared" ca="1" si="11"/>
        <v>2086.0299999999997</v>
      </c>
      <c r="X93" s="195">
        <f t="shared" ca="1" si="11"/>
        <v>111.00273511914263</v>
      </c>
      <c r="Y93" s="193"/>
    </row>
    <row r="94" spans="1:25" ht="14.6" x14ac:dyDescent="0.4">
      <c r="A94" s="194"/>
      <c r="B94" s="155" t="s">
        <v>86</v>
      </c>
      <c r="C94" s="190">
        <f t="shared" ca="1" si="7"/>
        <v>5077.718476</v>
      </c>
      <c r="D94" s="190">
        <f t="shared" ca="1" si="7"/>
        <v>6502.1549999999997</v>
      </c>
      <c r="E94" s="190">
        <f t="shared" ca="1" si="7"/>
        <v>1858.3969999999999</v>
      </c>
      <c r="F94" s="190">
        <f t="shared" ca="1" si="7"/>
        <v>1330.854</v>
      </c>
      <c r="G94" s="190">
        <f t="shared" ca="1" si="7"/>
        <v>527.54300000000001</v>
      </c>
      <c r="H94" s="190">
        <f t="shared" ca="1" si="7"/>
        <v>9721.4764759999998</v>
      </c>
      <c r="I94" s="190">
        <f ca="1">SUM(OFFSET(I$6,4*(ROW()-ROW(I$91)),0):OFFSET(I$9,4*(ROW()-ROW(I$91)),0))</f>
        <v>1300.8030000000001</v>
      </c>
      <c r="J94" s="190">
        <f t="shared" ca="1" si="8"/>
        <v>890.20962251778326</v>
      </c>
      <c r="K94" s="190">
        <f t="shared" ca="1" si="8"/>
        <v>142.86536854542925</v>
      </c>
      <c r="L94" s="190">
        <f t="shared" ca="1" si="8"/>
        <v>102.31018839901198</v>
      </c>
      <c r="M94" s="190">
        <f t="shared" ca="1" si="8"/>
        <v>40.55518014641725</v>
      </c>
      <c r="N94" s="378">
        <f t="shared" ca="1" si="8"/>
        <v>747.34425397235395</v>
      </c>
      <c r="O94" s="372"/>
      <c r="P94" s="377">
        <f t="shared" ca="1" si="9"/>
        <v>2007.1679999999999</v>
      </c>
      <c r="Q94" s="190">
        <f t="shared" ca="1" si="9"/>
        <v>297.58199999999999</v>
      </c>
      <c r="R94" s="190">
        <f t="shared" ca="1" si="9"/>
        <v>4982.1679999999997</v>
      </c>
      <c r="S94" s="190">
        <f ca="1">SUM(OFFSET(S$6,4*(ROW()-ROW(S$91)),0):OFFSET(S$9,4*(ROW()-ROW(S$91)),0))</f>
        <v>315.22199999999998</v>
      </c>
      <c r="T94" s="190">
        <f t="shared" ca="1" si="10"/>
        <v>636.74743514094826</v>
      </c>
      <c r="U94" s="195">
        <f t="shared" ca="1" si="10"/>
        <v>1674.9306837720719</v>
      </c>
      <c r="V94" s="82"/>
      <c r="W94" s="190">
        <f t="shared" ca="1" si="11"/>
        <v>2155.9789999999998</v>
      </c>
      <c r="X94" s="195">
        <f t="shared" ca="1" si="11"/>
        <v>111.62529776959506</v>
      </c>
      <c r="Y94" s="193"/>
    </row>
    <row r="95" spans="1:25" ht="14.6" x14ac:dyDescent="0.4">
      <c r="A95" s="194"/>
      <c r="B95" s="155" t="s">
        <v>87</v>
      </c>
      <c r="C95" s="190">
        <f t="shared" ca="1" si="7"/>
        <v>5380.4154900000012</v>
      </c>
      <c r="D95" s="190">
        <f t="shared" ca="1" si="7"/>
        <v>6938.2389999999996</v>
      </c>
      <c r="E95" s="190">
        <f t="shared" ca="1" si="7"/>
        <v>1928.742</v>
      </c>
      <c r="F95" s="190">
        <f t="shared" ca="1" si="7"/>
        <v>1374.595</v>
      </c>
      <c r="G95" s="190">
        <f t="shared" ca="1" si="7"/>
        <v>554.14700000000005</v>
      </c>
      <c r="H95" s="190">
        <f t="shared" ca="1" si="7"/>
        <v>10389.912490000002</v>
      </c>
      <c r="I95" s="190">
        <f ca="1">SUM(OFFSET(I$6,4*(ROW()-ROW(I$91)),0):OFFSET(I$9,4*(ROW()-ROW(I$91)),0))</f>
        <v>1312.9370000000001</v>
      </c>
      <c r="J95" s="190">
        <f t="shared" ca="1" si="8"/>
        <v>938.25175846213483</v>
      </c>
      <c r="K95" s="190">
        <f t="shared" ca="1" si="8"/>
        <v>146.90285977164172</v>
      </c>
      <c r="L95" s="190">
        <f t="shared" ca="1" si="8"/>
        <v>104.69618877371876</v>
      </c>
      <c r="M95" s="190">
        <f t="shared" ca="1" si="8"/>
        <v>42.206670997922977</v>
      </c>
      <c r="N95" s="378">
        <f t="shared" ca="1" si="8"/>
        <v>791.34889869049334</v>
      </c>
      <c r="O95" s="372"/>
      <c r="P95" s="377">
        <f t="shared" ca="1" si="9"/>
        <v>2291.6709999999998</v>
      </c>
      <c r="Q95" s="190">
        <f t="shared" ca="1" si="9"/>
        <v>302.46199999999999</v>
      </c>
      <c r="R95" s="190">
        <f t="shared" ca="1" si="9"/>
        <v>5418.7179999999998</v>
      </c>
      <c r="S95" s="190">
        <f ca="1">SUM(OFFSET(S$6,4*(ROW()-ROW(S$91)),0):OFFSET(S$9,4*(ROW()-ROW(S$91)),0))</f>
        <v>328.65100000000001</v>
      </c>
      <c r="T95" s="190">
        <f t="shared" ca="1" si="10"/>
        <v>697.29622000237327</v>
      </c>
      <c r="U95" s="195">
        <f t="shared" ca="1" si="10"/>
        <v>1740.8071175806554</v>
      </c>
      <c r="V95" s="82"/>
      <c r="W95" s="190">
        <f t="shared" ca="1" si="11"/>
        <v>2231.2039999999997</v>
      </c>
      <c r="X95" s="195">
        <f t="shared" ca="1" si="11"/>
        <v>110.68353109198593</v>
      </c>
      <c r="Y95" s="193"/>
    </row>
    <row r="96" spans="1:25" ht="14.6" x14ac:dyDescent="0.4">
      <c r="A96" s="194"/>
      <c r="B96" s="155" t="s">
        <v>88</v>
      </c>
      <c r="C96" s="190">
        <f t="shared" ca="1" si="7"/>
        <v>5601.5521900000012</v>
      </c>
      <c r="D96" s="190">
        <f t="shared" ca="1" si="7"/>
        <v>6705.8280000000004</v>
      </c>
      <c r="E96" s="190">
        <f t="shared" ca="1" si="7"/>
        <v>1954.9639999999999</v>
      </c>
      <c r="F96" s="190">
        <f t="shared" ca="1" si="7"/>
        <v>1400.165</v>
      </c>
      <c r="G96" s="190">
        <f t="shared" ca="1" si="7"/>
        <v>554.79899999999998</v>
      </c>
      <c r="H96" s="190">
        <f t="shared" ca="1" si="7"/>
        <v>10352.416190000002</v>
      </c>
      <c r="I96" s="190">
        <f ca="1">SUM(OFFSET(I$6,4*(ROW()-ROW(I$91)),0):OFFSET(I$9,4*(ROW()-ROW(I$91)),0))</f>
        <v>1366.8140000000001</v>
      </c>
      <c r="J96" s="190">
        <f t="shared" ca="1" si="8"/>
        <v>900.44294176091262</v>
      </c>
      <c r="K96" s="190">
        <f t="shared" ca="1" si="8"/>
        <v>143.03072693138935</v>
      </c>
      <c r="L96" s="190">
        <f t="shared" ca="1" si="8"/>
        <v>102.44005402344429</v>
      </c>
      <c r="M96" s="190">
        <f t="shared" ca="1" si="8"/>
        <v>40.590672907945041</v>
      </c>
      <c r="N96" s="378">
        <f t="shared" ca="1" si="8"/>
        <v>757.41221482952335</v>
      </c>
      <c r="O96" s="372"/>
      <c r="P96" s="377">
        <f t="shared" ca="1" si="9"/>
        <v>2365.549</v>
      </c>
      <c r="Q96" s="190">
        <f t="shared" ca="1" si="9"/>
        <v>329.31400000000002</v>
      </c>
      <c r="R96" s="190">
        <f t="shared" ca="1" si="9"/>
        <v>5156.2569999999996</v>
      </c>
      <c r="S96" s="190">
        <f ca="1">SUM(OFFSET(S$6,4*(ROW()-ROW(S$91)),0):OFFSET(S$9,4*(ROW()-ROW(S$91)),0))</f>
        <v>342.99599999999998</v>
      </c>
      <c r="T96" s="190">
        <f t="shared" ca="1" si="10"/>
        <v>689.67247431456929</v>
      </c>
      <c r="U96" s="195">
        <f t="shared" ca="1" si="10"/>
        <v>1599.3104875858612</v>
      </c>
      <c r="V96" s="82"/>
      <c r="W96" s="190">
        <f t="shared" ca="1" si="11"/>
        <v>2284.2779999999998</v>
      </c>
      <c r="X96" s="195">
        <f t="shared" ca="1" si="11"/>
        <v>108.78436362701218</v>
      </c>
      <c r="Y96" s="193"/>
    </row>
    <row r="97" spans="1:25" ht="14.6" x14ac:dyDescent="0.4">
      <c r="A97" s="194"/>
      <c r="B97" s="155" t="s">
        <v>89</v>
      </c>
      <c r="C97" s="190">
        <f t="shared" ca="1" si="7"/>
        <v>5704.9441299999999</v>
      </c>
      <c r="D97" s="190">
        <f t="shared" ca="1" si="7"/>
        <v>6954.0159999999996</v>
      </c>
      <c r="E97" s="190">
        <f t="shared" ca="1" si="7"/>
        <v>1989.5039999999999</v>
      </c>
      <c r="F97" s="190">
        <f t="shared" ca="1" si="7"/>
        <v>1406.8</v>
      </c>
      <c r="G97" s="190">
        <f t="shared" ca="1" si="7"/>
        <v>582.70399999999995</v>
      </c>
      <c r="H97" s="190">
        <f t="shared" ca="1" si="7"/>
        <v>10669.456129999999</v>
      </c>
      <c r="I97" s="190">
        <f ca="1">SUM(OFFSET(I$6,4*(ROW()-ROW(I$91)),0):OFFSET(I$9,4*(ROW()-ROW(I$91)),0))</f>
        <v>1410.877</v>
      </c>
      <c r="J97" s="190">
        <f t="shared" ca="1" si="8"/>
        <v>897.24051990357771</v>
      </c>
      <c r="K97" s="190">
        <f t="shared" ca="1" si="8"/>
        <v>141.01186708692538</v>
      </c>
      <c r="L97" s="190">
        <f t="shared" ca="1" si="8"/>
        <v>99.711030798574214</v>
      </c>
      <c r="M97" s="190">
        <f t="shared" ca="1" si="8"/>
        <v>41.300836288351142</v>
      </c>
      <c r="N97" s="378">
        <f t="shared" ca="1" si="8"/>
        <v>756.22865281665224</v>
      </c>
      <c r="O97" s="372"/>
      <c r="P97" s="377">
        <f t="shared" ca="1" si="9"/>
        <v>2462.623</v>
      </c>
      <c r="Q97" s="190">
        <f t="shared" ca="1" si="9"/>
        <v>348.505</v>
      </c>
      <c r="R97" s="190">
        <f t="shared" ca="1" si="9"/>
        <v>5293.152</v>
      </c>
      <c r="S97" s="190">
        <f ca="1">SUM(OFFSET(S$6,4*(ROW()-ROW(S$91)),0):OFFSET(S$9,4*(ROW()-ROW(S$91)),0))</f>
        <v>347.423</v>
      </c>
      <c r="T97" s="190">
        <f t="shared" ca="1" si="10"/>
        <v>708.8255527123996</v>
      </c>
      <c r="U97" s="195">
        <f t="shared" ca="1" si="10"/>
        <v>1623.8582362134921</v>
      </c>
      <c r="V97" s="82"/>
      <c r="W97" s="190">
        <f t="shared" ca="1" si="11"/>
        <v>2338.009</v>
      </c>
      <c r="X97" s="195">
        <f t="shared" ca="1" si="11"/>
        <v>107.7209053312889</v>
      </c>
      <c r="Y97" s="193"/>
    </row>
    <row r="98" spans="1:25" ht="14.6" x14ac:dyDescent="0.4">
      <c r="A98" s="194"/>
      <c r="B98" s="155" t="s">
        <v>90</v>
      </c>
      <c r="C98" s="190">
        <f t="shared" ca="1" si="7"/>
        <v>5845.5457800000004</v>
      </c>
      <c r="D98" s="190">
        <f t="shared" ca="1" si="7"/>
        <v>7155.3270000000002</v>
      </c>
      <c r="E98" s="190">
        <f t="shared" ca="1" si="7"/>
        <v>2073.5709999999999</v>
      </c>
      <c r="F98" s="190">
        <f t="shared" ca="1" si="7"/>
        <v>1463.875</v>
      </c>
      <c r="G98" s="190">
        <f t="shared" ca="1" si="7"/>
        <v>609.69600000000003</v>
      </c>
      <c r="H98" s="190">
        <f t="shared" ca="1" si="7"/>
        <v>10927.301780000002</v>
      </c>
      <c r="I98" s="190">
        <f ca="1">SUM(OFFSET(I$6,4*(ROW()-ROW(I$91)),0):OFFSET(I$9,4*(ROW()-ROW(I$91)),0))</f>
        <v>1458.896</v>
      </c>
      <c r="J98" s="190">
        <f t="shared" ca="1" si="8"/>
        <v>891.14459015584407</v>
      </c>
      <c r="K98" s="190">
        <f t="shared" ca="1" si="8"/>
        <v>142.13288678562418</v>
      </c>
      <c r="L98" s="190">
        <f t="shared" ca="1" si="8"/>
        <v>100.34128546517367</v>
      </c>
      <c r="M98" s="190">
        <f t="shared" ca="1" si="8"/>
        <v>41.791601320450532</v>
      </c>
      <c r="N98" s="378">
        <f t="shared" ca="1" si="8"/>
        <v>749.01170337021983</v>
      </c>
      <c r="O98" s="372"/>
      <c r="P98" s="377">
        <f t="shared" ca="1" si="9"/>
        <v>2728.2449999999999</v>
      </c>
      <c r="Q98" s="190">
        <f t="shared" ca="1" si="9"/>
        <v>380.47300000000001</v>
      </c>
      <c r="R98" s="190">
        <f t="shared" ca="1" si="9"/>
        <v>5120.0950000000003</v>
      </c>
      <c r="S98" s="190">
        <f ca="1">SUM(OFFSET(S$6,4*(ROW()-ROW(S$91)),0):OFFSET(S$9,4*(ROW()-ROW(S$91)),0))</f>
        <v>363.76499999999999</v>
      </c>
      <c r="T98" s="190">
        <f t="shared" ca="1" si="10"/>
        <v>750.00206177064865</v>
      </c>
      <c r="U98" s="195">
        <f t="shared" ca="1" si="10"/>
        <v>1512.1212870946904</v>
      </c>
      <c r="V98" s="82"/>
      <c r="W98" s="190">
        <f t="shared" ca="1" si="11"/>
        <v>2454.0439999999999</v>
      </c>
      <c r="X98" s="195">
        <f t="shared" ca="1" si="11"/>
        <v>109.52101703659474</v>
      </c>
      <c r="Y98" s="193"/>
    </row>
    <row r="99" spans="1:25" ht="14.6" x14ac:dyDescent="0.4">
      <c r="A99" s="194"/>
      <c r="B99" s="155" t="s">
        <v>91</v>
      </c>
      <c r="C99" s="190">
        <f t="shared" ca="1" si="7"/>
        <v>6256.18905</v>
      </c>
      <c r="D99" s="190">
        <f t="shared" ca="1" si="7"/>
        <v>7376.067</v>
      </c>
      <c r="E99" s="190">
        <f t="shared" ca="1" si="7"/>
        <v>2099.13</v>
      </c>
      <c r="F99" s="190">
        <f t="shared" ca="1" si="7"/>
        <v>1517.2829999999999</v>
      </c>
      <c r="G99" s="190">
        <f t="shared" ca="1" si="7"/>
        <v>581.84699999999998</v>
      </c>
      <c r="H99" s="190">
        <f t="shared" ca="1" si="7"/>
        <v>11533.126050000001</v>
      </c>
      <c r="I99" s="190">
        <f ca="1">SUM(OFFSET(I$6,4*(ROW()-ROW(I$91)),0):OFFSET(I$9,4*(ROW()-ROW(I$91)),0))</f>
        <v>1465.472</v>
      </c>
      <c r="J99" s="190">
        <f t="shared" ca="1" si="8"/>
        <v>930.22971779740601</v>
      </c>
      <c r="K99" s="190">
        <f t="shared" ca="1" si="8"/>
        <v>143.23917481876148</v>
      </c>
      <c r="L99" s="190">
        <f t="shared" ca="1" si="8"/>
        <v>103.53544796488777</v>
      </c>
      <c r="M99" s="190">
        <f t="shared" ca="1" si="8"/>
        <v>39.703726853873697</v>
      </c>
      <c r="N99" s="378">
        <f t="shared" ca="1" si="8"/>
        <v>786.9905429786445</v>
      </c>
      <c r="O99" s="372"/>
      <c r="P99" s="377">
        <f t="shared" ca="1" si="9"/>
        <v>2842.6060000000002</v>
      </c>
      <c r="Q99" s="190">
        <f t="shared" ca="1" si="9"/>
        <v>395.94799999999998</v>
      </c>
      <c r="R99" s="190">
        <f t="shared" ca="1" si="9"/>
        <v>5634.2870000000003</v>
      </c>
      <c r="S99" s="190">
        <f ca="1">SUM(OFFSET(S$6,4*(ROW()-ROW(S$91)),0):OFFSET(S$9,4*(ROW()-ROW(S$91)),0))</f>
        <v>366.60599999999999</v>
      </c>
      <c r="T99" s="190">
        <f t="shared" ca="1" si="10"/>
        <v>775.38447270366555</v>
      </c>
      <c r="U99" s="195">
        <f t="shared" ca="1" si="10"/>
        <v>1644.8816986083154</v>
      </c>
      <c r="V99" s="82"/>
      <c r="W99" s="190">
        <f t="shared" ca="1" si="11"/>
        <v>2495.078</v>
      </c>
      <c r="X99" s="195">
        <f t="shared" ca="1" si="11"/>
        <v>119.60370467484867</v>
      </c>
      <c r="Y99" s="193"/>
    </row>
    <row r="100" spans="1:25" ht="14.6" x14ac:dyDescent="0.4">
      <c r="A100" s="194"/>
      <c r="B100" s="155" t="s">
        <v>92</v>
      </c>
      <c r="C100" s="196">
        <f t="shared" ca="1" si="7"/>
        <v>6844.58637</v>
      </c>
      <c r="D100" s="196">
        <f t="shared" ca="1" si="7"/>
        <v>7394.1530000000002</v>
      </c>
      <c r="E100" s="196">
        <f t="shared" ca="1" si="7"/>
        <v>2121.8960000000002</v>
      </c>
      <c r="F100" s="196">
        <f t="shared" ca="1" si="7"/>
        <v>1578.93</v>
      </c>
      <c r="G100" s="196">
        <f t="shared" ca="1" si="7"/>
        <v>542.96600000000001</v>
      </c>
      <c r="H100" s="196">
        <f t="shared" ca="1" si="7"/>
        <v>12116.843370000001</v>
      </c>
      <c r="I100" s="196">
        <f ca="1">SUM(OFFSET(I$6,4*(ROW()-ROW(I$91)),0):OFFSET(I$9,4*(ROW()-ROW(I$91)),0))</f>
        <v>1521.9189999999999</v>
      </c>
      <c r="J100" s="196">
        <f t="shared" ca="1" si="8"/>
        <v>935.57800185160977</v>
      </c>
      <c r="K100" s="196">
        <f t="shared" ca="1" si="8"/>
        <v>139.42240027228786</v>
      </c>
      <c r="L100" s="196">
        <f t="shared" ca="1" si="8"/>
        <v>103.74599436632306</v>
      </c>
      <c r="M100" s="196">
        <f t="shared" ca="1" si="8"/>
        <v>35.676405905964778</v>
      </c>
      <c r="N100" s="378">
        <f t="shared" ca="1" si="8"/>
        <v>796.15560157932202</v>
      </c>
      <c r="O100" s="372"/>
      <c r="P100" s="377">
        <f t="shared" ca="1" si="9"/>
        <v>2822.7849999999999</v>
      </c>
      <c r="Q100" s="196">
        <f t="shared" ca="1" si="9"/>
        <v>396.87799999999999</v>
      </c>
      <c r="R100" s="196">
        <f t="shared" ca="1" si="9"/>
        <v>5585.2539999999999</v>
      </c>
      <c r="S100" s="196">
        <f ca="1">SUM(OFFSET(S$6,4*(ROW()-ROW(S$91)),0):OFFSET(S$9,4*(ROW()-ROW(S$91)),0))</f>
        <v>386.85899999999992</v>
      </c>
      <c r="T100" s="196">
        <f t="shared" ca="1" si="10"/>
        <v>729.66765669145616</v>
      </c>
      <c r="U100" s="195">
        <f t="shared" ca="1" si="10"/>
        <v>1546.3339356199547</v>
      </c>
      <c r="V100" s="82"/>
      <c r="W100" s="196">
        <f t="shared" ca="1" si="11"/>
        <v>2518.7740000000003</v>
      </c>
      <c r="X100" s="195">
        <f t="shared" ca="1" si="11"/>
        <v>106.95957847605233</v>
      </c>
      <c r="Y100" s="193"/>
    </row>
    <row r="101" spans="1:25" ht="14.6" x14ac:dyDescent="0.4">
      <c r="A101" s="194"/>
      <c r="B101" s="155" t="s">
        <v>93</v>
      </c>
      <c r="C101" s="196">
        <f t="shared" ca="1" si="7"/>
        <v>7205.8504300000004</v>
      </c>
      <c r="D101" s="196">
        <f t="shared" ca="1" si="7"/>
        <v>6960.9840000000004</v>
      </c>
      <c r="E101" s="196">
        <f t="shared" ca="1" si="7"/>
        <v>2194.4180000000001</v>
      </c>
      <c r="F101" s="196">
        <f t="shared" ca="1" si="7"/>
        <v>1625.9829999999999</v>
      </c>
      <c r="G101" s="196">
        <f t="shared" ca="1" si="7"/>
        <v>568.43499999999995</v>
      </c>
      <c r="H101" s="196">
        <f t="shared" ca="1" si="7"/>
        <v>11972.416429999999</v>
      </c>
      <c r="I101" s="196">
        <f ca="1">SUM(OFFSET(I$6,4*(ROW()-ROW(I$91)),0):OFFSET(I$9,4*(ROW()-ROW(I$91)),0))</f>
        <v>1639.788</v>
      </c>
      <c r="J101" s="196">
        <f t="shared" ca="1" si="8"/>
        <v>863.9430481257333</v>
      </c>
      <c r="K101" s="196">
        <f t="shared" ca="1" si="8"/>
        <v>133.82327471599987</v>
      </c>
      <c r="L101" s="196">
        <f t="shared" ca="1" si="8"/>
        <v>99.158122879299029</v>
      </c>
      <c r="M101" s="196">
        <f t="shared" ca="1" si="8"/>
        <v>34.665151836700836</v>
      </c>
      <c r="N101" s="378">
        <f t="shared" ca="1" si="8"/>
        <v>730.1197734097334</v>
      </c>
      <c r="O101" s="372"/>
      <c r="P101" s="377">
        <f t="shared" ca="1" si="9"/>
        <v>2850.4389999999999</v>
      </c>
      <c r="Q101" s="196">
        <f t="shared" ca="1" si="9"/>
        <v>394.75900000000001</v>
      </c>
      <c r="R101" s="196">
        <f t="shared" ca="1" si="9"/>
        <v>5622.86</v>
      </c>
      <c r="S101" s="196">
        <f ca="1">SUM(OFFSET(S$6,4*(ROW()-ROW(S$91)),0):OFFSET(S$9,4*(ROW()-ROW(S$91)),0))</f>
        <v>438.26400000000001</v>
      </c>
      <c r="T101" s="196">
        <f t="shared" ca="1" si="10"/>
        <v>650.39314203311244</v>
      </c>
      <c r="U101" s="195">
        <f t="shared" ca="1" si="10"/>
        <v>1373.0580198236678</v>
      </c>
      <c r="V101" s="82"/>
      <c r="W101" s="379">
        <f t="shared" ca="1" si="11"/>
        <v>2589.1770000000001</v>
      </c>
      <c r="X101" s="195">
        <f t="shared" ca="1" si="11"/>
        <v>101.31060906638621</v>
      </c>
      <c r="Y101" s="193"/>
    </row>
    <row r="102" spans="1:25" ht="14.6" x14ac:dyDescent="0.4">
      <c r="A102" s="194"/>
      <c r="B102" s="155" t="s">
        <v>94</v>
      </c>
      <c r="C102" s="196">
        <f t="shared" ca="1" si="7"/>
        <v>7061.7893100000001</v>
      </c>
      <c r="D102" s="196">
        <f t="shared" ca="1" si="7"/>
        <v>6723.6633033505232</v>
      </c>
      <c r="E102" s="196">
        <f t="shared" ca="1" si="7"/>
        <v>2281.7072433505236</v>
      </c>
      <c r="F102" s="196">
        <f t="shared" ca="1" si="7"/>
        <v>1632.1923373505233</v>
      </c>
      <c r="G102" s="196">
        <f t="shared" ca="1" si="7"/>
        <v>649.514906</v>
      </c>
      <c r="H102" s="196">
        <f t="shared" ca="1" si="7"/>
        <v>11503.745370000001</v>
      </c>
      <c r="I102" s="196">
        <f ca="1">SUM(OFFSET(I$6,4*(ROW()-ROW(I$91)),0):OFFSET(I$9,4*(ROW()-ROW(I$91)),0))</f>
        <v>1736.9613049999998</v>
      </c>
      <c r="J102" s="196">
        <f t="shared" ca="1" si="8"/>
        <v>793.65340918464074</v>
      </c>
      <c r="K102" s="196">
        <f t="shared" ca="1" si="8"/>
        <v>131.36200770750756</v>
      </c>
      <c r="L102" s="196">
        <f t="shared" ca="1" si="8"/>
        <v>93.968261276293859</v>
      </c>
      <c r="M102" s="196">
        <f t="shared" ca="1" si="8"/>
        <v>37.393746431213678</v>
      </c>
      <c r="N102" s="378">
        <f t="shared" ca="1" si="8"/>
        <v>662.29140147713315</v>
      </c>
      <c r="O102" s="372"/>
      <c r="P102" s="377">
        <f t="shared" ca="1" si="9"/>
        <v>2830.8825899999997</v>
      </c>
      <c r="Q102" s="196">
        <f t="shared" ca="1" si="9"/>
        <v>391.80686800000001</v>
      </c>
      <c r="R102" s="196">
        <f t="shared" ca="1" si="9"/>
        <v>5432.5804120000003</v>
      </c>
      <c r="S102" s="196">
        <f ca="1">SUM(OFFSET(S$6,4*(ROW()-ROW(S$91)),0):OFFSET(S$9,4*(ROW()-ROW(S$91)),0))</f>
        <v>444.49331055229351</v>
      </c>
      <c r="T102" s="196">
        <f t="shared" ca="1" si="10"/>
        <v>636.8785587532376</v>
      </c>
      <c r="U102" s="195">
        <f t="shared" ca="1" si="10"/>
        <v>1310.3430674272824</v>
      </c>
      <c r="V102" s="82"/>
      <c r="W102" s="379">
        <f t="shared" ca="1" si="11"/>
        <v>2673.5141113505238</v>
      </c>
      <c r="X102" s="195">
        <f t="shared" ca="1" si="11"/>
        <v>98.065314499625657</v>
      </c>
      <c r="Y102" s="193"/>
    </row>
    <row r="103" spans="1:25" ht="14.6" x14ac:dyDescent="0.4">
      <c r="A103" s="194"/>
      <c r="B103" s="155" t="s">
        <v>342</v>
      </c>
      <c r="C103" s="196">
        <f t="shared" ca="1" si="7"/>
        <v>6846.2156999999997</v>
      </c>
      <c r="D103" s="196">
        <f t="shared" ca="1" si="7"/>
        <v>6913.7851864991981</v>
      </c>
      <c r="E103" s="196">
        <f t="shared" ca="1" si="7"/>
        <v>2363.9538164991977</v>
      </c>
      <c r="F103" s="196">
        <f t="shared" ca="1" si="7"/>
        <v>1635.4157764991976</v>
      </c>
      <c r="G103" s="196">
        <f t="shared" ca="1" si="7"/>
        <v>728.53804000000002</v>
      </c>
      <c r="H103" s="196">
        <f t="shared" ca="1" si="7"/>
        <v>11396.047070000001</v>
      </c>
      <c r="I103" s="196">
        <f ca="1">SUM(OFFSET(I$6,4*(ROW()-ROW(I$91)),0):OFFSET(I$9,4*(ROW()-ROW(I$91)),0))</f>
        <v>1790.2294979999999</v>
      </c>
      <c r="J103" s="196">
        <f t="shared" ca="1" si="8"/>
        <v>768.6165880894896</v>
      </c>
      <c r="K103" s="196">
        <f t="shared" ca="1" si="8"/>
        <v>132.04752905368548</v>
      </c>
      <c r="L103" s="196">
        <f t="shared" ca="1" si="8"/>
        <v>91.352297475058009</v>
      </c>
      <c r="M103" s="196">
        <f t="shared" ca="1" si="8"/>
        <v>40.695231578627471</v>
      </c>
      <c r="N103" s="378">
        <f t="shared" ca="1" si="8"/>
        <v>636.56905903580423</v>
      </c>
      <c r="O103" s="372"/>
      <c r="P103" s="379">
        <f t="shared" ca="1" si="9"/>
        <v>2894.3956899999998</v>
      </c>
      <c r="Q103" s="196">
        <f t="shared" ca="1" si="9"/>
        <v>393.50635800000003</v>
      </c>
      <c r="R103" s="196">
        <f t="shared" ca="1" si="9"/>
        <v>5560.7887019999998</v>
      </c>
      <c r="S103" s="196">
        <f ca="1">SUM(OFFSET(S$6,4*(ROW()-ROW(S$91)),0):OFFSET(S$9,4*(ROW()-ROW(S$91)),0))</f>
        <v>451.32222612381429</v>
      </c>
      <c r="T103" s="196">
        <f t="shared" ca="1" si="10"/>
        <v>641.31467994797151</v>
      </c>
      <c r="U103" s="198">
        <f t="shared" ca="1" si="10"/>
        <v>1319.3002062270511</v>
      </c>
      <c r="V103" s="82"/>
      <c r="W103" s="196">
        <f t="shared" ca="1" si="11"/>
        <v>2757.4601744991978</v>
      </c>
      <c r="X103" s="190">
        <f t="shared" ca="1" si="11"/>
        <v>98.601351841490398</v>
      </c>
      <c r="Y103" s="197"/>
    </row>
    <row r="104" spans="1:25" ht="14.6" x14ac:dyDescent="0.4">
      <c r="A104" s="194"/>
      <c r="B104" s="155" t="s">
        <v>349</v>
      </c>
      <c r="C104" s="196">
        <f t="shared" ca="1" si="7"/>
        <v>7097.4714800000002</v>
      </c>
      <c r="D104" s="196">
        <f t="shared" ca="1" si="7"/>
        <v>7128.0600608687819</v>
      </c>
      <c r="E104" s="196">
        <f t="shared" ca="1" si="7"/>
        <v>2453.6425808687814</v>
      </c>
      <c r="F104" s="196">
        <f t="shared" ca="1" si="7"/>
        <v>1655.1232258687817</v>
      </c>
      <c r="G104" s="196">
        <f t="shared" ca="1" si="7"/>
        <v>798.51935500000002</v>
      </c>
      <c r="H104" s="196">
        <f t="shared" ca="1" si="7"/>
        <v>11771.88896</v>
      </c>
      <c r="I104" s="196">
        <f ca="1">SUM(OFFSET(I$6,4*(ROW()-ROW(I$91)),0):OFFSET(I$9,4*(ROW()-ROW(I$91)),0))</f>
        <v>1853.1410209999999</v>
      </c>
      <c r="J104" s="196">
        <f t="shared" ca="1" si="8"/>
        <v>767.64430659423533</v>
      </c>
      <c r="K104" s="196">
        <f t="shared" ca="1" si="8"/>
        <v>132.40452577887118</v>
      </c>
      <c r="L104" s="196">
        <f t="shared" ca="1" si="8"/>
        <v>89.314477803509902</v>
      </c>
      <c r="M104" s="196">
        <f t="shared" ca="1" si="8"/>
        <v>43.090047975361287</v>
      </c>
      <c r="N104" s="378">
        <f t="shared" ca="1" si="8"/>
        <v>635.23978081536416</v>
      </c>
      <c r="O104" s="372"/>
      <c r="P104" s="379">
        <f t="shared" ca="1" si="9"/>
        <v>2974.4704400000001</v>
      </c>
      <c r="Q104" s="196">
        <f t="shared" ca="1" si="9"/>
        <v>396.84388799999999</v>
      </c>
      <c r="R104" s="196">
        <f t="shared" ca="1" si="9"/>
        <v>5744.9681019999998</v>
      </c>
      <c r="S104" s="196">
        <f ca="1">SUM(OFFSET(S$6,4*(ROW()-ROW(S$91)),0):OFFSET(S$9,4*(ROW()-ROW(S$91)),0))</f>
        <v>467.24847729750115</v>
      </c>
      <c r="T104" s="196">
        <f t="shared" ca="1" si="10"/>
        <v>636.59285894389961</v>
      </c>
      <c r="U104" s="198">
        <f t="shared" ca="1" si="10"/>
        <v>1314.4637785709583</v>
      </c>
      <c r="V104" s="82"/>
      <c r="W104" s="196">
        <f t="shared" ca="1" si="11"/>
        <v>2850.4864688687812</v>
      </c>
      <c r="X104" s="190">
        <f t="shared" ca="1" si="11"/>
        <v>98.70591867518327</v>
      </c>
      <c r="Y104" s="197"/>
    </row>
    <row r="105" spans="1:25" ht="14.6" x14ac:dyDescent="0.4">
      <c r="A105" s="194"/>
      <c r="B105" s="155" t="s">
        <v>373</v>
      </c>
      <c r="C105" s="196">
        <f t="shared" ca="1" si="7"/>
        <v>7407.5845099999997</v>
      </c>
      <c r="D105" s="196">
        <f t="shared" ca="1" si="7"/>
        <v>7365.8018526696396</v>
      </c>
      <c r="E105" s="196">
        <f t="shared" ca="1" si="7"/>
        <v>2563.6829426696395</v>
      </c>
      <c r="F105" s="196">
        <f t="shared" ca="1" si="7"/>
        <v>1696.6130436696396</v>
      </c>
      <c r="G105" s="196">
        <f t="shared" ca="1" si="7"/>
        <v>867.06989899999996</v>
      </c>
      <c r="H105" s="196">
        <f t="shared" ca="1" si="7"/>
        <v>12209.70342</v>
      </c>
      <c r="I105" s="196">
        <f ca="1">SUM(OFFSET(I$6,4*(ROW()-ROW(I$91)),0):OFFSET(I$9,4*(ROW()-ROW(I$91)),0))</f>
        <v>1917.243211</v>
      </c>
      <c r="J105" s="196">
        <f t="shared" ca="1" si="8"/>
        <v>770.55358850190453</v>
      </c>
      <c r="K105" s="196">
        <f t="shared" ca="1" si="8"/>
        <v>133.71714803634475</v>
      </c>
      <c r="L105" s="196">
        <f t="shared" ca="1" si="8"/>
        <v>88.492322410400732</v>
      </c>
      <c r="M105" s="196">
        <f t="shared" ca="1" si="8"/>
        <v>45.224825625944021</v>
      </c>
      <c r="N105" s="378">
        <f t="shared" ca="1" si="8"/>
        <v>636.83644046555969</v>
      </c>
      <c r="O105" s="372"/>
      <c r="P105" s="379">
        <f t="shared" ca="1" si="9"/>
        <v>3063.6454199999998</v>
      </c>
      <c r="Q105" s="196">
        <f t="shared" ca="1" si="9"/>
        <v>400.90101400000003</v>
      </c>
      <c r="R105" s="196">
        <f t="shared" ca="1" si="9"/>
        <v>5958.3264359999994</v>
      </c>
      <c r="S105" s="196">
        <f ca="1">SUM(OFFSET(S$6,4*(ROW()-ROW(S$91)),0):OFFSET(S$9,4*(ROW()-ROW(S$91)),0))</f>
        <v>484.42499091130907</v>
      </c>
      <c r="T105" s="196">
        <f t="shared" ca="1" si="10"/>
        <v>632.42926716819761</v>
      </c>
      <c r="U105" s="190">
        <f t="shared" ca="1" si="10"/>
        <v>1312.737280138439</v>
      </c>
      <c r="V105" s="380"/>
      <c r="W105" s="196">
        <f t="shared" ca="1" si="11"/>
        <v>2964.5839566696395</v>
      </c>
      <c r="X105" s="198">
        <f t="shared" ca="1" si="11"/>
        <v>98.992107358562549</v>
      </c>
      <c r="Y105" s="193"/>
    </row>
    <row r="106" spans="1:25" ht="14.6" x14ac:dyDescent="0.4">
      <c r="A106" s="194"/>
      <c r="B106" s="155" t="s">
        <v>495</v>
      </c>
      <c r="C106" s="490">
        <f t="shared" ca="1" si="7"/>
        <v>7736.8271599999998</v>
      </c>
      <c r="D106" s="490">
        <f t="shared" ca="1" si="7"/>
        <v>7635.9866303309664</v>
      </c>
      <c r="E106" s="490">
        <f t="shared" ca="1" si="7"/>
        <v>2699.3568403309664</v>
      </c>
      <c r="F106" s="490">
        <f t="shared" ca="1" si="7"/>
        <v>1760.4296063309662</v>
      </c>
      <c r="G106" s="490">
        <f t="shared" ca="1" si="7"/>
        <v>938.927234</v>
      </c>
      <c r="H106" s="490">
        <f t="shared" ca="1" si="7"/>
        <v>12673.45695</v>
      </c>
      <c r="I106" s="490">
        <f ca="1">SUM(OFFSET(I$6,4*(ROW()-ROW(I$91)),0):OFFSET(I$9,4*(ROW()-ROW(I$91)),0))</f>
        <v>1993.5631739999999</v>
      </c>
      <c r="J106" s="490">
        <f t="shared" ca="1" si="8"/>
        <v>771.12248013119483</v>
      </c>
      <c r="K106" s="490">
        <f t="shared" ca="1" si="8"/>
        <v>135.40362680931858</v>
      </c>
      <c r="L106" s="490">
        <f t="shared" ca="1" si="8"/>
        <v>88.305684479450875</v>
      </c>
      <c r="M106" s="490">
        <f t="shared" ca="1" si="8"/>
        <v>47.097942329867699</v>
      </c>
      <c r="N106" s="359">
        <f t="shared" ca="1" si="8"/>
        <v>635.71885332187628</v>
      </c>
      <c r="O106" s="491"/>
      <c r="P106" s="379">
        <f t="shared" ca="1" si="9"/>
        <v>3152.2728999999999</v>
      </c>
      <c r="Q106" s="490">
        <f t="shared" ca="1" si="9"/>
        <v>405.77998300000002</v>
      </c>
      <c r="R106" s="490">
        <f t="shared" ca="1" si="9"/>
        <v>6186.5620369999997</v>
      </c>
      <c r="S106" s="490">
        <f ca="1">SUM(OFFSET(S$6,4*(ROW()-ROW(S$91)),0):OFFSET(S$9,4*(ROW()-ROW(S$91)),0))</f>
        <v>501.28512767308018</v>
      </c>
      <c r="T106" s="490">
        <f t="shared" ca="1" si="10"/>
        <v>628.83830498474254</v>
      </c>
      <c r="U106" s="198">
        <f t="shared" ca="1" si="10"/>
        <v>1315.0882912886425</v>
      </c>
      <c r="V106" s="380"/>
      <c r="W106" s="379">
        <f t="shared" ca="1" si="11"/>
        <v>3105.1368233309663</v>
      </c>
      <c r="X106" s="198">
        <f t="shared" ca="1" si="11"/>
        <v>99.978526631944391</v>
      </c>
      <c r="Y106" s="193"/>
    </row>
    <row r="107" spans="1:25" ht="14.6" x14ac:dyDescent="0.4">
      <c r="A107" s="194"/>
      <c r="B107" s="155" t="s">
        <v>603</v>
      </c>
      <c r="C107" s="490">
        <f t="shared" ca="1" si="7"/>
        <v>8082.3365100000001</v>
      </c>
      <c r="D107" s="199">
        <f t="shared" ca="1" si="7"/>
        <v>7914.1122311075424</v>
      </c>
      <c r="E107" s="199">
        <f t="shared" ca="1" si="7"/>
        <v>2857.7308311075421</v>
      </c>
      <c r="F107" s="199">
        <f t="shared" ca="1" si="7"/>
        <v>1845.0090211075421</v>
      </c>
      <c r="G107" s="199">
        <f t="shared" ca="1" si="7"/>
        <v>1012.72181</v>
      </c>
      <c r="H107" s="199">
        <f t="shared" ca="1" si="7"/>
        <v>13138.717909999999</v>
      </c>
      <c r="I107" s="199">
        <f ca="1">SUM(OFFSET(I$6,4*(ROW()-ROW(I$91)),0):OFFSET(I$9,4*(ROW()-ROW(I$91)),0))</f>
        <v>2072.9247049999999</v>
      </c>
      <c r="J107" s="199">
        <f t="shared" ca="1" si="8"/>
        <v>771.68498703900309</v>
      </c>
      <c r="K107" s="199">
        <f t="shared" ca="1" si="8"/>
        <v>137.85984721078145</v>
      </c>
      <c r="L107" s="199">
        <f t="shared" ca="1" si="8"/>
        <v>89.005115171684068</v>
      </c>
      <c r="M107" s="199">
        <f t="shared" ca="1" si="8"/>
        <v>48.854732039097385</v>
      </c>
      <c r="N107" s="494">
        <f ca="1">OFFSET(N$9,4*(ROW()-ROW(N$91)),0)</f>
        <v>633.82513982822161</v>
      </c>
      <c r="O107" s="522"/>
      <c r="P107" s="496">
        <f t="shared" ca="1" si="9"/>
        <v>3241.47219</v>
      </c>
      <c r="Q107" s="199">
        <f t="shared" ca="1" si="9"/>
        <v>411.43982</v>
      </c>
      <c r="R107" s="199">
        <f t="shared" ca="1" si="9"/>
        <v>6431.0805399999999</v>
      </c>
      <c r="S107" s="199">
        <f ca="1">SUM(OFFSET(S$6,4*(ROW()-ROW(S$91)),0):OFFSET(S$9,4*(ROW()-ROW(S$91)),0))</f>
        <v>517.35919791017977</v>
      </c>
      <c r="T107" s="199">
        <f t="shared" ca="1" si="10"/>
        <v>626.54190803867016</v>
      </c>
      <c r="U107" s="497">
        <f ca="1">OFFSET(U$9,4*(ROW()-ROW(U$91)),0)</f>
        <v>1322.5860074856444</v>
      </c>
      <c r="V107" s="523"/>
      <c r="W107" s="496">
        <f t="shared" ca="1" si="11"/>
        <v>3269.1706511075422</v>
      </c>
      <c r="X107" s="497">
        <f ca="1">OFFSET(X$9,4*(ROW()-ROW(X$91)),0)</f>
        <v>101.58534111074964</v>
      </c>
      <c r="Y107" s="193"/>
    </row>
    <row r="108" spans="1:25" ht="14.6" x14ac:dyDescent="0.4">
      <c r="A108" s="5"/>
      <c r="B108" s="495" t="s">
        <v>29</v>
      </c>
      <c r="C108" s="521"/>
      <c r="D108" s="122"/>
      <c r="E108" s="381"/>
      <c r="F108" s="381"/>
      <c r="G108" s="381"/>
      <c r="H108" s="122"/>
      <c r="I108" s="10"/>
      <c r="J108" s="10"/>
      <c r="K108" s="10"/>
      <c r="L108" s="10"/>
      <c r="M108" s="10"/>
      <c r="N108" s="382"/>
      <c r="O108" s="383"/>
      <c r="P108" s="122" t="s">
        <v>29</v>
      </c>
      <c r="Q108" s="122"/>
      <c r="R108" s="122"/>
      <c r="S108" s="122"/>
      <c r="T108" s="122"/>
      <c r="U108" s="384"/>
      <c r="V108" s="385"/>
      <c r="W108" s="406" t="s">
        <v>29</v>
      </c>
      <c r="X108" s="386"/>
    </row>
    <row r="109" spans="1:25" ht="14.25" customHeight="1" x14ac:dyDescent="0.4">
      <c r="A109" s="5"/>
      <c r="B109" s="201" t="s">
        <v>560</v>
      </c>
      <c r="C109" s="122"/>
      <c r="D109" s="122"/>
      <c r="E109" s="381"/>
      <c r="F109" s="381"/>
      <c r="G109" s="381"/>
      <c r="H109" s="122"/>
      <c r="I109" s="10"/>
      <c r="J109" s="10"/>
      <c r="K109" s="10"/>
      <c r="L109" s="10"/>
      <c r="M109" s="10"/>
      <c r="N109" s="382"/>
      <c r="O109" s="387"/>
      <c r="P109" s="689" t="s">
        <v>561</v>
      </c>
      <c r="Q109" s="663"/>
      <c r="R109" s="663"/>
      <c r="S109" s="663"/>
      <c r="T109" s="663"/>
      <c r="U109" s="690"/>
      <c r="V109" s="388"/>
      <c r="W109" s="691" t="s">
        <v>562</v>
      </c>
      <c r="X109" s="692"/>
    </row>
    <row r="110" spans="1:25" ht="15" customHeight="1" x14ac:dyDescent="0.4">
      <c r="A110" s="5"/>
      <c r="B110" s="202" t="s">
        <v>563</v>
      </c>
      <c r="C110" s="203"/>
      <c r="D110" s="203"/>
      <c r="E110" s="203"/>
      <c r="F110" s="203"/>
      <c r="G110" s="122"/>
      <c r="H110" s="122"/>
      <c r="I110" s="10"/>
      <c r="J110" s="10"/>
      <c r="K110" s="10"/>
      <c r="L110" s="10"/>
      <c r="M110" s="10"/>
      <c r="N110" s="382"/>
      <c r="O110" s="387"/>
      <c r="P110" s="689" t="s">
        <v>564</v>
      </c>
      <c r="Q110" s="663"/>
      <c r="R110" s="663"/>
      <c r="S110" s="663"/>
      <c r="T110" s="663"/>
      <c r="U110" s="690"/>
      <c r="V110" s="388"/>
      <c r="W110" s="693"/>
      <c r="X110" s="692"/>
    </row>
    <row r="111" spans="1:25" ht="14.6" x14ac:dyDescent="0.4">
      <c r="A111" s="5"/>
      <c r="B111" s="201" t="s">
        <v>565</v>
      </c>
      <c r="C111" s="203"/>
      <c r="D111" s="203"/>
      <c r="E111" s="203"/>
      <c r="F111" s="203"/>
      <c r="G111" s="122"/>
      <c r="H111" s="122"/>
      <c r="I111" s="10"/>
      <c r="J111" s="10"/>
      <c r="K111" s="10"/>
      <c r="L111" s="10"/>
      <c r="M111" s="10"/>
      <c r="N111" s="382"/>
      <c r="O111" s="387"/>
      <c r="P111" s="694" t="s">
        <v>628</v>
      </c>
      <c r="Q111" s="695"/>
      <c r="R111" s="695"/>
      <c r="S111" s="695"/>
      <c r="T111" s="695"/>
      <c r="U111" s="696"/>
      <c r="V111" s="383"/>
      <c r="W111" s="693"/>
      <c r="X111" s="692"/>
    </row>
    <row r="112" spans="1:25" ht="14.6" x14ac:dyDescent="0.4">
      <c r="A112" s="5"/>
      <c r="B112" s="201" t="s">
        <v>566</v>
      </c>
      <c r="C112" s="122"/>
      <c r="D112" s="122"/>
      <c r="E112" s="122"/>
      <c r="F112" s="122"/>
      <c r="G112" s="122"/>
      <c r="H112" s="122"/>
      <c r="I112" s="10"/>
      <c r="J112" s="10"/>
      <c r="K112" s="10"/>
      <c r="L112" s="10"/>
      <c r="M112" s="10"/>
      <c r="N112" s="382"/>
      <c r="O112" s="387"/>
      <c r="P112" s="697"/>
      <c r="Q112" s="695"/>
      <c r="R112" s="695"/>
      <c r="S112" s="695"/>
      <c r="T112" s="695"/>
      <c r="U112" s="696"/>
      <c r="V112" s="383"/>
      <c r="W112" s="693"/>
      <c r="X112" s="692"/>
    </row>
    <row r="113" spans="1:24" ht="14.6" x14ac:dyDescent="0.4">
      <c r="A113" s="5"/>
      <c r="B113" s="201" t="s">
        <v>567</v>
      </c>
      <c r="C113" s="122"/>
      <c r="D113" s="122"/>
      <c r="E113" s="122"/>
      <c r="F113" s="122"/>
      <c r="G113" s="122"/>
      <c r="H113" s="122"/>
      <c r="I113" s="10"/>
      <c r="J113" s="10"/>
      <c r="K113" s="10"/>
      <c r="L113" s="10"/>
      <c r="M113" s="10"/>
      <c r="N113" s="382"/>
      <c r="O113" s="387"/>
      <c r="P113" s="122"/>
      <c r="Q113" s="122"/>
      <c r="R113" s="122"/>
      <c r="S113" s="122"/>
      <c r="T113" s="122"/>
      <c r="U113" s="122"/>
      <c r="V113" s="383"/>
      <c r="W113" s="693"/>
      <c r="X113" s="692"/>
    </row>
    <row r="114" spans="1:24" ht="15" customHeight="1" x14ac:dyDescent="0.4">
      <c r="A114" s="5"/>
      <c r="B114" s="201" t="s">
        <v>627</v>
      </c>
      <c r="C114" s="122"/>
      <c r="D114" s="122"/>
      <c r="E114" s="122"/>
      <c r="F114" s="122"/>
      <c r="G114" s="122"/>
      <c r="H114" s="122"/>
      <c r="I114" s="10"/>
      <c r="J114" s="10"/>
      <c r="K114" s="10"/>
      <c r="L114" s="10"/>
      <c r="M114" s="10"/>
      <c r="N114" s="382"/>
      <c r="O114" s="387"/>
      <c r="P114" s="693" t="s">
        <v>568</v>
      </c>
      <c r="Q114" s="698"/>
      <c r="R114" s="698"/>
      <c r="S114" s="698"/>
      <c r="T114" s="698"/>
      <c r="U114" s="692"/>
      <c r="V114" s="383"/>
      <c r="W114" s="693"/>
      <c r="X114" s="692"/>
    </row>
    <row r="115" spans="1:24" ht="14.6" x14ac:dyDescent="0.4">
      <c r="A115" s="5"/>
      <c r="B115" s="201" t="s">
        <v>569</v>
      </c>
      <c r="C115" s="122"/>
      <c r="D115" s="122"/>
      <c r="E115" s="122"/>
      <c r="F115" s="122"/>
      <c r="G115" s="122"/>
      <c r="H115" s="122"/>
      <c r="I115" s="10"/>
      <c r="J115" s="10"/>
      <c r="K115" s="10"/>
      <c r="L115" s="10"/>
      <c r="M115" s="10"/>
      <c r="N115" s="382"/>
      <c r="O115" s="387"/>
      <c r="P115" s="693"/>
      <c r="Q115" s="698"/>
      <c r="R115" s="698"/>
      <c r="S115" s="698"/>
      <c r="T115" s="698"/>
      <c r="U115" s="692"/>
      <c r="V115" s="383"/>
      <c r="W115" s="389"/>
      <c r="X115" s="390"/>
    </row>
    <row r="116" spans="1:24" ht="15" thickBot="1" x14ac:dyDescent="0.45">
      <c r="A116" s="5"/>
      <c r="B116" s="391" t="s">
        <v>570</v>
      </c>
      <c r="C116" s="392"/>
      <c r="D116" s="167"/>
      <c r="E116" s="167"/>
      <c r="F116" s="167"/>
      <c r="G116" s="167"/>
      <c r="H116" s="167"/>
      <c r="I116" s="393"/>
      <c r="J116" s="393"/>
      <c r="K116" s="393"/>
      <c r="L116" s="393"/>
      <c r="M116" s="393"/>
      <c r="N116" s="394"/>
      <c r="O116" s="387"/>
      <c r="P116" s="682"/>
      <c r="Q116" s="682"/>
      <c r="R116" s="682"/>
      <c r="S116" s="682"/>
      <c r="T116" s="682"/>
      <c r="U116" s="682"/>
      <c r="V116" s="383"/>
      <c r="W116" s="395"/>
      <c r="X116" s="396"/>
    </row>
    <row r="117" spans="1:24" x14ac:dyDescent="0.35">
      <c r="O117" s="498"/>
      <c r="V117" s="498"/>
    </row>
  </sheetData>
  <mergeCells count="10">
    <mergeCell ref="P116:U116"/>
    <mergeCell ref="B2:X2"/>
    <mergeCell ref="C3:N3"/>
    <mergeCell ref="P3:U3"/>
    <mergeCell ref="W3:X3"/>
    <mergeCell ref="P109:U109"/>
    <mergeCell ref="W109:X114"/>
    <mergeCell ref="P110:U110"/>
    <mergeCell ref="P111:U112"/>
    <mergeCell ref="P114:U115"/>
  </mergeCells>
  <phoneticPr fontId="93" type="noConversion"/>
  <hyperlinks>
    <hyperlink ref="A1" location="Contents!A1" display="Back to contents" xr:uid="{2DFD1412-E7EB-4F19-A468-49A3EBB92697}"/>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ignoredErrors>
    <ignoredError sqref="I74:I106 S74:S10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5D0F-AB07-4F91-9585-DC1110CEA5D5}">
  <sheetPr>
    <tabColor theme="6"/>
    <pageSetUpPr fitToPage="1"/>
  </sheetPr>
  <dimension ref="A1:J112"/>
  <sheetViews>
    <sheetView showGridLines="0" zoomScaleNormal="100" zoomScaleSheetLayoutView="55" workbookViewId="0"/>
  </sheetViews>
  <sheetFormatPr defaultColWidth="8.86328125" defaultRowHeight="14.15" x14ac:dyDescent="0.35"/>
  <cols>
    <col min="1" max="1" width="9.19921875" style="1" customWidth="1"/>
    <col min="2" max="2" width="10.46484375" style="1" customWidth="1"/>
    <col min="3" max="3" width="14.1328125" style="1" customWidth="1"/>
    <col min="4" max="4" width="10.1328125" style="1" customWidth="1"/>
    <col min="5" max="7" width="12.19921875" style="1" customWidth="1"/>
    <col min="8" max="8" width="12.46484375" style="1" customWidth="1"/>
    <col min="9" max="9" width="3.46484375" style="1" customWidth="1"/>
    <col min="10" max="16384" width="8.86328125" style="1"/>
  </cols>
  <sheetData>
    <row r="1" spans="1:9" ht="33.75" customHeight="1" thickBot="1" x14ac:dyDescent="0.45">
      <c r="A1" s="9" t="s">
        <v>42</v>
      </c>
      <c r="B1" s="5"/>
      <c r="C1" s="175"/>
      <c r="D1" s="5"/>
      <c r="E1" s="5"/>
      <c r="F1" s="5"/>
      <c r="G1" s="5"/>
      <c r="H1" s="5"/>
      <c r="I1" s="5"/>
    </row>
    <row r="2" spans="1:9" ht="22.5" customHeight="1" thickBot="1" x14ac:dyDescent="0.55000000000000004">
      <c r="A2" s="5"/>
      <c r="B2" s="598" t="s">
        <v>610</v>
      </c>
      <c r="C2" s="599"/>
      <c r="D2" s="599"/>
      <c r="E2" s="599"/>
      <c r="F2" s="599"/>
      <c r="G2" s="599"/>
      <c r="H2" s="699"/>
      <c r="I2" s="551"/>
    </row>
    <row r="3" spans="1:9" ht="21" customHeight="1" x14ac:dyDescent="0.5">
      <c r="A3" s="5"/>
      <c r="B3" s="688" t="s">
        <v>538</v>
      </c>
      <c r="C3" s="686"/>
      <c r="D3" s="686"/>
      <c r="E3" s="686"/>
      <c r="F3" s="686"/>
      <c r="G3" s="686"/>
      <c r="H3" s="687"/>
      <c r="I3" s="551"/>
    </row>
    <row r="4" spans="1:9" ht="119.25" customHeight="1" x14ac:dyDescent="0.5">
      <c r="A4" s="5"/>
      <c r="B4" s="350"/>
      <c r="C4" s="351" t="s">
        <v>611</v>
      </c>
      <c r="D4" s="351" t="s">
        <v>612</v>
      </c>
      <c r="E4" s="351" t="s">
        <v>613</v>
      </c>
      <c r="F4" s="352" t="s">
        <v>614</v>
      </c>
      <c r="G4" s="352" t="s">
        <v>615</v>
      </c>
      <c r="H4" s="352" t="s">
        <v>616</v>
      </c>
      <c r="I4" s="552"/>
    </row>
    <row r="5" spans="1:9" ht="14.6" x14ac:dyDescent="0.4">
      <c r="A5" s="5"/>
      <c r="B5" s="155" t="s">
        <v>12</v>
      </c>
      <c r="C5" s="190">
        <v>40.877000000000002</v>
      </c>
      <c r="D5" s="190">
        <v>394.35</v>
      </c>
      <c r="E5" s="190">
        <v>435.22699999999998</v>
      </c>
      <c r="F5" s="148">
        <v>3.7253772585845808</v>
      </c>
      <c r="G5" s="148">
        <v>35.939587590156549</v>
      </c>
      <c r="H5" s="148">
        <v>39.664964848741128</v>
      </c>
      <c r="I5" s="191"/>
    </row>
    <row r="6" spans="1:9" ht="14.6" x14ac:dyDescent="0.4">
      <c r="A6" s="5"/>
      <c r="B6" s="155" t="s">
        <v>13</v>
      </c>
      <c r="C6" s="190">
        <v>43.024000000000001</v>
      </c>
      <c r="D6" s="190">
        <v>400.10300000000001</v>
      </c>
      <c r="E6" s="190">
        <v>443.12700000000001</v>
      </c>
      <c r="F6" s="148">
        <v>3.8773284788623235</v>
      </c>
      <c r="G6" s="148">
        <v>36.057334426790909</v>
      </c>
      <c r="H6" s="148">
        <v>39.934662905653234</v>
      </c>
      <c r="I6" s="191"/>
    </row>
    <row r="7" spans="1:9" ht="14.6" x14ac:dyDescent="0.4">
      <c r="A7" s="5"/>
      <c r="B7" s="155" t="s">
        <v>14</v>
      </c>
      <c r="C7" s="190">
        <v>44.451999999999998</v>
      </c>
      <c r="D7" s="190">
        <v>394.81799999999998</v>
      </c>
      <c r="E7" s="190">
        <v>439.27</v>
      </c>
      <c r="F7" s="148">
        <v>3.9743969157564112</v>
      </c>
      <c r="G7" s="148">
        <v>35.300176403426498</v>
      </c>
      <c r="H7" s="148">
        <v>39.274573319182906</v>
      </c>
      <c r="I7" s="191"/>
    </row>
    <row r="8" spans="1:9" ht="14.6" x14ac:dyDescent="0.4">
      <c r="A8" s="5"/>
      <c r="B8" s="155" t="s">
        <v>15</v>
      </c>
      <c r="C8" s="190">
        <v>44.195</v>
      </c>
      <c r="D8" s="190">
        <v>397.14</v>
      </c>
      <c r="E8" s="190">
        <v>441.33499999999998</v>
      </c>
      <c r="F8" s="148">
        <v>3.9147480459476887</v>
      </c>
      <c r="G8" s="148">
        <v>35.178256340483422</v>
      </c>
      <c r="H8" s="148">
        <v>39.093004386431112</v>
      </c>
      <c r="I8" s="191"/>
    </row>
    <row r="9" spans="1:9" ht="18.75" customHeight="1" x14ac:dyDescent="0.4">
      <c r="A9" s="5"/>
      <c r="B9" s="155" t="s">
        <v>16</v>
      </c>
      <c r="C9" s="190">
        <v>45.656999999999996</v>
      </c>
      <c r="D9" s="190">
        <v>399.98200000000003</v>
      </c>
      <c r="E9" s="190">
        <v>445.63900000000001</v>
      </c>
      <c r="F9" s="148">
        <v>4.0270889360677469</v>
      </c>
      <c r="G9" s="148">
        <v>35.279652338661101</v>
      </c>
      <c r="H9" s="148">
        <v>39.306741274728843</v>
      </c>
      <c r="I9" s="191"/>
    </row>
    <row r="10" spans="1:9" ht="14.6" x14ac:dyDescent="0.4">
      <c r="A10" s="5"/>
      <c r="B10" s="155" t="s">
        <v>17</v>
      </c>
      <c r="C10" s="190">
        <v>48.033999999999999</v>
      </c>
      <c r="D10" s="190">
        <v>390.87799999999999</v>
      </c>
      <c r="E10" s="190">
        <v>438.91199999999998</v>
      </c>
      <c r="F10" s="148">
        <v>4.2045685314734289</v>
      </c>
      <c r="G10" s="148">
        <v>34.214792406321997</v>
      </c>
      <c r="H10" s="148">
        <v>38.419360937795425</v>
      </c>
      <c r="I10" s="191"/>
    </row>
    <row r="11" spans="1:9" ht="14.6" x14ac:dyDescent="0.4">
      <c r="A11" s="5"/>
      <c r="B11" s="155" t="s">
        <v>18</v>
      </c>
      <c r="C11" s="190">
        <v>49.54</v>
      </c>
      <c r="D11" s="190">
        <v>400.06700000000001</v>
      </c>
      <c r="E11" s="190">
        <v>449.60700000000003</v>
      </c>
      <c r="F11" s="148">
        <v>4.2753003454587661</v>
      </c>
      <c r="G11" s="148">
        <v>34.525768738527496</v>
      </c>
      <c r="H11" s="148">
        <v>38.80106908398627</v>
      </c>
      <c r="I11" s="191"/>
    </row>
    <row r="12" spans="1:9" ht="14.6" x14ac:dyDescent="0.4">
      <c r="A12" s="5"/>
      <c r="B12" s="155" t="s">
        <v>19</v>
      </c>
      <c r="C12" s="190">
        <v>49.14</v>
      </c>
      <c r="D12" s="190">
        <v>404.18400000000003</v>
      </c>
      <c r="E12" s="190">
        <v>453.32400000000001</v>
      </c>
      <c r="F12" s="148">
        <v>4.1792608644623348</v>
      </c>
      <c r="G12" s="148">
        <v>34.37505847053</v>
      </c>
      <c r="H12" s="148">
        <v>38.554319334992336</v>
      </c>
      <c r="I12" s="191"/>
    </row>
    <row r="13" spans="1:9" ht="18.75" customHeight="1" x14ac:dyDescent="0.4">
      <c r="A13" s="5"/>
      <c r="B13" s="155" t="s">
        <v>20</v>
      </c>
      <c r="C13" s="190">
        <v>50.883000000000003</v>
      </c>
      <c r="D13" s="190">
        <v>403.512</v>
      </c>
      <c r="E13" s="190">
        <v>454.39499999999998</v>
      </c>
      <c r="F13" s="148">
        <v>4.2645829998332152</v>
      </c>
      <c r="G13" s="148">
        <v>33.818965379963842</v>
      </c>
      <c r="H13" s="148">
        <v>38.083548379797058</v>
      </c>
      <c r="I13" s="191"/>
    </row>
    <row r="14" spans="1:9" ht="14.6" x14ac:dyDescent="0.4">
      <c r="A14" s="5"/>
      <c r="B14" s="155" t="s">
        <v>21</v>
      </c>
      <c r="C14" s="190">
        <v>53.448</v>
      </c>
      <c r="D14" s="190">
        <v>406.23399999999998</v>
      </c>
      <c r="E14" s="190">
        <v>459.68200000000002</v>
      </c>
      <c r="F14" s="148">
        <v>4.4350144423414095</v>
      </c>
      <c r="G14" s="148">
        <v>33.708532722835656</v>
      </c>
      <c r="H14" s="148">
        <v>38.143547165177068</v>
      </c>
      <c r="I14" s="191"/>
    </row>
    <row r="15" spans="1:9" ht="14.6" x14ac:dyDescent="0.4">
      <c r="A15" s="5"/>
      <c r="B15" s="155" t="s">
        <v>22</v>
      </c>
      <c r="C15" s="190">
        <v>55.021000000000001</v>
      </c>
      <c r="D15" s="190">
        <v>417.30799999999999</v>
      </c>
      <c r="E15" s="190">
        <v>472.32900000000001</v>
      </c>
      <c r="F15" s="148">
        <v>4.5451015896827576</v>
      </c>
      <c r="G15" s="148">
        <v>34.472424241422949</v>
      </c>
      <c r="H15" s="148">
        <v>39.017525831105701</v>
      </c>
      <c r="I15" s="191"/>
    </row>
    <row r="16" spans="1:9" ht="14.6" x14ac:dyDescent="0.4">
      <c r="A16" s="5"/>
      <c r="B16" s="155" t="s">
        <v>23</v>
      </c>
      <c r="C16" s="190">
        <v>54.798999999999999</v>
      </c>
      <c r="D16" s="190">
        <v>431.78899999999999</v>
      </c>
      <c r="E16" s="190">
        <v>486.58800000000002</v>
      </c>
      <c r="F16" s="148">
        <v>4.5029676577484921</v>
      </c>
      <c r="G16" s="148">
        <v>35.481156626426824</v>
      </c>
      <c r="H16" s="148">
        <v>39.984124284175316</v>
      </c>
      <c r="I16" s="191"/>
    </row>
    <row r="17" spans="1:9" ht="18.75" customHeight="1" x14ac:dyDescent="0.4">
      <c r="A17" s="5"/>
      <c r="B17" s="155" t="s">
        <v>24</v>
      </c>
      <c r="C17" s="190">
        <v>56.548999999999999</v>
      </c>
      <c r="D17" s="190">
        <v>430.06400000000002</v>
      </c>
      <c r="E17" s="190">
        <v>486.613</v>
      </c>
      <c r="F17" s="148">
        <v>4.6077102900831033</v>
      </c>
      <c r="G17" s="148">
        <v>35.042358276791809</v>
      </c>
      <c r="H17" s="148">
        <v>39.650068566874907</v>
      </c>
      <c r="I17" s="191"/>
    </row>
    <row r="18" spans="1:9" ht="14.6" x14ac:dyDescent="0.4">
      <c r="A18" s="5"/>
      <c r="B18" s="155" t="s">
        <v>25</v>
      </c>
      <c r="C18" s="190">
        <v>59.280999999999999</v>
      </c>
      <c r="D18" s="190">
        <v>428.79300000000001</v>
      </c>
      <c r="E18" s="190">
        <v>488.07400000000001</v>
      </c>
      <c r="F18" s="148">
        <v>4.7704654585661324</v>
      </c>
      <c r="G18" s="148">
        <v>34.505865207654182</v>
      </c>
      <c r="H18" s="148">
        <v>39.276330666220318</v>
      </c>
      <c r="I18" s="191"/>
    </row>
    <row r="19" spans="1:9" ht="14.6" x14ac:dyDescent="0.4">
      <c r="A19" s="194"/>
      <c r="B19" s="155" t="s">
        <v>26</v>
      </c>
      <c r="C19" s="190">
        <v>60.902999999999999</v>
      </c>
      <c r="D19" s="190">
        <v>446.286</v>
      </c>
      <c r="E19" s="190">
        <v>507.18900000000002</v>
      </c>
      <c r="F19" s="148">
        <v>4.8104203263026193</v>
      </c>
      <c r="G19" s="148">
        <v>35.24987678348014</v>
      </c>
      <c r="H19" s="148">
        <v>40.060297109782759</v>
      </c>
      <c r="I19" s="191"/>
    </row>
    <row r="20" spans="1:9" ht="14.6" x14ac:dyDescent="0.4">
      <c r="A20" s="194"/>
      <c r="B20" s="155" t="s">
        <v>27</v>
      </c>
      <c r="C20" s="190">
        <v>60.63</v>
      </c>
      <c r="D20" s="190">
        <v>446.25900000000001</v>
      </c>
      <c r="E20" s="190">
        <v>506.88900000000001</v>
      </c>
      <c r="F20" s="148">
        <v>4.7138492159134202</v>
      </c>
      <c r="G20" s="148">
        <v>34.69565623032009</v>
      </c>
      <c r="H20" s="148">
        <v>39.409505446233503</v>
      </c>
      <c r="I20" s="191"/>
    </row>
    <row r="21" spans="1:9" ht="18.75" customHeight="1" x14ac:dyDescent="0.4">
      <c r="A21" s="194"/>
      <c r="B21" s="155" t="s">
        <v>28</v>
      </c>
      <c r="C21" s="190">
        <v>62.417999999999999</v>
      </c>
      <c r="D21" s="190">
        <v>465.125</v>
      </c>
      <c r="E21" s="190">
        <v>527.54300000000001</v>
      </c>
      <c r="F21" s="148">
        <v>4.7984206678490127</v>
      </c>
      <c r="G21" s="148">
        <v>35.756759478568235</v>
      </c>
      <c r="H21" s="148">
        <v>40.55518014641725</v>
      </c>
      <c r="I21" s="191"/>
    </row>
    <row r="22" spans="1:9" ht="14.6" x14ac:dyDescent="0.4">
      <c r="A22" s="194"/>
      <c r="B22" s="155" t="s">
        <v>31</v>
      </c>
      <c r="C22" s="190">
        <v>65.293999999999997</v>
      </c>
      <c r="D22" s="190">
        <v>478.88400000000001</v>
      </c>
      <c r="E22" s="190">
        <v>544.178</v>
      </c>
      <c r="F22" s="148">
        <v>4.9863112034304082</v>
      </c>
      <c r="G22" s="148">
        <v>36.570966005200596</v>
      </c>
      <c r="H22" s="148">
        <v>41.557277208631</v>
      </c>
      <c r="I22" s="191"/>
    </row>
    <row r="23" spans="1:9" ht="14.6" x14ac:dyDescent="0.4">
      <c r="A23" s="194"/>
      <c r="B23" s="155" t="s">
        <v>32</v>
      </c>
      <c r="C23" s="190">
        <v>67.019000000000005</v>
      </c>
      <c r="D23" s="190">
        <v>482.70699999999999</v>
      </c>
      <c r="E23" s="190">
        <v>549.726</v>
      </c>
      <c r="F23" s="148">
        <v>5.1124535337253798</v>
      </c>
      <c r="G23" s="148">
        <v>36.822648919022619</v>
      </c>
      <c r="H23" s="148">
        <v>41.935102452747998</v>
      </c>
      <c r="I23" s="191"/>
    </row>
    <row r="24" spans="1:9" ht="14.6" x14ac:dyDescent="0.4">
      <c r="A24" s="194"/>
      <c r="B24" s="155" t="s">
        <v>33</v>
      </c>
      <c r="C24" s="190">
        <v>66.701999999999998</v>
      </c>
      <c r="D24" s="190">
        <v>468.19</v>
      </c>
      <c r="E24" s="190">
        <v>534.89200000000005</v>
      </c>
      <c r="F24" s="148">
        <v>5.0864479585043689</v>
      </c>
      <c r="G24" s="148">
        <v>35.702438752843399</v>
      </c>
      <c r="H24" s="148">
        <v>40.788886711347779</v>
      </c>
      <c r="I24" s="191"/>
    </row>
    <row r="25" spans="1:9" ht="18.75" customHeight="1" x14ac:dyDescent="0.4">
      <c r="A25" s="194"/>
      <c r="B25" s="155" t="s">
        <v>34</v>
      </c>
      <c r="C25" s="190">
        <v>69.031999999999996</v>
      </c>
      <c r="D25" s="190">
        <v>485.11500000000001</v>
      </c>
      <c r="E25" s="190">
        <v>554.14700000000005</v>
      </c>
      <c r="F25" s="148">
        <v>5.2578303452488573</v>
      </c>
      <c r="G25" s="148">
        <v>36.948840652674114</v>
      </c>
      <c r="H25" s="148">
        <v>42.206670997922977</v>
      </c>
      <c r="I25" s="191"/>
    </row>
    <row r="26" spans="1:9" ht="14.6" x14ac:dyDescent="0.4">
      <c r="A26" s="194"/>
      <c r="B26" s="155" t="s">
        <v>38</v>
      </c>
      <c r="C26" s="190">
        <v>72.272000000000006</v>
      </c>
      <c r="D26" s="190">
        <v>482.44900000000001</v>
      </c>
      <c r="E26" s="190">
        <v>554.721</v>
      </c>
      <c r="F26" s="148">
        <v>5.4668890578254841</v>
      </c>
      <c r="G26" s="148">
        <v>36.494010945578466</v>
      </c>
      <c r="H26" s="148">
        <v>41.96090000340395</v>
      </c>
      <c r="I26" s="191"/>
    </row>
    <row r="27" spans="1:9" ht="14.6" x14ac:dyDescent="0.4">
      <c r="A27" s="194"/>
      <c r="B27" s="155" t="s">
        <v>39</v>
      </c>
      <c r="C27" s="190">
        <v>74.340999999999994</v>
      </c>
      <c r="D27" s="190">
        <v>481.137</v>
      </c>
      <c r="E27" s="190">
        <v>555.47799999999995</v>
      </c>
      <c r="F27" s="148">
        <v>5.5766638436154645</v>
      </c>
      <c r="G27" s="148">
        <v>36.092322025875553</v>
      </c>
      <c r="H27" s="148">
        <v>41.66898586949101</v>
      </c>
      <c r="I27" s="191"/>
    </row>
    <row r="28" spans="1:9" ht="14.6" x14ac:dyDescent="0.4">
      <c r="A28" s="194"/>
      <c r="B28" s="155" t="s">
        <v>40</v>
      </c>
      <c r="C28" s="190">
        <v>71.322999999999993</v>
      </c>
      <c r="D28" s="190">
        <v>483.91</v>
      </c>
      <c r="E28" s="190">
        <v>555.23299999999995</v>
      </c>
      <c r="F28" s="148">
        <v>5.2946648028725978</v>
      </c>
      <c r="G28" s="148">
        <v>35.923071726625061</v>
      </c>
      <c r="H28" s="148">
        <v>41.21773652949765</v>
      </c>
      <c r="I28" s="191"/>
    </row>
    <row r="29" spans="1:9" ht="18.75" customHeight="1" x14ac:dyDescent="0.4">
      <c r="A29" s="194"/>
      <c r="B29" s="155" t="s">
        <v>41</v>
      </c>
      <c r="C29" s="190">
        <v>70.808999999999997</v>
      </c>
      <c r="D29" s="190">
        <v>483.99</v>
      </c>
      <c r="E29" s="190">
        <v>554.79899999999998</v>
      </c>
      <c r="F29" s="148">
        <v>5.1805878488221513</v>
      </c>
      <c r="G29" s="148">
        <v>35.410085059122892</v>
      </c>
      <c r="H29" s="148">
        <v>40.590672907945041</v>
      </c>
      <c r="I29" s="191"/>
    </row>
    <row r="30" spans="1:9" ht="14.6" x14ac:dyDescent="0.4">
      <c r="A30" s="194"/>
      <c r="B30" s="155" t="s">
        <v>43</v>
      </c>
      <c r="C30" s="190">
        <v>74.781999999999996</v>
      </c>
      <c r="D30" s="190">
        <v>496.96699999999998</v>
      </c>
      <c r="E30" s="190">
        <v>571.74900000000002</v>
      </c>
      <c r="F30" s="148">
        <v>5.4316357080911635</v>
      </c>
      <c r="G30" s="148">
        <v>36.09616890351878</v>
      </c>
      <c r="H30" s="148">
        <v>41.527804611609945</v>
      </c>
      <c r="I30" s="191"/>
    </row>
    <row r="31" spans="1:9" ht="14.6" x14ac:dyDescent="0.4">
      <c r="A31" s="194"/>
      <c r="B31" s="155" t="s">
        <v>44</v>
      </c>
      <c r="C31" s="190">
        <v>77.402000000000001</v>
      </c>
      <c r="D31" s="190">
        <v>489.30900000000003</v>
      </c>
      <c r="E31" s="190">
        <v>566.71100000000001</v>
      </c>
      <c r="F31" s="148">
        <v>5.5776100054261386</v>
      </c>
      <c r="G31" s="148">
        <v>35.259744892187008</v>
      </c>
      <c r="H31" s="148">
        <v>40.837354897613146</v>
      </c>
      <c r="I31" s="191"/>
    </row>
    <row r="32" spans="1:9" ht="14.6" x14ac:dyDescent="0.4">
      <c r="A32" s="194"/>
      <c r="B32" s="155" t="s">
        <v>45</v>
      </c>
      <c r="C32" s="190">
        <v>74.033000000000001</v>
      </c>
      <c r="D32" s="190">
        <v>496.10399999999998</v>
      </c>
      <c r="E32" s="190">
        <v>570.13699999999994</v>
      </c>
      <c r="F32" s="148">
        <v>5.278874874415215</v>
      </c>
      <c r="G32" s="148">
        <v>35.374372789119526</v>
      </c>
      <c r="H32" s="148">
        <v>40.653247663534735</v>
      </c>
      <c r="I32" s="191"/>
    </row>
    <row r="33" spans="1:10" ht="18.75" customHeight="1" x14ac:dyDescent="0.4">
      <c r="A33" s="194"/>
      <c r="B33" s="155" t="s">
        <v>46</v>
      </c>
      <c r="C33" s="190">
        <v>79.778000000000006</v>
      </c>
      <c r="D33" s="190">
        <v>502.92599999999999</v>
      </c>
      <c r="E33" s="190">
        <v>582.70399999999995</v>
      </c>
      <c r="F33" s="148">
        <v>5.6544971673646964</v>
      </c>
      <c r="G33" s="148">
        <v>35.646339120986454</v>
      </c>
      <c r="H33" s="148">
        <v>41.300836288351142</v>
      </c>
      <c r="I33" s="191"/>
    </row>
    <row r="34" spans="1:10" ht="14.6" x14ac:dyDescent="0.4">
      <c r="A34" s="194"/>
      <c r="B34" s="155" t="s">
        <v>59</v>
      </c>
      <c r="C34" s="190">
        <v>83.600999999999999</v>
      </c>
      <c r="D34" s="190">
        <v>509.51299999999998</v>
      </c>
      <c r="E34" s="190">
        <v>593.11400000000003</v>
      </c>
      <c r="F34" s="148">
        <v>5.8583132043819095</v>
      </c>
      <c r="G34" s="148">
        <v>35.703959709862801</v>
      </c>
      <c r="H34" s="148">
        <v>41.562272914244716</v>
      </c>
      <c r="I34" s="191"/>
    </row>
    <row r="35" spans="1:10" ht="14.6" x14ac:dyDescent="0.4">
      <c r="A35" s="194"/>
      <c r="B35" s="155" t="s">
        <v>60</v>
      </c>
      <c r="C35" s="190">
        <v>86.116</v>
      </c>
      <c r="D35" s="190">
        <v>521.62900000000002</v>
      </c>
      <c r="E35" s="190">
        <v>607.745</v>
      </c>
      <c r="F35" s="148">
        <v>5.9736279683102769</v>
      </c>
      <c r="G35" s="148">
        <v>36.18395633194438</v>
      </c>
      <c r="H35" s="148">
        <v>42.157584300254655</v>
      </c>
      <c r="I35" s="191"/>
    </row>
    <row r="36" spans="1:10" ht="14.6" x14ac:dyDescent="0.4">
      <c r="A36" s="194"/>
      <c r="B36" s="155" t="s">
        <v>61</v>
      </c>
      <c r="C36" s="190">
        <v>86.138999999999996</v>
      </c>
      <c r="D36" s="190">
        <v>494.721</v>
      </c>
      <c r="E36" s="190">
        <v>580.86</v>
      </c>
      <c r="F36" s="148">
        <v>5.9285101743885935</v>
      </c>
      <c r="G36" s="148">
        <v>34.049135490122936</v>
      </c>
      <c r="H36" s="148">
        <v>39.977645664511527</v>
      </c>
      <c r="I36" s="191"/>
    </row>
    <row r="37" spans="1:10" ht="18.75" customHeight="1" x14ac:dyDescent="0.4">
      <c r="A37" s="194"/>
      <c r="B37" s="155" t="s">
        <v>62</v>
      </c>
      <c r="C37" s="190">
        <v>83.091999999999999</v>
      </c>
      <c r="D37" s="190">
        <v>526.60400000000004</v>
      </c>
      <c r="E37" s="190">
        <v>609.69600000000003</v>
      </c>
      <c r="F37" s="148">
        <v>5.6955396409339665</v>
      </c>
      <c r="G37" s="148">
        <v>36.096061679516573</v>
      </c>
      <c r="H37" s="148">
        <v>41.791601320450532</v>
      </c>
      <c r="I37" s="191"/>
    </row>
    <row r="38" spans="1:10" ht="14.6" x14ac:dyDescent="0.4">
      <c r="A38" s="194"/>
      <c r="B38" s="155" t="s">
        <v>64</v>
      </c>
      <c r="C38" s="190">
        <v>86.986000000000004</v>
      </c>
      <c r="D38" s="190">
        <v>525.38400000000001</v>
      </c>
      <c r="E38" s="190">
        <v>612.37</v>
      </c>
      <c r="F38" s="148">
        <v>5.9927771967752301</v>
      </c>
      <c r="G38" s="148">
        <v>36.195586125934717</v>
      </c>
      <c r="H38" s="148">
        <v>42.188363322709947</v>
      </c>
      <c r="I38" s="191"/>
    </row>
    <row r="39" spans="1:10" ht="14.6" x14ac:dyDescent="0.4">
      <c r="A39" s="194"/>
      <c r="B39" s="155" t="s">
        <v>65</v>
      </c>
      <c r="C39" s="190">
        <v>89.513000000000005</v>
      </c>
      <c r="D39" s="190">
        <v>516.14700000000005</v>
      </c>
      <c r="E39" s="190">
        <v>605.66</v>
      </c>
      <c r="F39" s="148">
        <v>6.1581231390721918</v>
      </c>
      <c r="G39" s="148">
        <v>35.508772847102598</v>
      </c>
      <c r="H39" s="148">
        <v>41.666895986174787</v>
      </c>
      <c r="I39" s="191"/>
    </row>
    <row r="40" spans="1:10" ht="14.6" x14ac:dyDescent="0.4">
      <c r="A40" s="194"/>
      <c r="B40" s="155" t="s">
        <v>66</v>
      </c>
      <c r="C40" s="190">
        <v>89.427000000000007</v>
      </c>
      <c r="D40" s="190">
        <v>502.49400000000003</v>
      </c>
      <c r="E40" s="190">
        <v>591.92100000000005</v>
      </c>
      <c r="F40" s="148">
        <v>6.1509795263112288</v>
      </c>
      <c r="G40" s="148">
        <v>34.562607558055561</v>
      </c>
      <c r="H40" s="148">
        <v>40.713587084366786</v>
      </c>
      <c r="I40" s="191"/>
    </row>
    <row r="41" spans="1:10" ht="18.75" customHeight="1" x14ac:dyDescent="0.4">
      <c r="A41" s="194"/>
      <c r="B41" s="155" t="s">
        <v>67</v>
      </c>
      <c r="C41" s="190">
        <v>90.268000000000001</v>
      </c>
      <c r="D41" s="190">
        <v>491.57900000000001</v>
      </c>
      <c r="E41" s="190">
        <v>581.84699999999998</v>
      </c>
      <c r="F41" s="148">
        <v>6.1596536815442402</v>
      </c>
      <c r="G41" s="148">
        <v>33.544073172329462</v>
      </c>
      <c r="H41" s="148">
        <v>39.703726853873697</v>
      </c>
      <c r="I41" s="191"/>
    </row>
    <row r="42" spans="1:10" ht="14.6" x14ac:dyDescent="0.4">
      <c r="A42" s="194"/>
      <c r="B42" s="155" t="s">
        <v>68</v>
      </c>
      <c r="C42" s="190">
        <v>94.102999999999994</v>
      </c>
      <c r="D42" s="190">
        <v>496.262</v>
      </c>
      <c r="E42" s="190">
        <v>590.36500000000001</v>
      </c>
      <c r="F42" s="148">
        <v>6.3375638534661869</v>
      </c>
      <c r="G42" s="148">
        <v>33.421804969542272</v>
      </c>
      <c r="H42" s="148">
        <v>39.759368823008465</v>
      </c>
      <c r="I42" s="191"/>
    </row>
    <row r="43" spans="1:10" ht="14.6" x14ac:dyDescent="0.4">
      <c r="A43" s="194"/>
      <c r="B43" s="155" t="s">
        <v>69</v>
      </c>
      <c r="C43" s="190">
        <v>96.537999999999997</v>
      </c>
      <c r="D43" s="190">
        <v>488.31799999999998</v>
      </c>
      <c r="E43" s="190">
        <v>584.85599999999999</v>
      </c>
      <c r="F43" s="148">
        <v>6.454192269918388</v>
      </c>
      <c r="G43" s="148">
        <v>32.647229700863981</v>
      </c>
      <c r="H43" s="148">
        <v>39.101421970782376</v>
      </c>
      <c r="I43" s="191"/>
    </row>
    <row r="44" spans="1:10" ht="14.6" x14ac:dyDescent="0.4">
      <c r="A44" s="194"/>
      <c r="B44" s="155" t="s">
        <v>70</v>
      </c>
      <c r="C44" s="190">
        <v>84.247</v>
      </c>
      <c r="D44" s="190">
        <v>479.56</v>
      </c>
      <c r="E44" s="190">
        <v>563.80700000000002</v>
      </c>
      <c r="F44" s="148">
        <v>5.585859878439404</v>
      </c>
      <c r="G44" s="148">
        <v>31.796443354711752</v>
      </c>
      <c r="H44" s="148">
        <v>37.382303233151156</v>
      </c>
      <c r="I44" s="191"/>
    </row>
    <row r="45" spans="1:10" ht="18" customHeight="1" x14ac:dyDescent="0.4">
      <c r="A45" s="194"/>
      <c r="B45" s="155" t="s">
        <v>71</v>
      </c>
      <c r="C45" s="190">
        <v>86.509</v>
      </c>
      <c r="D45" s="190">
        <v>456.45699999999999</v>
      </c>
      <c r="E45" s="190">
        <v>542.96600000000001</v>
      </c>
      <c r="F45" s="148">
        <v>5.6842052697942531</v>
      </c>
      <c r="G45" s="148">
        <v>29.992200636170519</v>
      </c>
      <c r="H45" s="148">
        <v>35.676405905964778</v>
      </c>
      <c r="I45" s="191"/>
      <c r="J45" s="193"/>
    </row>
    <row r="46" spans="1:10" ht="15" customHeight="1" x14ac:dyDescent="0.4">
      <c r="A46" s="194"/>
      <c r="B46" s="155" t="s">
        <v>72</v>
      </c>
      <c r="C46" s="190">
        <v>91.674000000000007</v>
      </c>
      <c r="D46" s="190">
        <v>475.87400000000002</v>
      </c>
      <c r="E46" s="190">
        <v>567.548</v>
      </c>
      <c r="F46" s="148">
        <v>5.9502181824554441</v>
      </c>
      <c r="G46" s="148">
        <v>30.887210412524833</v>
      </c>
      <c r="H46" s="148">
        <v>36.837428594980274</v>
      </c>
      <c r="I46" s="191"/>
      <c r="J46" s="193"/>
    </row>
    <row r="47" spans="1:10" ht="15" customHeight="1" x14ac:dyDescent="0.4">
      <c r="A47" s="194"/>
      <c r="B47" s="155" t="s">
        <v>73</v>
      </c>
      <c r="C47" s="190">
        <v>96.897000000000006</v>
      </c>
      <c r="D47" s="190">
        <v>482.73200000000003</v>
      </c>
      <c r="E47" s="190">
        <v>579.62900000000002</v>
      </c>
      <c r="F47" s="148">
        <v>6.1895834198347472</v>
      </c>
      <c r="G47" s="148">
        <v>30.835939022092195</v>
      </c>
      <c r="H47" s="148">
        <v>37.025522441926938</v>
      </c>
      <c r="I47" s="191"/>
      <c r="J47" s="193"/>
    </row>
    <row r="48" spans="1:10" ht="15" customHeight="1" x14ac:dyDescent="0.4">
      <c r="A48" s="194"/>
      <c r="B48" s="155" t="s">
        <v>74</v>
      </c>
      <c r="C48" s="190">
        <v>97.117999999999995</v>
      </c>
      <c r="D48" s="190">
        <v>465.77100000000002</v>
      </c>
      <c r="E48" s="190">
        <v>562.88900000000001</v>
      </c>
      <c r="F48" s="148">
        <v>6.0597173987104123</v>
      </c>
      <c r="G48" s="148">
        <v>29.061972368816775</v>
      </c>
      <c r="H48" s="148">
        <v>35.121689767527187</v>
      </c>
      <c r="I48" s="191"/>
      <c r="J48" s="193"/>
    </row>
    <row r="49" spans="1:10" ht="18" customHeight="1" x14ac:dyDescent="0.4">
      <c r="A49" s="194"/>
      <c r="B49" s="155" t="s">
        <v>75</v>
      </c>
      <c r="C49" s="190">
        <v>97.475999999999999</v>
      </c>
      <c r="D49" s="190">
        <v>470.959</v>
      </c>
      <c r="E49" s="190">
        <v>568.43499999999995</v>
      </c>
      <c r="F49" s="148">
        <v>5.9444269625097874</v>
      </c>
      <c r="G49" s="148">
        <v>28.720724874191056</v>
      </c>
      <c r="H49" s="148">
        <v>34.665151836700836</v>
      </c>
      <c r="I49" s="191"/>
      <c r="J49" s="193"/>
    </row>
    <row r="50" spans="1:10" ht="15" customHeight="1" x14ac:dyDescent="0.4">
      <c r="A50" s="194"/>
      <c r="B50" s="155" t="s">
        <v>77</v>
      </c>
      <c r="C50" s="190">
        <v>103.76600000000001</v>
      </c>
      <c r="D50" s="190">
        <v>476.245</v>
      </c>
      <c r="E50" s="190">
        <v>580.01099999999997</v>
      </c>
      <c r="F50" s="148">
        <v>6.1720398256749389</v>
      </c>
      <c r="G50" s="148">
        <v>28.32722767359791</v>
      </c>
      <c r="H50" s="148">
        <v>34.499267499272854</v>
      </c>
      <c r="I50" s="191"/>
      <c r="J50" s="193"/>
    </row>
    <row r="51" spans="1:10" ht="15" customHeight="1" x14ac:dyDescent="0.4">
      <c r="A51" s="194"/>
      <c r="B51" s="155" t="s">
        <v>78</v>
      </c>
      <c r="C51" s="190">
        <v>108.87116523539827</v>
      </c>
      <c r="D51" s="190">
        <v>495.75334900000001</v>
      </c>
      <c r="E51" s="190">
        <v>604.62451399999998</v>
      </c>
      <c r="F51" s="148">
        <v>6.3531069748014701</v>
      </c>
      <c r="G51" s="148">
        <v>28.929368510965826</v>
      </c>
      <c r="H51" s="148">
        <v>35.282475472030775</v>
      </c>
      <c r="I51" s="191"/>
      <c r="J51" s="193"/>
    </row>
    <row r="52" spans="1:10" ht="15" customHeight="1" x14ac:dyDescent="0.4">
      <c r="A52" s="194"/>
      <c r="B52" s="155" t="s">
        <v>79</v>
      </c>
      <c r="C52" s="190">
        <v>113.97633047079651</v>
      </c>
      <c r="D52" s="190">
        <v>514.188941</v>
      </c>
      <c r="E52" s="190">
        <v>628.16527199999996</v>
      </c>
      <c r="F52" s="148">
        <v>6.6013038244314561</v>
      </c>
      <c r="G52" s="148">
        <v>29.780897566037773</v>
      </c>
      <c r="H52" s="148">
        <v>36.382201421119746</v>
      </c>
      <c r="I52" s="191"/>
      <c r="J52" s="193"/>
    </row>
    <row r="53" spans="1:10" ht="18" customHeight="1" x14ac:dyDescent="0.4">
      <c r="A53" s="194"/>
      <c r="B53" s="155" t="s">
        <v>80</v>
      </c>
      <c r="C53" s="190">
        <v>117.8966609415931</v>
      </c>
      <c r="D53" s="190">
        <v>531.618245</v>
      </c>
      <c r="E53" s="190">
        <v>649.514906</v>
      </c>
      <c r="F53" s="148">
        <v>6.7875237405817233</v>
      </c>
      <c r="G53" s="148">
        <v>30.606222687269369</v>
      </c>
      <c r="H53" s="148">
        <v>37.393746431213678</v>
      </c>
      <c r="I53" s="191"/>
      <c r="J53" s="193"/>
    </row>
    <row r="54" spans="1:10" ht="15" customHeight="1" x14ac:dyDescent="0.4">
      <c r="A54" s="194"/>
      <c r="B54" s="155" t="s">
        <v>338</v>
      </c>
      <c r="C54" s="190">
        <v>122.44801031794211</v>
      </c>
      <c r="D54" s="190">
        <v>548.11745600000006</v>
      </c>
      <c r="E54" s="190">
        <v>670.56546600000001</v>
      </c>
      <c r="F54" s="148">
        <v>7.0333990806829894</v>
      </c>
      <c r="G54" s="148">
        <v>31.48380117510014</v>
      </c>
      <c r="H54" s="148">
        <v>38.517200237520569</v>
      </c>
      <c r="I54" s="191"/>
      <c r="J54" s="193"/>
    </row>
    <row r="55" spans="1:10" ht="15" customHeight="1" x14ac:dyDescent="0.4">
      <c r="A55" s="194"/>
      <c r="B55" s="155" t="s">
        <v>339</v>
      </c>
      <c r="C55" s="190">
        <v>126.99935969429119</v>
      </c>
      <c r="D55" s="190">
        <v>563.67918799999995</v>
      </c>
      <c r="E55" s="190">
        <v>690.67854799999998</v>
      </c>
      <c r="F55" s="148">
        <v>7.2526976641650656</v>
      </c>
      <c r="G55" s="148">
        <v>32.19067198438664</v>
      </c>
      <c r="H55" s="148">
        <v>39.443369666010163</v>
      </c>
      <c r="I55" s="191"/>
      <c r="J55" s="193"/>
    </row>
    <row r="56" spans="1:10" ht="15" customHeight="1" x14ac:dyDescent="0.4">
      <c r="A56" s="194"/>
      <c r="B56" s="155" t="s">
        <v>340</v>
      </c>
      <c r="C56" s="190">
        <v>131.55070907064024</v>
      </c>
      <c r="D56" s="190">
        <v>578.37612999999999</v>
      </c>
      <c r="E56" s="190">
        <v>709.92683900000009</v>
      </c>
      <c r="F56" s="148">
        <v>7.4285911645863401</v>
      </c>
      <c r="G56" s="148">
        <v>32.660559866830447</v>
      </c>
      <c r="H56" s="148">
        <v>40.089151027427775</v>
      </c>
      <c r="I56" s="191"/>
      <c r="J56" s="193"/>
    </row>
    <row r="57" spans="1:10" ht="18" customHeight="1" x14ac:dyDescent="0.4">
      <c r="A57" s="194"/>
      <c r="B57" s="155" t="s">
        <v>341</v>
      </c>
      <c r="C57" s="190">
        <v>136.10205844698928</v>
      </c>
      <c r="D57" s="190">
        <v>592.43598199999997</v>
      </c>
      <c r="E57" s="190">
        <v>728.53804000000002</v>
      </c>
      <c r="F57" s="148">
        <v>7.6024922278981055</v>
      </c>
      <c r="G57" s="148">
        <v>33.092739375697626</v>
      </c>
      <c r="H57" s="148">
        <v>40.695231578627471</v>
      </c>
      <c r="I57" s="191"/>
      <c r="J57" s="193"/>
    </row>
    <row r="58" spans="1:10" ht="15" customHeight="1" x14ac:dyDescent="0.4">
      <c r="A58" s="194"/>
      <c r="B58" s="155" t="s">
        <v>345</v>
      </c>
      <c r="C58" s="190">
        <v>140.30764811598439</v>
      </c>
      <c r="D58" s="190">
        <v>606.06133499999999</v>
      </c>
      <c r="E58" s="190">
        <v>746.36898299999996</v>
      </c>
      <c r="F58" s="148">
        <v>7.7590048313969291</v>
      </c>
      <c r="G58" s="148">
        <v>33.515156796731695</v>
      </c>
      <c r="H58" s="148">
        <v>41.27416162171469</v>
      </c>
      <c r="I58" s="191"/>
      <c r="J58" s="193"/>
    </row>
    <row r="59" spans="1:10" ht="15" customHeight="1" x14ac:dyDescent="0.4">
      <c r="A59" s="194"/>
      <c r="B59" s="155" t="s">
        <v>346</v>
      </c>
      <c r="C59" s="190">
        <v>144.51323778497954</v>
      </c>
      <c r="D59" s="190">
        <v>619.39161999999999</v>
      </c>
      <c r="E59" s="190">
        <v>763.90485799999999</v>
      </c>
      <c r="F59" s="148">
        <v>7.9216087414319682</v>
      </c>
      <c r="G59" s="148">
        <v>33.952447170702648</v>
      </c>
      <c r="H59" s="148">
        <v>41.874055923921141</v>
      </c>
      <c r="I59" s="191"/>
      <c r="J59" s="193"/>
    </row>
    <row r="60" spans="1:10" ht="15" customHeight="1" x14ac:dyDescent="0.4">
      <c r="A60" s="194"/>
      <c r="B60" s="155" t="s">
        <v>347</v>
      </c>
      <c r="C60" s="190">
        <v>148.71882745397463</v>
      </c>
      <c r="D60" s="190">
        <v>632.53591799999992</v>
      </c>
      <c r="E60" s="190">
        <v>781.25474499999996</v>
      </c>
      <c r="F60" s="148">
        <v>8.0883004334763662</v>
      </c>
      <c r="G60" s="148">
        <v>34.401431394637036</v>
      </c>
      <c r="H60" s="148">
        <v>42.489731803423297</v>
      </c>
      <c r="I60" s="191"/>
      <c r="J60" s="193"/>
    </row>
    <row r="61" spans="1:10" ht="18" customHeight="1" x14ac:dyDescent="0.4">
      <c r="A61" s="194"/>
      <c r="B61" s="155" t="s">
        <v>348</v>
      </c>
      <c r="C61" s="190">
        <v>152.92441712296971</v>
      </c>
      <c r="D61" s="190">
        <v>645.59493799999996</v>
      </c>
      <c r="E61" s="190">
        <v>798.51935500000002</v>
      </c>
      <c r="F61" s="148">
        <v>8.252173762817467</v>
      </c>
      <c r="G61" s="148">
        <v>34.837874219179568</v>
      </c>
      <c r="H61" s="148">
        <v>43.090047975361287</v>
      </c>
      <c r="I61" s="191"/>
      <c r="J61" s="193"/>
    </row>
    <row r="62" spans="1:10" ht="14.25" customHeight="1" x14ac:dyDescent="0.4">
      <c r="A62" s="194"/>
      <c r="B62" s="155" t="s">
        <v>369</v>
      </c>
      <c r="C62" s="190">
        <v>156.91676275965162</v>
      </c>
      <c r="D62" s="190">
        <v>658.64919700000007</v>
      </c>
      <c r="E62" s="190">
        <v>815.56596000000002</v>
      </c>
      <c r="F62" s="148">
        <v>8.4004915555813184</v>
      </c>
      <c r="G62" s="148">
        <v>35.260586059653434</v>
      </c>
      <c r="H62" s="148">
        <v>43.661077628101722</v>
      </c>
      <c r="I62" s="191"/>
      <c r="J62" s="193"/>
    </row>
    <row r="63" spans="1:10" ht="14.25" customHeight="1" x14ac:dyDescent="0.4">
      <c r="A63" s="194"/>
      <c r="B63" s="155" t="s">
        <v>370</v>
      </c>
      <c r="C63" s="190">
        <v>160.90910839633361</v>
      </c>
      <c r="D63" s="190">
        <v>671.74678399999993</v>
      </c>
      <c r="E63" s="190">
        <v>832.65589199999999</v>
      </c>
      <c r="F63" s="148">
        <v>8.5439196675234097</v>
      </c>
      <c r="G63" s="148">
        <v>35.668276436388311</v>
      </c>
      <c r="H63" s="148">
        <v>44.21219608286728</v>
      </c>
      <c r="I63" s="191"/>
      <c r="J63" s="193"/>
    </row>
    <row r="64" spans="1:10" ht="14.25" customHeight="1" x14ac:dyDescent="0.4">
      <c r="A64" s="194"/>
      <c r="B64" s="155" t="s">
        <v>371</v>
      </c>
      <c r="C64" s="190">
        <v>164.90145403301554</v>
      </c>
      <c r="D64" s="190">
        <v>684.91728699999999</v>
      </c>
      <c r="E64" s="190">
        <v>849.81874100000005</v>
      </c>
      <c r="F64" s="148">
        <v>8.6804117618247236</v>
      </c>
      <c r="G64" s="148">
        <v>36.054042754295764</v>
      </c>
      <c r="H64" s="148">
        <v>44.734454514382548</v>
      </c>
      <c r="I64" s="191"/>
      <c r="J64" s="193"/>
    </row>
    <row r="65" spans="1:10" ht="18" customHeight="1" x14ac:dyDescent="0.4">
      <c r="A65" s="194"/>
      <c r="B65" s="155" t="s">
        <v>372</v>
      </c>
      <c r="C65" s="190">
        <v>168.89379966969744</v>
      </c>
      <c r="D65" s="190">
        <v>698.17609900000002</v>
      </c>
      <c r="E65" s="190">
        <v>867.06989899999996</v>
      </c>
      <c r="F65" s="148">
        <v>8.8092005594639939</v>
      </c>
      <c r="G65" s="148">
        <v>36.415625049252029</v>
      </c>
      <c r="H65" s="148">
        <v>45.224825625944021</v>
      </c>
      <c r="I65" s="191"/>
      <c r="J65" s="193"/>
    </row>
    <row r="66" spans="1:10" ht="18" customHeight="1" x14ac:dyDescent="0.4">
      <c r="A66" s="194"/>
      <c r="B66" s="155" t="s">
        <v>491</v>
      </c>
      <c r="C66" s="190">
        <v>173.36740648914557</v>
      </c>
      <c r="D66" s="190">
        <v>711.5299030000001</v>
      </c>
      <c r="E66" s="190">
        <v>884.89731000000006</v>
      </c>
      <c r="F66" s="148">
        <v>8.9564603669486154</v>
      </c>
      <c r="G66" s="148">
        <v>36.758866647274267</v>
      </c>
      <c r="H66" s="148">
        <v>45.715327040614504</v>
      </c>
      <c r="I66" s="191"/>
      <c r="J66" s="193"/>
    </row>
    <row r="67" spans="1:10" ht="18" customHeight="1" x14ac:dyDescent="0.4">
      <c r="A67" s="194"/>
      <c r="B67" s="155" t="s">
        <v>492</v>
      </c>
      <c r="C67" s="190">
        <v>177.84101330859369</v>
      </c>
      <c r="D67" s="190">
        <v>724.97796900000003</v>
      </c>
      <c r="E67" s="190">
        <v>902.81898200000001</v>
      </c>
      <c r="F67" s="148">
        <v>9.098057936702082</v>
      </c>
      <c r="G67" s="148">
        <v>37.088697607391993</v>
      </c>
      <c r="H67" s="148">
        <v>46.186755528306925</v>
      </c>
      <c r="I67" s="191"/>
      <c r="J67" s="193"/>
    </row>
    <row r="68" spans="1:10" ht="18" customHeight="1" x14ac:dyDescent="0.4">
      <c r="A68" s="194"/>
      <c r="B68" s="155" t="s">
        <v>493</v>
      </c>
      <c r="C68" s="190">
        <v>182.31462012804181</v>
      </c>
      <c r="D68" s="190">
        <v>738.51577500000008</v>
      </c>
      <c r="E68" s="190">
        <v>920.83039500000007</v>
      </c>
      <c r="F68" s="148">
        <v>9.2353279726161119</v>
      </c>
      <c r="G68" s="148">
        <v>37.410249327704442</v>
      </c>
      <c r="H68" s="148">
        <v>46.645577293834464</v>
      </c>
      <c r="I68" s="191"/>
      <c r="J68" s="193"/>
    </row>
    <row r="69" spans="1:10" ht="18.75" customHeight="1" x14ac:dyDescent="0.4">
      <c r="A69" s="194"/>
      <c r="B69" s="155" t="s">
        <v>494</v>
      </c>
      <c r="C69" s="190">
        <v>186.78822694748993</v>
      </c>
      <c r="D69" s="190">
        <v>752.13900699999999</v>
      </c>
      <c r="E69" s="190">
        <v>938.927234</v>
      </c>
      <c r="F69" s="148">
        <v>9.3695664819443518</v>
      </c>
      <c r="G69" s="148">
        <v>37.728375845289371</v>
      </c>
      <c r="H69" s="148">
        <v>47.097942329867699</v>
      </c>
      <c r="I69" s="191"/>
      <c r="J69" s="193"/>
    </row>
    <row r="70" spans="1:10" ht="14.6" x14ac:dyDescent="0.4">
      <c r="A70" s="194"/>
      <c r="B70" s="155" t="s">
        <v>600</v>
      </c>
      <c r="C70" s="190">
        <v>191.53945832185499</v>
      </c>
      <c r="D70" s="190">
        <v>765.84379899999999</v>
      </c>
      <c r="E70" s="190">
        <v>957.38325699999996</v>
      </c>
      <c r="F70" s="148">
        <v>9.5144097020099441</v>
      </c>
      <c r="G70" s="148">
        <v>38.042039667804289</v>
      </c>
      <c r="H70" s="148">
        <v>47.556449353826615</v>
      </c>
      <c r="I70" s="191"/>
    </row>
    <row r="71" spans="1:10" ht="14.6" x14ac:dyDescent="0.4">
      <c r="A71" s="194"/>
      <c r="B71" s="155" t="s">
        <v>601</v>
      </c>
      <c r="C71" s="190">
        <v>196.29068969622003</v>
      </c>
      <c r="D71" s="190">
        <v>779.56183200000009</v>
      </c>
      <c r="E71" s="190">
        <v>975.85252200000002</v>
      </c>
      <c r="F71" s="148">
        <v>9.6557778592723214</v>
      </c>
      <c r="G71" s="148">
        <v>38.347595033715564</v>
      </c>
      <c r="H71" s="148">
        <v>48.003372907931187</v>
      </c>
      <c r="I71" s="191"/>
    </row>
    <row r="72" spans="1:10" ht="14.6" x14ac:dyDescent="0.4">
      <c r="A72" s="194"/>
      <c r="B72" s="155" t="s">
        <v>604</v>
      </c>
      <c r="C72" s="190">
        <v>201.04192107058509</v>
      </c>
      <c r="D72" s="190">
        <v>793.26115000000004</v>
      </c>
      <c r="E72" s="190">
        <v>994.30307100000005</v>
      </c>
      <c r="F72" s="148">
        <v>9.7935269056636862</v>
      </c>
      <c r="G72" s="148">
        <v>38.642808297753533</v>
      </c>
      <c r="H72" s="148">
        <v>48.43633519997875</v>
      </c>
      <c r="I72" s="191"/>
    </row>
    <row r="73" spans="1:10" ht="14.6" x14ac:dyDescent="0.4">
      <c r="A73" s="194"/>
      <c r="B73" s="155" t="s">
        <v>602</v>
      </c>
      <c r="C73" s="190">
        <v>205.79315244495007</v>
      </c>
      <c r="D73" s="190">
        <v>806.92865800000004</v>
      </c>
      <c r="E73" s="190">
        <v>1012.72181</v>
      </c>
      <c r="F73" s="148">
        <v>9.9276713692767764</v>
      </c>
      <c r="G73" s="148">
        <v>38.927060691285462</v>
      </c>
      <c r="H73" s="148">
        <v>48.854732039097385</v>
      </c>
      <c r="I73" s="191"/>
    </row>
    <row r="74" spans="1:10" ht="14.6" x14ac:dyDescent="0.4">
      <c r="A74" s="194"/>
      <c r="B74" s="161">
        <v>2012</v>
      </c>
      <c r="C74" s="364">
        <f ca="1">OFFSET(C$8,4*(ROW()-ROW(C$74)),0)</f>
        <v>44.195</v>
      </c>
      <c r="D74" s="364">
        <f t="shared" ref="C74:H89" ca="1" si="0">OFFSET(D$8,4*(ROW()-ROW(D$74)),0)</f>
        <v>397.14</v>
      </c>
      <c r="E74" s="364">
        <f t="shared" ca="1" si="0"/>
        <v>441.33499999999998</v>
      </c>
      <c r="F74" s="563">
        <f t="shared" ca="1" si="0"/>
        <v>3.9147480459476887</v>
      </c>
      <c r="G74" s="563">
        <f t="shared" ca="1" si="0"/>
        <v>35.178256340483422</v>
      </c>
      <c r="H74" s="563">
        <f t="shared" ca="1" si="0"/>
        <v>39.093004386431112</v>
      </c>
      <c r="I74" s="191"/>
    </row>
    <row r="75" spans="1:10" ht="14.6" x14ac:dyDescent="0.4">
      <c r="A75" s="194"/>
      <c r="B75" s="8">
        <v>2013</v>
      </c>
      <c r="C75" s="190">
        <f t="shared" ca="1" si="0"/>
        <v>49.14</v>
      </c>
      <c r="D75" s="190">
        <f t="shared" ca="1" si="0"/>
        <v>404.18400000000003</v>
      </c>
      <c r="E75" s="190">
        <f t="shared" ca="1" si="0"/>
        <v>453.32400000000001</v>
      </c>
      <c r="F75" s="148">
        <f t="shared" ca="1" si="0"/>
        <v>4.1792608644623348</v>
      </c>
      <c r="G75" s="148">
        <f t="shared" ca="1" si="0"/>
        <v>34.37505847053</v>
      </c>
      <c r="H75" s="148">
        <f t="shared" ca="1" si="0"/>
        <v>38.554319334992336</v>
      </c>
      <c r="I75" s="191"/>
    </row>
    <row r="76" spans="1:10" ht="14.6" x14ac:dyDescent="0.4">
      <c r="A76" s="194"/>
      <c r="B76" s="8">
        <v>2014</v>
      </c>
      <c r="C76" s="190">
        <f t="shared" ca="1" si="0"/>
        <v>54.798999999999999</v>
      </c>
      <c r="D76" s="190">
        <f t="shared" ca="1" si="0"/>
        <v>431.78899999999999</v>
      </c>
      <c r="E76" s="190">
        <f t="shared" ca="1" si="0"/>
        <v>486.58800000000002</v>
      </c>
      <c r="F76" s="148">
        <f t="shared" ca="1" si="0"/>
        <v>4.5029676577484921</v>
      </c>
      <c r="G76" s="148">
        <f t="shared" ca="1" si="0"/>
        <v>35.481156626426824</v>
      </c>
      <c r="H76" s="148">
        <f t="shared" ca="1" si="0"/>
        <v>39.984124284175316</v>
      </c>
      <c r="I76" s="191"/>
    </row>
    <row r="77" spans="1:10" ht="14.6" x14ac:dyDescent="0.4">
      <c r="A77" s="194"/>
      <c r="B77" s="8">
        <v>2015</v>
      </c>
      <c r="C77" s="190">
        <f t="shared" ca="1" si="0"/>
        <v>60.63</v>
      </c>
      <c r="D77" s="190">
        <f t="shared" ca="1" si="0"/>
        <v>446.25900000000001</v>
      </c>
      <c r="E77" s="190">
        <f t="shared" ca="1" si="0"/>
        <v>506.88900000000001</v>
      </c>
      <c r="F77" s="148">
        <f t="shared" ca="1" si="0"/>
        <v>4.7138492159134202</v>
      </c>
      <c r="G77" s="148">
        <f t="shared" ca="1" si="0"/>
        <v>34.69565623032009</v>
      </c>
      <c r="H77" s="148">
        <f t="shared" ca="1" si="0"/>
        <v>39.409505446233503</v>
      </c>
      <c r="I77" s="191"/>
    </row>
    <row r="78" spans="1:10" ht="14.6" x14ac:dyDescent="0.4">
      <c r="A78" s="194"/>
      <c r="B78" s="8">
        <v>2016</v>
      </c>
      <c r="C78" s="190">
        <f t="shared" ca="1" si="0"/>
        <v>66.701999999999998</v>
      </c>
      <c r="D78" s="190">
        <f t="shared" ca="1" si="0"/>
        <v>468.19</v>
      </c>
      <c r="E78" s="190">
        <f t="shared" ca="1" si="0"/>
        <v>534.89200000000005</v>
      </c>
      <c r="F78" s="148">
        <f t="shared" ca="1" si="0"/>
        <v>5.0864479585043689</v>
      </c>
      <c r="G78" s="148">
        <f t="shared" ca="1" si="0"/>
        <v>35.702438752843399</v>
      </c>
      <c r="H78" s="148">
        <f t="shared" ca="1" si="0"/>
        <v>40.788886711347779</v>
      </c>
      <c r="I78" s="191"/>
    </row>
    <row r="79" spans="1:10" ht="14.6" x14ac:dyDescent="0.4">
      <c r="A79" s="194"/>
      <c r="B79" s="8">
        <v>2017</v>
      </c>
      <c r="C79" s="190">
        <f t="shared" ca="1" si="0"/>
        <v>71.322999999999993</v>
      </c>
      <c r="D79" s="190">
        <f t="shared" ca="1" si="0"/>
        <v>483.91</v>
      </c>
      <c r="E79" s="190">
        <f t="shared" ca="1" si="0"/>
        <v>555.23299999999995</v>
      </c>
      <c r="F79" s="148">
        <f t="shared" ca="1" si="0"/>
        <v>5.2946648028725978</v>
      </c>
      <c r="G79" s="148">
        <f t="shared" ca="1" si="0"/>
        <v>35.923071726625061</v>
      </c>
      <c r="H79" s="148">
        <f t="shared" ca="1" si="0"/>
        <v>41.21773652949765</v>
      </c>
      <c r="I79" s="191"/>
    </row>
    <row r="80" spans="1:10" ht="14.6" x14ac:dyDescent="0.4">
      <c r="A80" s="194"/>
      <c r="B80" s="8">
        <v>2018</v>
      </c>
      <c r="C80" s="190">
        <f t="shared" ca="1" si="0"/>
        <v>74.033000000000001</v>
      </c>
      <c r="D80" s="190">
        <f t="shared" ca="1" si="0"/>
        <v>496.10399999999998</v>
      </c>
      <c r="E80" s="190">
        <f t="shared" ca="1" si="0"/>
        <v>570.13699999999994</v>
      </c>
      <c r="F80" s="148">
        <f t="shared" ca="1" si="0"/>
        <v>5.278874874415215</v>
      </c>
      <c r="G80" s="148">
        <f t="shared" ca="1" si="0"/>
        <v>35.374372789119526</v>
      </c>
      <c r="H80" s="148">
        <f t="shared" ca="1" si="0"/>
        <v>40.653247663534735</v>
      </c>
      <c r="I80" s="191"/>
    </row>
    <row r="81" spans="1:9" ht="14.6" x14ac:dyDescent="0.4">
      <c r="A81" s="194"/>
      <c r="B81" s="8">
        <v>2019</v>
      </c>
      <c r="C81" s="190">
        <f t="shared" ca="1" si="0"/>
        <v>86.138999999999996</v>
      </c>
      <c r="D81" s="190">
        <f t="shared" ca="1" si="0"/>
        <v>494.721</v>
      </c>
      <c r="E81" s="190">
        <f t="shared" ca="1" si="0"/>
        <v>580.86</v>
      </c>
      <c r="F81" s="148">
        <f t="shared" ca="1" si="0"/>
        <v>5.9285101743885935</v>
      </c>
      <c r="G81" s="148">
        <f t="shared" ca="1" si="0"/>
        <v>34.049135490122936</v>
      </c>
      <c r="H81" s="148">
        <f t="shared" ca="1" si="0"/>
        <v>39.977645664511527</v>
      </c>
      <c r="I81" s="191"/>
    </row>
    <row r="82" spans="1:9" ht="14.6" x14ac:dyDescent="0.4">
      <c r="A82" s="194"/>
      <c r="B82" s="8">
        <v>2020</v>
      </c>
      <c r="C82" s="190">
        <f t="shared" ca="1" si="0"/>
        <v>89.427000000000007</v>
      </c>
      <c r="D82" s="190">
        <f t="shared" ca="1" si="0"/>
        <v>502.49400000000003</v>
      </c>
      <c r="E82" s="190">
        <f t="shared" ca="1" si="0"/>
        <v>591.92100000000005</v>
      </c>
      <c r="F82" s="148">
        <f t="shared" ca="1" si="0"/>
        <v>6.1509795263112288</v>
      </c>
      <c r="G82" s="148">
        <f t="shared" ca="1" si="0"/>
        <v>34.562607558055561</v>
      </c>
      <c r="H82" s="148">
        <f t="shared" ca="1" si="0"/>
        <v>40.713587084366786</v>
      </c>
      <c r="I82" s="191"/>
    </row>
    <row r="83" spans="1:9" ht="14.6" x14ac:dyDescent="0.4">
      <c r="A83" s="194"/>
      <c r="B83" s="8">
        <v>2021</v>
      </c>
      <c r="C83" s="190">
        <f t="shared" ca="1" si="0"/>
        <v>84.247</v>
      </c>
      <c r="D83" s="190">
        <f t="shared" ca="1" si="0"/>
        <v>479.56</v>
      </c>
      <c r="E83" s="190">
        <f t="shared" ca="1" si="0"/>
        <v>563.80700000000002</v>
      </c>
      <c r="F83" s="148">
        <f t="shared" ca="1" si="0"/>
        <v>5.585859878439404</v>
      </c>
      <c r="G83" s="148">
        <f t="shared" ca="1" si="0"/>
        <v>31.796443354711752</v>
      </c>
      <c r="H83" s="148">
        <f t="shared" ca="1" si="0"/>
        <v>37.382303233151156</v>
      </c>
      <c r="I83" s="191"/>
    </row>
    <row r="84" spans="1:9" ht="14.6" x14ac:dyDescent="0.4">
      <c r="A84" s="194"/>
      <c r="B84" s="8">
        <v>2022</v>
      </c>
      <c r="C84" s="190">
        <f t="shared" ca="1" si="0"/>
        <v>97.117999999999995</v>
      </c>
      <c r="D84" s="190">
        <f t="shared" ca="1" si="0"/>
        <v>465.77100000000002</v>
      </c>
      <c r="E84" s="190">
        <f t="shared" ca="1" si="0"/>
        <v>562.88900000000001</v>
      </c>
      <c r="F84" s="148">
        <f t="shared" ca="1" si="0"/>
        <v>6.0597173987104123</v>
      </c>
      <c r="G84" s="148">
        <f t="shared" ca="1" si="0"/>
        <v>29.061972368816775</v>
      </c>
      <c r="H84" s="148">
        <f t="shared" ca="1" si="0"/>
        <v>35.121689767527187</v>
      </c>
      <c r="I84" s="191"/>
    </row>
    <row r="85" spans="1:9" ht="14.6" x14ac:dyDescent="0.4">
      <c r="A85" s="194"/>
      <c r="B85" s="8">
        <v>2023</v>
      </c>
      <c r="C85" s="190">
        <f t="shared" ca="1" si="0"/>
        <v>113.97633047079651</v>
      </c>
      <c r="D85" s="190">
        <f t="shared" ca="1" si="0"/>
        <v>514.188941</v>
      </c>
      <c r="E85" s="190">
        <f t="shared" ca="1" si="0"/>
        <v>628.16527199999996</v>
      </c>
      <c r="F85" s="148">
        <f t="shared" ca="1" si="0"/>
        <v>6.6013038244314561</v>
      </c>
      <c r="G85" s="148">
        <f t="shared" ca="1" si="0"/>
        <v>29.780897566037773</v>
      </c>
      <c r="H85" s="148">
        <f t="shared" ca="1" si="0"/>
        <v>36.382201421119746</v>
      </c>
      <c r="I85" s="191"/>
    </row>
    <row r="86" spans="1:9" ht="14.6" x14ac:dyDescent="0.4">
      <c r="A86" s="194"/>
      <c r="B86" s="8">
        <v>2024</v>
      </c>
      <c r="C86" s="190">
        <f t="shared" ca="1" si="0"/>
        <v>131.55070907064024</v>
      </c>
      <c r="D86" s="190">
        <f t="shared" ca="1" si="0"/>
        <v>578.37612999999999</v>
      </c>
      <c r="E86" s="190">
        <f t="shared" ca="1" si="0"/>
        <v>709.92683900000009</v>
      </c>
      <c r="F86" s="148">
        <f t="shared" ca="1" si="0"/>
        <v>7.4285911645863401</v>
      </c>
      <c r="G86" s="148">
        <f t="shared" ca="1" si="0"/>
        <v>32.660559866830447</v>
      </c>
      <c r="H86" s="148">
        <f t="shared" ca="1" si="0"/>
        <v>40.089151027427775</v>
      </c>
      <c r="I86" s="191"/>
    </row>
    <row r="87" spans="1:9" ht="14.6" x14ac:dyDescent="0.4">
      <c r="A87" s="194"/>
      <c r="B87" s="8">
        <v>2025</v>
      </c>
      <c r="C87" s="190">
        <f t="shared" ca="1" si="0"/>
        <v>148.71882745397463</v>
      </c>
      <c r="D87" s="190">
        <f t="shared" ca="1" si="0"/>
        <v>632.53591799999992</v>
      </c>
      <c r="E87" s="190">
        <f t="shared" ca="1" si="0"/>
        <v>781.25474499999996</v>
      </c>
      <c r="F87" s="148">
        <f t="shared" ca="1" si="0"/>
        <v>8.0883004334763662</v>
      </c>
      <c r="G87" s="148">
        <f t="shared" ca="1" si="0"/>
        <v>34.401431394637036</v>
      </c>
      <c r="H87" s="148">
        <f t="shared" ca="1" si="0"/>
        <v>42.489731803423297</v>
      </c>
      <c r="I87" s="191"/>
    </row>
    <row r="88" spans="1:9" ht="14.6" x14ac:dyDescent="0.4">
      <c r="A88" s="194"/>
      <c r="B88" s="8">
        <v>2026</v>
      </c>
      <c r="C88" s="190">
        <f t="shared" ca="1" si="0"/>
        <v>164.90145403301554</v>
      </c>
      <c r="D88" s="190">
        <f t="shared" ca="1" si="0"/>
        <v>684.91728699999999</v>
      </c>
      <c r="E88" s="190">
        <f t="shared" ca="1" si="0"/>
        <v>849.81874100000005</v>
      </c>
      <c r="F88" s="148">
        <f t="shared" ca="1" si="0"/>
        <v>8.6804117618247236</v>
      </c>
      <c r="G88" s="148">
        <f t="shared" ca="1" si="0"/>
        <v>36.054042754295764</v>
      </c>
      <c r="H88" s="148">
        <f t="shared" ca="1" si="0"/>
        <v>44.734454514382548</v>
      </c>
      <c r="I88" s="191"/>
    </row>
    <row r="89" spans="1:9" ht="14.6" x14ac:dyDescent="0.4">
      <c r="A89" s="194"/>
      <c r="B89" s="8">
        <v>2027</v>
      </c>
      <c r="C89" s="190">
        <f t="shared" ca="1" si="0"/>
        <v>182.31462012804181</v>
      </c>
      <c r="D89" s="190">
        <f t="shared" ca="1" si="0"/>
        <v>738.51577500000008</v>
      </c>
      <c r="E89" s="190">
        <f t="shared" ca="1" si="0"/>
        <v>920.83039500000007</v>
      </c>
      <c r="F89" s="148">
        <f t="shared" ca="1" si="0"/>
        <v>9.2353279726161119</v>
      </c>
      <c r="G89" s="148">
        <f t="shared" ca="1" si="0"/>
        <v>37.410249327704442</v>
      </c>
      <c r="H89" s="148">
        <f t="shared" ca="1" si="0"/>
        <v>46.645577293834464</v>
      </c>
      <c r="I89" s="191"/>
    </row>
    <row r="90" spans="1:9" ht="14.6" x14ac:dyDescent="0.4">
      <c r="A90" s="553"/>
      <c r="B90" s="554">
        <v>2028</v>
      </c>
      <c r="C90" s="190">
        <f ca="1">OFFSET(C$8,4*(ROW()-ROW(C$74)),0)</f>
        <v>201.04192107058509</v>
      </c>
      <c r="D90" s="190">
        <f t="shared" ref="D90:H90" ca="1" si="1">OFFSET(D$8,4*(ROW()-ROW(D$74)),0)</f>
        <v>793.26115000000004</v>
      </c>
      <c r="E90" s="190">
        <f t="shared" ca="1" si="1"/>
        <v>994.30307100000005</v>
      </c>
      <c r="F90" s="148">
        <f t="shared" ca="1" si="1"/>
        <v>9.7935269056636862</v>
      </c>
      <c r="G90" s="148">
        <f t="shared" ca="1" si="1"/>
        <v>38.642808297753533</v>
      </c>
      <c r="H90" s="148">
        <f t="shared" ca="1" si="1"/>
        <v>48.43633519997875</v>
      </c>
      <c r="I90" s="191"/>
    </row>
    <row r="91" spans="1:9" ht="14.6" x14ac:dyDescent="0.4">
      <c r="A91" s="194"/>
      <c r="B91" s="375" t="s">
        <v>83</v>
      </c>
      <c r="C91" s="364">
        <f t="shared" ref="C91:H106" ca="1" si="2">OFFSET(C$9,4*(ROW()-ROW(C$91)),0)</f>
        <v>45.656999999999996</v>
      </c>
      <c r="D91" s="364">
        <f t="shared" ca="1" si="2"/>
        <v>399.98200000000003</v>
      </c>
      <c r="E91" s="364">
        <f t="shared" ca="1" si="2"/>
        <v>445.63900000000001</v>
      </c>
      <c r="F91" s="563">
        <f t="shared" ca="1" si="2"/>
        <v>4.0270889360677469</v>
      </c>
      <c r="G91" s="563">
        <f t="shared" ca="1" si="2"/>
        <v>35.279652338661101</v>
      </c>
      <c r="H91" s="563">
        <f t="shared" ca="1" si="2"/>
        <v>39.306741274728843</v>
      </c>
      <c r="I91" s="191"/>
    </row>
    <row r="92" spans="1:9" ht="14.6" x14ac:dyDescent="0.4">
      <c r="A92" s="194"/>
      <c r="B92" s="155" t="s">
        <v>84</v>
      </c>
      <c r="C92" s="190">
        <f t="shared" ca="1" si="2"/>
        <v>50.883000000000003</v>
      </c>
      <c r="D92" s="190">
        <f t="shared" ca="1" si="2"/>
        <v>403.512</v>
      </c>
      <c r="E92" s="190">
        <f t="shared" ca="1" si="2"/>
        <v>454.39499999999998</v>
      </c>
      <c r="F92" s="148">
        <f t="shared" ca="1" si="2"/>
        <v>4.2645829998332152</v>
      </c>
      <c r="G92" s="148">
        <f t="shared" ca="1" si="2"/>
        <v>33.818965379963842</v>
      </c>
      <c r="H92" s="148">
        <f t="shared" ca="1" si="2"/>
        <v>38.083548379797058</v>
      </c>
      <c r="I92" s="191"/>
    </row>
    <row r="93" spans="1:9" ht="14.6" x14ac:dyDescent="0.4">
      <c r="A93" s="194"/>
      <c r="B93" s="155" t="s">
        <v>85</v>
      </c>
      <c r="C93" s="190">
        <f t="shared" ca="1" si="2"/>
        <v>56.548999999999999</v>
      </c>
      <c r="D93" s="190">
        <f t="shared" ca="1" si="2"/>
        <v>430.06400000000002</v>
      </c>
      <c r="E93" s="190">
        <f t="shared" ca="1" si="2"/>
        <v>486.613</v>
      </c>
      <c r="F93" s="148">
        <f t="shared" ca="1" si="2"/>
        <v>4.6077102900831033</v>
      </c>
      <c r="G93" s="148">
        <f t="shared" ca="1" si="2"/>
        <v>35.042358276791809</v>
      </c>
      <c r="H93" s="148">
        <f t="shared" ca="1" si="2"/>
        <v>39.650068566874907</v>
      </c>
      <c r="I93" s="191"/>
    </row>
    <row r="94" spans="1:9" ht="14.6" x14ac:dyDescent="0.4">
      <c r="A94" s="194"/>
      <c r="B94" s="155" t="s">
        <v>86</v>
      </c>
      <c r="C94" s="190">
        <f t="shared" ca="1" si="2"/>
        <v>62.417999999999999</v>
      </c>
      <c r="D94" s="190">
        <f t="shared" ca="1" si="2"/>
        <v>465.125</v>
      </c>
      <c r="E94" s="190">
        <f t="shared" ca="1" si="2"/>
        <v>527.54300000000001</v>
      </c>
      <c r="F94" s="148">
        <f t="shared" ca="1" si="2"/>
        <v>4.7984206678490127</v>
      </c>
      <c r="G94" s="148">
        <f t="shared" ca="1" si="2"/>
        <v>35.756759478568235</v>
      </c>
      <c r="H94" s="148">
        <f t="shared" ca="1" si="2"/>
        <v>40.55518014641725</v>
      </c>
      <c r="I94" s="191"/>
    </row>
    <row r="95" spans="1:9" ht="14.6" x14ac:dyDescent="0.4">
      <c r="A95" s="194"/>
      <c r="B95" s="155" t="s">
        <v>87</v>
      </c>
      <c r="C95" s="190">
        <f t="shared" ca="1" si="2"/>
        <v>69.031999999999996</v>
      </c>
      <c r="D95" s="190">
        <f t="shared" ca="1" si="2"/>
        <v>485.11500000000001</v>
      </c>
      <c r="E95" s="190">
        <f t="shared" ca="1" si="2"/>
        <v>554.14700000000005</v>
      </c>
      <c r="F95" s="148">
        <f t="shared" ca="1" si="2"/>
        <v>5.2578303452488573</v>
      </c>
      <c r="G95" s="148">
        <f t="shared" ca="1" si="2"/>
        <v>36.948840652674114</v>
      </c>
      <c r="H95" s="148">
        <f t="shared" ca="1" si="2"/>
        <v>42.206670997922977</v>
      </c>
      <c r="I95" s="191"/>
    </row>
    <row r="96" spans="1:9" ht="14.6" x14ac:dyDescent="0.4">
      <c r="A96" s="194"/>
      <c r="B96" s="155" t="s">
        <v>88</v>
      </c>
      <c r="C96" s="190">
        <f t="shared" ca="1" si="2"/>
        <v>70.808999999999997</v>
      </c>
      <c r="D96" s="190">
        <f t="shared" ca="1" si="2"/>
        <v>483.99</v>
      </c>
      <c r="E96" s="190">
        <f t="shared" ca="1" si="2"/>
        <v>554.79899999999998</v>
      </c>
      <c r="F96" s="148">
        <f t="shared" ca="1" si="2"/>
        <v>5.1805878488221513</v>
      </c>
      <c r="G96" s="148">
        <f t="shared" ca="1" si="2"/>
        <v>35.410085059122892</v>
      </c>
      <c r="H96" s="148">
        <f t="shared" ca="1" si="2"/>
        <v>40.590672907945041</v>
      </c>
      <c r="I96" s="191"/>
    </row>
    <row r="97" spans="1:9" ht="14.6" x14ac:dyDescent="0.4">
      <c r="A97" s="194"/>
      <c r="B97" s="155" t="s">
        <v>89</v>
      </c>
      <c r="C97" s="190">
        <f t="shared" ca="1" si="2"/>
        <v>79.778000000000006</v>
      </c>
      <c r="D97" s="190">
        <f t="shared" ca="1" si="2"/>
        <v>502.92599999999999</v>
      </c>
      <c r="E97" s="190">
        <f t="shared" ca="1" si="2"/>
        <v>582.70399999999995</v>
      </c>
      <c r="F97" s="148">
        <f t="shared" ca="1" si="2"/>
        <v>5.6544971673646964</v>
      </c>
      <c r="G97" s="148">
        <f t="shared" ca="1" si="2"/>
        <v>35.646339120986454</v>
      </c>
      <c r="H97" s="148">
        <f t="shared" ca="1" si="2"/>
        <v>41.300836288351142</v>
      </c>
      <c r="I97" s="191"/>
    </row>
    <row r="98" spans="1:9" ht="14.6" x14ac:dyDescent="0.4">
      <c r="A98" s="194"/>
      <c r="B98" s="155" t="s">
        <v>90</v>
      </c>
      <c r="C98" s="190">
        <f t="shared" ca="1" si="2"/>
        <v>83.091999999999999</v>
      </c>
      <c r="D98" s="190">
        <f t="shared" ca="1" si="2"/>
        <v>526.60400000000004</v>
      </c>
      <c r="E98" s="190">
        <f t="shared" ca="1" si="2"/>
        <v>609.69600000000003</v>
      </c>
      <c r="F98" s="148">
        <f t="shared" ca="1" si="2"/>
        <v>5.6955396409339665</v>
      </c>
      <c r="G98" s="148">
        <f t="shared" ca="1" si="2"/>
        <v>36.096061679516573</v>
      </c>
      <c r="H98" s="148">
        <f t="shared" ca="1" si="2"/>
        <v>41.791601320450532</v>
      </c>
      <c r="I98" s="191"/>
    </row>
    <row r="99" spans="1:9" ht="14.6" x14ac:dyDescent="0.4">
      <c r="A99" s="194"/>
      <c r="B99" s="155" t="s">
        <v>91</v>
      </c>
      <c r="C99" s="190">
        <f t="shared" ca="1" si="2"/>
        <v>90.268000000000001</v>
      </c>
      <c r="D99" s="190">
        <f t="shared" ca="1" si="2"/>
        <v>491.57900000000001</v>
      </c>
      <c r="E99" s="190">
        <f t="shared" ca="1" si="2"/>
        <v>581.84699999999998</v>
      </c>
      <c r="F99" s="148">
        <f t="shared" ca="1" si="2"/>
        <v>6.1596536815442402</v>
      </c>
      <c r="G99" s="148">
        <f t="shared" ca="1" si="2"/>
        <v>33.544073172329462</v>
      </c>
      <c r="H99" s="148">
        <f t="shared" ca="1" si="2"/>
        <v>39.703726853873697</v>
      </c>
      <c r="I99" s="191"/>
    </row>
    <row r="100" spans="1:9" ht="14.6" x14ac:dyDescent="0.4">
      <c r="A100" s="194"/>
      <c r="B100" s="155" t="s">
        <v>92</v>
      </c>
      <c r="C100" s="196">
        <f t="shared" ca="1" si="2"/>
        <v>86.509</v>
      </c>
      <c r="D100" s="196">
        <f t="shared" ca="1" si="2"/>
        <v>456.45699999999999</v>
      </c>
      <c r="E100" s="196">
        <f t="shared" ca="1" si="2"/>
        <v>542.96600000000001</v>
      </c>
      <c r="F100" s="184">
        <f t="shared" ca="1" si="2"/>
        <v>5.6842052697942531</v>
      </c>
      <c r="G100" s="184">
        <f t="shared" ca="1" si="2"/>
        <v>29.992200636170519</v>
      </c>
      <c r="H100" s="184">
        <f t="shared" ca="1" si="2"/>
        <v>35.676405905964778</v>
      </c>
      <c r="I100" s="191"/>
    </row>
    <row r="101" spans="1:9" ht="14.6" x14ac:dyDescent="0.4">
      <c r="A101" s="194"/>
      <c r="B101" s="155" t="s">
        <v>93</v>
      </c>
      <c r="C101" s="196">
        <f t="shared" ca="1" si="2"/>
        <v>97.475999999999999</v>
      </c>
      <c r="D101" s="196">
        <f t="shared" ca="1" si="2"/>
        <v>470.959</v>
      </c>
      <c r="E101" s="196">
        <f t="shared" ca="1" si="2"/>
        <v>568.43499999999995</v>
      </c>
      <c r="F101" s="184">
        <f t="shared" ca="1" si="2"/>
        <v>5.9444269625097874</v>
      </c>
      <c r="G101" s="184">
        <f t="shared" ca="1" si="2"/>
        <v>28.720724874191056</v>
      </c>
      <c r="H101" s="184">
        <f t="shared" ca="1" si="2"/>
        <v>34.665151836700836</v>
      </c>
      <c r="I101" s="191"/>
    </row>
    <row r="102" spans="1:9" ht="14.6" x14ac:dyDescent="0.4">
      <c r="A102" s="5"/>
      <c r="B102" s="155" t="s">
        <v>94</v>
      </c>
      <c r="C102" s="196">
        <f t="shared" ca="1" si="2"/>
        <v>117.8966609415931</v>
      </c>
      <c r="D102" s="196">
        <f t="shared" ca="1" si="2"/>
        <v>531.618245</v>
      </c>
      <c r="E102" s="196">
        <f t="shared" ca="1" si="2"/>
        <v>649.514906</v>
      </c>
      <c r="F102" s="184">
        <f t="shared" ca="1" si="2"/>
        <v>6.7875237405817233</v>
      </c>
      <c r="G102" s="184">
        <f t="shared" ca="1" si="2"/>
        <v>30.606222687269369</v>
      </c>
      <c r="H102" s="184">
        <f t="shared" ca="1" si="2"/>
        <v>37.393746431213678</v>
      </c>
      <c r="I102" s="191"/>
    </row>
    <row r="103" spans="1:9" ht="14.25" customHeight="1" x14ac:dyDescent="0.4">
      <c r="A103" s="5"/>
      <c r="B103" s="155" t="s">
        <v>342</v>
      </c>
      <c r="C103" s="196">
        <f t="shared" ca="1" si="2"/>
        <v>136.10205844698928</v>
      </c>
      <c r="D103" s="196">
        <f t="shared" ca="1" si="2"/>
        <v>592.43598199999997</v>
      </c>
      <c r="E103" s="196">
        <f t="shared" ca="1" si="2"/>
        <v>728.53804000000002</v>
      </c>
      <c r="F103" s="184">
        <f t="shared" ca="1" si="2"/>
        <v>7.6024922278981055</v>
      </c>
      <c r="G103" s="184">
        <f t="shared" ca="1" si="2"/>
        <v>33.092739375697626</v>
      </c>
      <c r="H103" s="184">
        <f t="shared" ca="1" si="2"/>
        <v>40.695231578627471</v>
      </c>
      <c r="I103" s="191"/>
    </row>
    <row r="104" spans="1:9" ht="14.6" x14ac:dyDescent="0.4">
      <c r="A104" s="5"/>
      <c r="B104" s="155" t="s">
        <v>349</v>
      </c>
      <c r="C104" s="196">
        <f t="shared" ca="1" si="2"/>
        <v>152.92441712296971</v>
      </c>
      <c r="D104" s="196">
        <f t="shared" ca="1" si="2"/>
        <v>645.59493799999996</v>
      </c>
      <c r="E104" s="196">
        <f t="shared" ca="1" si="2"/>
        <v>798.51935500000002</v>
      </c>
      <c r="F104" s="184">
        <f t="shared" ca="1" si="2"/>
        <v>8.252173762817467</v>
      </c>
      <c r="G104" s="184">
        <f t="shared" ca="1" si="2"/>
        <v>34.837874219179568</v>
      </c>
      <c r="H104" s="184">
        <f t="shared" ca="1" si="2"/>
        <v>43.090047975361287</v>
      </c>
      <c r="I104" s="191"/>
    </row>
    <row r="105" spans="1:9" ht="14.6" x14ac:dyDescent="0.4">
      <c r="A105" s="5"/>
      <c r="B105" s="155" t="s">
        <v>373</v>
      </c>
      <c r="C105" s="196">
        <f t="shared" ca="1" si="2"/>
        <v>168.89379966969744</v>
      </c>
      <c r="D105" s="196">
        <f t="shared" ca="1" si="2"/>
        <v>698.17609900000002</v>
      </c>
      <c r="E105" s="196">
        <f t="shared" ca="1" si="2"/>
        <v>867.06989899999996</v>
      </c>
      <c r="F105" s="184">
        <f t="shared" ca="1" si="2"/>
        <v>8.8092005594639939</v>
      </c>
      <c r="G105" s="184">
        <f t="shared" ca="1" si="2"/>
        <v>36.415625049252029</v>
      </c>
      <c r="H105" s="184">
        <f t="shared" ca="1" si="2"/>
        <v>45.224825625944021</v>
      </c>
      <c r="I105" s="191"/>
    </row>
    <row r="106" spans="1:9" ht="14.6" x14ac:dyDescent="0.4">
      <c r="A106" s="5"/>
      <c r="B106" s="155" t="s">
        <v>495</v>
      </c>
      <c r="C106" s="196">
        <f t="shared" ca="1" si="2"/>
        <v>186.78822694748993</v>
      </c>
      <c r="D106" s="196">
        <f t="shared" ca="1" si="2"/>
        <v>752.13900699999999</v>
      </c>
      <c r="E106" s="196">
        <f t="shared" ca="1" si="2"/>
        <v>938.927234</v>
      </c>
      <c r="F106" s="184">
        <f t="shared" ca="1" si="2"/>
        <v>9.3695664819443518</v>
      </c>
      <c r="G106" s="184">
        <f t="shared" ca="1" si="2"/>
        <v>37.728375845289371</v>
      </c>
      <c r="H106" s="565">
        <f t="shared" ca="1" si="2"/>
        <v>47.097942329867699</v>
      </c>
      <c r="I106" s="191"/>
    </row>
    <row r="107" spans="1:9" x14ac:dyDescent="0.35">
      <c r="A107" s="555"/>
      <c r="B107" s="556" t="s">
        <v>603</v>
      </c>
      <c r="C107" s="557">
        <f t="shared" ref="C107:H107" ca="1" si="3">OFFSET(C$9,4*(ROW()-ROW(C$91)),0)</f>
        <v>205.79315244495007</v>
      </c>
      <c r="D107" s="557">
        <f t="shared" ca="1" si="3"/>
        <v>806.92865800000004</v>
      </c>
      <c r="E107" s="557">
        <f t="shared" ca="1" si="3"/>
        <v>1012.72181</v>
      </c>
      <c r="F107" s="566">
        <f t="shared" ca="1" si="3"/>
        <v>9.9276713692767764</v>
      </c>
      <c r="G107" s="566">
        <f t="shared" ca="1" si="3"/>
        <v>38.927060691285462</v>
      </c>
      <c r="H107" s="565">
        <f t="shared" ca="1" si="3"/>
        <v>48.854732039097385</v>
      </c>
    </row>
    <row r="108" spans="1:9" x14ac:dyDescent="0.35">
      <c r="B108" s="201" t="s">
        <v>29</v>
      </c>
      <c r="H108" s="558"/>
    </row>
    <row r="109" spans="1:9" x14ac:dyDescent="0.35">
      <c r="B109" s="201" t="s">
        <v>617</v>
      </c>
      <c r="C109" s="122"/>
      <c r="D109" s="122"/>
      <c r="E109" s="381"/>
      <c r="F109" s="381"/>
      <c r="G109" s="381"/>
      <c r="H109" s="384"/>
    </row>
    <row r="110" spans="1:9" x14ac:dyDescent="0.35">
      <c r="B110" s="201" t="s">
        <v>618</v>
      </c>
      <c r="C110" s="122"/>
      <c r="D110" s="122"/>
      <c r="E110" s="122"/>
      <c r="F110" s="122"/>
      <c r="G110" s="122"/>
      <c r="H110" s="384"/>
    </row>
    <row r="111" spans="1:9" x14ac:dyDescent="0.35">
      <c r="B111" s="201" t="s">
        <v>619</v>
      </c>
      <c r="C111" s="122"/>
      <c r="D111" s="122"/>
      <c r="E111" s="122"/>
      <c r="F111" s="122"/>
      <c r="G111" s="122"/>
      <c r="H111" s="384"/>
    </row>
    <row r="112" spans="1:9" ht="14.6" thickBot="1" x14ac:dyDescent="0.4">
      <c r="B112" s="391" t="s">
        <v>570</v>
      </c>
      <c r="C112" s="392"/>
      <c r="D112" s="167"/>
      <c r="E112" s="167"/>
      <c r="F112" s="167"/>
      <c r="G112" s="167"/>
      <c r="H112" s="559"/>
    </row>
  </sheetData>
  <mergeCells count="2">
    <mergeCell ref="B2:H2"/>
    <mergeCell ref="B3:H3"/>
  </mergeCells>
  <hyperlinks>
    <hyperlink ref="A1" location="Contents!A1" display="Back to contents" xr:uid="{74867FAE-37E8-4ED6-BBD9-C0D631B701E8}"/>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52D2-0917-4CD4-B141-737C67B6B355}">
  <sheetPr>
    <tabColor theme="6"/>
  </sheetPr>
  <dimension ref="A1:T32"/>
  <sheetViews>
    <sheetView showGridLines="0" zoomScaleNormal="100" zoomScaleSheetLayoutView="100" workbookViewId="0"/>
  </sheetViews>
  <sheetFormatPr defaultColWidth="8.86328125" defaultRowHeight="14.15" x14ac:dyDescent="0.35"/>
  <cols>
    <col min="1" max="1" width="9.33203125" style="1" customWidth="1"/>
    <col min="2" max="2" width="20.19921875" style="1" customWidth="1"/>
    <col min="3" max="15" width="9.33203125" style="1" customWidth="1"/>
    <col min="16" max="19" width="9.19921875" style="1" customWidth="1"/>
    <col min="20" max="20" width="9.46484375" style="1" bestFit="1" customWidth="1"/>
    <col min="21" max="16384" width="8.86328125" style="1"/>
  </cols>
  <sheetData>
    <row r="1" spans="1:20" ht="33.75" customHeight="1" thickBot="1" x14ac:dyDescent="0.45">
      <c r="A1" s="9" t="s">
        <v>42</v>
      </c>
      <c r="C1" s="5"/>
      <c r="D1" s="5"/>
      <c r="E1" s="5"/>
      <c r="F1" s="5"/>
      <c r="G1" s="5"/>
      <c r="H1" s="5"/>
      <c r="I1" s="5"/>
      <c r="J1" s="5"/>
      <c r="K1" s="5"/>
      <c r="L1" s="5"/>
      <c r="M1" s="5"/>
      <c r="N1" s="5"/>
      <c r="O1" s="5"/>
      <c r="P1" s="5"/>
      <c r="Q1" s="5"/>
      <c r="R1" s="5"/>
    </row>
    <row r="2" spans="1:20" ht="20.25" customHeight="1" thickBot="1" x14ac:dyDescent="0.45">
      <c r="A2" s="5"/>
      <c r="B2" s="700" t="s">
        <v>530</v>
      </c>
      <c r="C2" s="701"/>
      <c r="D2" s="701"/>
      <c r="E2" s="701"/>
      <c r="F2" s="701"/>
      <c r="G2" s="701"/>
      <c r="H2" s="701"/>
      <c r="I2" s="701"/>
      <c r="J2" s="701"/>
      <c r="K2" s="701"/>
      <c r="L2" s="701"/>
      <c r="M2" s="701"/>
      <c r="N2" s="701"/>
      <c r="O2" s="701"/>
      <c r="P2" s="701"/>
      <c r="Q2" s="701"/>
      <c r="R2" s="701"/>
      <c r="S2" s="701"/>
      <c r="T2" s="702"/>
    </row>
    <row r="3" spans="1:20" ht="15.9" x14ac:dyDescent="0.4">
      <c r="A3" s="5"/>
      <c r="B3" s="397"/>
      <c r="C3" s="446" t="s">
        <v>82</v>
      </c>
      <c r="D3" s="446" t="s">
        <v>83</v>
      </c>
      <c r="E3" s="446" t="s">
        <v>84</v>
      </c>
      <c r="F3" s="446" t="s">
        <v>85</v>
      </c>
      <c r="G3" s="446" t="s">
        <v>86</v>
      </c>
      <c r="H3" s="446" t="s">
        <v>87</v>
      </c>
      <c r="I3" s="446" t="s">
        <v>88</v>
      </c>
      <c r="J3" s="446" t="s">
        <v>89</v>
      </c>
      <c r="K3" s="446" t="s">
        <v>90</v>
      </c>
      <c r="L3" s="446" t="s">
        <v>91</v>
      </c>
      <c r="M3" s="446" t="s">
        <v>92</v>
      </c>
      <c r="N3" s="446" t="s">
        <v>93</v>
      </c>
      <c r="O3" s="325" t="s">
        <v>94</v>
      </c>
      <c r="P3" s="446" t="s">
        <v>342</v>
      </c>
      <c r="Q3" s="325" t="s">
        <v>349</v>
      </c>
      <c r="R3" s="325" t="s">
        <v>373</v>
      </c>
      <c r="S3" s="398" t="s">
        <v>495</v>
      </c>
      <c r="T3" s="514" t="s">
        <v>603</v>
      </c>
    </row>
    <row r="4" spans="1:20" ht="18.75" customHeight="1" x14ac:dyDescent="0.4">
      <c r="A4" s="5"/>
      <c r="B4" s="326" t="s">
        <v>531</v>
      </c>
      <c r="C4" s="327"/>
      <c r="D4" s="327"/>
      <c r="E4" s="327"/>
      <c r="F4" s="327"/>
      <c r="G4" s="327"/>
      <c r="H4" s="327"/>
      <c r="I4" s="327"/>
      <c r="J4" s="327"/>
      <c r="K4" s="327"/>
      <c r="L4" s="327"/>
      <c r="M4" s="327"/>
      <c r="N4" s="327"/>
      <c r="O4" s="327"/>
      <c r="P4" s="327"/>
      <c r="Q4" s="327"/>
      <c r="R4" s="327"/>
      <c r="S4" s="448"/>
      <c r="T4" s="328"/>
    </row>
    <row r="5" spans="1:20" ht="15.45" customHeight="1" x14ac:dyDescent="0.4">
      <c r="A5" s="5"/>
      <c r="B5" s="329" t="s">
        <v>606</v>
      </c>
      <c r="C5" s="330">
        <v>23.734999999999996</v>
      </c>
      <c r="D5" s="330">
        <v>24.365666666666669</v>
      </c>
      <c r="E5" s="330">
        <v>25.064666666666668</v>
      </c>
      <c r="F5" s="330">
        <v>25.749333333333336</v>
      </c>
      <c r="G5" s="330">
        <v>26.219333333333328</v>
      </c>
      <c r="H5" s="330">
        <v>26.588666700000005</v>
      </c>
      <c r="I5" s="330">
        <v>27.014666700000006</v>
      </c>
      <c r="J5" s="330">
        <v>27.309000000000001</v>
      </c>
      <c r="K5" s="330">
        <v>27.512666700000004</v>
      </c>
      <c r="L5" s="330">
        <v>26.605333299999995</v>
      </c>
      <c r="M5" s="330">
        <v>26.950333299999993</v>
      </c>
      <c r="N5" s="330">
        <v>27.202999999999999</v>
      </c>
      <c r="O5" s="330">
        <v>27.209211899999996</v>
      </c>
      <c r="P5" s="330">
        <v>27.313761</v>
      </c>
      <c r="Q5" s="330">
        <v>27.5674338</v>
      </c>
      <c r="R5" s="330">
        <v>27.8251043</v>
      </c>
      <c r="S5" s="330">
        <v>28.067370999999998</v>
      </c>
      <c r="T5" s="331">
        <v>28.270817899999997</v>
      </c>
    </row>
    <row r="6" spans="1:20" ht="15.75" customHeight="1" x14ac:dyDescent="0.4">
      <c r="A6" s="5"/>
      <c r="B6" s="332" t="s">
        <v>583</v>
      </c>
      <c r="C6" s="330">
        <v>23.734999999999996</v>
      </c>
      <c r="D6" s="330">
        <v>24.365666666666669</v>
      </c>
      <c r="E6" s="330">
        <v>25.064666666666668</v>
      </c>
      <c r="F6" s="330">
        <v>25.749333333333336</v>
      </c>
      <c r="G6" s="330">
        <v>26.219333333333328</v>
      </c>
      <c r="H6" s="330">
        <v>26.588666666666665</v>
      </c>
      <c r="I6" s="330">
        <v>27.014666666666667</v>
      </c>
      <c r="J6" s="330">
        <v>27.309000000000001</v>
      </c>
      <c r="K6" s="330">
        <v>27.512666666666675</v>
      </c>
      <c r="L6" s="330">
        <v>26.605333333333334</v>
      </c>
      <c r="M6" s="330">
        <v>26.948666666666668</v>
      </c>
      <c r="N6" s="330">
        <v>26.960338504774235</v>
      </c>
      <c r="O6" s="330">
        <v>26.840111945904454</v>
      </c>
      <c r="P6" s="330">
        <v>27.082327809979894</v>
      </c>
      <c r="Q6" s="330">
        <v>27.434301067125382</v>
      </c>
      <c r="R6" s="330">
        <v>27.633024439193285</v>
      </c>
      <c r="S6" s="512">
        <v>27.848449631607263</v>
      </c>
      <c r="T6" s="331"/>
    </row>
    <row r="7" spans="1:20" ht="1.75" hidden="1" customHeight="1" x14ac:dyDescent="0.4">
      <c r="A7" s="5"/>
      <c r="B7" s="333"/>
      <c r="C7" s="330"/>
      <c r="D7" s="330"/>
      <c r="E7" s="330"/>
      <c r="F7" s="330"/>
      <c r="G7" s="330"/>
      <c r="H7" s="330"/>
      <c r="I7" s="330"/>
      <c r="J7" s="330"/>
      <c r="K7" s="330"/>
      <c r="L7" s="330"/>
      <c r="M7" s="330"/>
      <c r="N7" s="330"/>
      <c r="O7" s="330"/>
      <c r="P7" s="330"/>
      <c r="Q7" s="330"/>
      <c r="R7" s="330"/>
      <c r="S7" s="512"/>
      <c r="T7" s="331"/>
    </row>
    <row r="8" spans="1:20" ht="18.75" customHeight="1" x14ac:dyDescent="0.4">
      <c r="A8" s="5"/>
      <c r="B8" s="334" t="s">
        <v>81</v>
      </c>
      <c r="C8" s="335"/>
      <c r="E8" s="335"/>
      <c r="F8" s="335"/>
      <c r="G8" s="335"/>
      <c r="H8" s="335"/>
      <c r="I8" s="335"/>
      <c r="J8" s="335"/>
      <c r="K8" s="335"/>
      <c r="L8" s="335"/>
      <c r="M8" s="335"/>
      <c r="N8" s="335"/>
      <c r="O8" s="335"/>
      <c r="P8" s="335"/>
      <c r="Q8" s="335"/>
      <c r="R8" s="335"/>
      <c r="S8" s="513"/>
      <c r="T8" s="336"/>
    </row>
    <row r="9" spans="1:20" ht="15.75" customHeight="1" x14ac:dyDescent="0.4">
      <c r="A9" s="5"/>
      <c r="B9" s="329" t="s">
        <v>607</v>
      </c>
      <c r="C9" s="330">
        <v>5.4939999999999998</v>
      </c>
      <c r="D9" s="330">
        <v>5.2173333333333334</v>
      </c>
      <c r="E9" s="330">
        <v>5.2213333333333329</v>
      </c>
      <c r="F9" s="330">
        <v>5.1856666666666662</v>
      </c>
      <c r="G9" s="330">
        <v>5.1596666666666664</v>
      </c>
      <c r="H9" s="330">
        <v>5.1463333333333328</v>
      </c>
      <c r="I9" s="330">
        <v>5.1613333333333333</v>
      </c>
      <c r="J9" s="330">
        <v>5.2149999999999999</v>
      </c>
      <c r="K9" s="330">
        <v>5.2963333333333331</v>
      </c>
      <c r="L9" s="330">
        <v>5.4436666666666662</v>
      </c>
      <c r="M9" s="330">
        <v>5.5346666666666664</v>
      </c>
      <c r="N9" s="330">
        <v>5.6260000000000003</v>
      </c>
      <c r="O9" s="330">
        <v>5.508801619946615</v>
      </c>
      <c r="P9" s="330">
        <v>5.549018916190346</v>
      </c>
      <c r="Q9" s="330">
        <v>5.5738843563375378</v>
      </c>
      <c r="R9" s="330">
        <v>5.6649361349990537</v>
      </c>
      <c r="S9" s="330">
        <v>5.7025288801792824</v>
      </c>
      <c r="T9" s="331">
        <v>5.7337144155852817</v>
      </c>
    </row>
    <row r="10" spans="1:20" ht="15.75" customHeight="1" thickBot="1" x14ac:dyDescent="0.45">
      <c r="A10" s="5"/>
      <c r="B10" s="332" t="s">
        <v>621</v>
      </c>
      <c r="C10" s="330">
        <v>5.4939999999999998</v>
      </c>
      <c r="D10" s="330">
        <v>5.2173333333333334</v>
      </c>
      <c r="E10" s="330">
        <v>5.2213333333333329</v>
      </c>
      <c r="F10" s="330">
        <v>5.1856666666666662</v>
      </c>
      <c r="G10" s="330">
        <v>5.1596666666666664</v>
      </c>
      <c r="H10" s="330">
        <v>5.1463333333333328</v>
      </c>
      <c r="I10" s="330">
        <v>5.1613333333333333</v>
      </c>
      <c r="J10" s="330">
        <v>5.2149999999999999</v>
      </c>
      <c r="K10" s="330">
        <v>5.2963333333333331</v>
      </c>
      <c r="L10" s="330">
        <v>5.4436666666666662</v>
      </c>
      <c r="M10" s="330">
        <v>5.5363333333333333</v>
      </c>
      <c r="N10" s="330">
        <v>5.6896757071871651</v>
      </c>
      <c r="O10" s="330">
        <v>5.7578787590096416</v>
      </c>
      <c r="P10" s="330">
        <v>5.7853851482570491</v>
      </c>
      <c r="Q10" s="330">
        <v>5.735179754662262</v>
      </c>
      <c r="R10" s="330">
        <v>5.7964549532249894</v>
      </c>
      <c r="S10" s="512">
        <v>5.8212312743116126</v>
      </c>
      <c r="T10" s="518"/>
    </row>
    <row r="11" spans="1:20" ht="15" customHeight="1" x14ac:dyDescent="0.4">
      <c r="A11" s="5"/>
      <c r="B11" s="703" t="s">
        <v>532</v>
      </c>
      <c r="C11" s="704"/>
      <c r="D11" s="704"/>
      <c r="E11" s="704"/>
      <c r="F11" s="704"/>
      <c r="G11" s="704"/>
      <c r="H11" s="704"/>
      <c r="I11" s="704"/>
      <c r="J11" s="704"/>
      <c r="K11" s="704"/>
      <c r="L11" s="704"/>
      <c r="M11" s="704"/>
      <c r="N11" s="704"/>
      <c r="O11" s="704"/>
      <c r="P11" s="704"/>
      <c r="Q11" s="704"/>
      <c r="R11" s="704"/>
      <c r="S11" s="704"/>
      <c r="T11" s="705"/>
    </row>
    <row r="12" spans="1:20" ht="12.75" customHeight="1" x14ac:dyDescent="0.4">
      <c r="A12" s="5"/>
      <c r="B12" s="706" t="s">
        <v>584</v>
      </c>
      <c r="C12" s="707"/>
      <c r="D12" s="707"/>
      <c r="E12" s="707"/>
      <c r="F12" s="707"/>
      <c r="G12" s="707"/>
      <c r="H12" s="707"/>
      <c r="I12" s="707"/>
      <c r="J12" s="707"/>
      <c r="K12" s="707"/>
      <c r="L12" s="707"/>
      <c r="M12" s="707"/>
      <c r="N12" s="707"/>
      <c r="O12" s="707"/>
      <c r="P12" s="707"/>
      <c r="Q12" s="707"/>
      <c r="R12" s="707"/>
      <c r="S12" s="707"/>
      <c r="T12" s="708"/>
    </row>
    <row r="13" spans="1:20" ht="15" thickBot="1" x14ac:dyDescent="0.45">
      <c r="A13" s="5"/>
      <c r="B13" s="709" t="s">
        <v>585</v>
      </c>
      <c r="C13" s="710"/>
      <c r="D13" s="710"/>
      <c r="E13" s="710"/>
      <c r="F13" s="710"/>
      <c r="G13" s="710"/>
      <c r="H13" s="710"/>
      <c r="I13" s="710"/>
      <c r="J13" s="710"/>
      <c r="K13" s="710"/>
      <c r="L13" s="710"/>
      <c r="M13" s="710"/>
      <c r="N13" s="710"/>
      <c r="O13" s="710"/>
      <c r="P13" s="710"/>
      <c r="Q13" s="710"/>
      <c r="R13" s="710"/>
      <c r="S13" s="710"/>
      <c r="T13" s="711"/>
    </row>
    <row r="14" spans="1:20" ht="14.6" x14ac:dyDescent="0.4">
      <c r="A14" s="5"/>
      <c r="B14" s="5"/>
      <c r="C14" s="10"/>
      <c r="D14" s="10"/>
      <c r="E14" s="10"/>
      <c r="F14" s="10"/>
      <c r="G14" s="10"/>
      <c r="H14" s="5"/>
      <c r="I14" s="5"/>
      <c r="J14" s="5"/>
      <c r="K14" s="5"/>
      <c r="L14" s="5"/>
      <c r="M14" s="5"/>
      <c r="N14" s="5"/>
      <c r="O14" s="5"/>
      <c r="P14" s="5"/>
      <c r="Q14" s="5"/>
      <c r="R14" s="5"/>
    </row>
    <row r="15" spans="1:20" ht="14.6" x14ac:dyDescent="0.4">
      <c r="A15" s="5"/>
      <c r="B15" s="5"/>
      <c r="C15" s="10"/>
      <c r="D15" s="10"/>
      <c r="E15" s="10"/>
      <c r="F15" s="10"/>
      <c r="G15" s="10"/>
      <c r="H15" s="5"/>
      <c r="I15" s="5"/>
      <c r="J15" s="5"/>
      <c r="K15" s="5"/>
      <c r="L15" s="5"/>
      <c r="M15" s="5"/>
      <c r="N15" s="5"/>
      <c r="O15" s="5"/>
      <c r="P15" s="5"/>
      <c r="Q15" s="5"/>
      <c r="R15" s="5"/>
    </row>
    <row r="16" spans="1:20" ht="14.6" x14ac:dyDescent="0.4">
      <c r="A16" s="5"/>
      <c r="B16" s="5"/>
      <c r="C16" s="10"/>
      <c r="D16" s="10"/>
      <c r="E16" s="10"/>
      <c r="F16" s="10"/>
      <c r="G16" s="10"/>
      <c r="H16" s="5"/>
      <c r="I16" s="5"/>
      <c r="J16" s="5"/>
      <c r="K16" s="5"/>
      <c r="L16" s="5"/>
      <c r="M16" s="5"/>
      <c r="N16" s="5"/>
      <c r="O16" s="5"/>
      <c r="P16" s="5"/>
      <c r="Q16" s="5"/>
      <c r="R16" s="5"/>
    </row>
    <row r="17" spans="1:18" ht="14.6" x14ac:dyDescent="0.4">
      <c r="A17" s="5"/>
      <c r="B17" s="5"/>
      <c r="C17" s="10"/>
      <c r="D17" s="10"/>
      <c r="E17" s="10"/>
      <c r="F17" s="10"/>
      <c r="G17" s="10"/>
      <c r="H17" s="5"/>
      <c r="I17" s="5"/>
      <c r="J17" s="5"/>
      <c r="K17" s="5"/>
      <c r="L17" s="5"/>
      <c r="M17" s="5"/>
      <c r="N17" s="5"/>
      <c r="O17" s="5"/>
      <c r="P17" s="5"/>
      <c r="Q17" s="5"/>
      <c r="R17" s="5"/>
    </row>
    <row r="18" spans="1:18" ht="14.6" x14ac:dyDescent="0.4">
      <c r="A18" s="5"/>
      <c r="B18" s="5"/>
      <c r="C18" s="10"/>
      <c r="D18" s="10"/>
      <c r="E18" s="10"/>
      <c r="F18" s="10"/>
      <c r="G18" s="10"/>
      <c r="H18" s="5"/>
      <c r="I18" s="5"/>
      <c r="J18" s="5"/>
      <c r="K18" s="5"/>
      <c r="L18" s="5"/>
      <c r="M18" s="5"/>
      <c r="N18" s="5"/>
      <c r="O18" s="5"/>
      <c r="P18" s="5"/>
      <c r="Q18" s="5"/>
      <c r="R18" s="5"/>
    </row>
    <row r="19" spans="1:18" ht="14.6" x14ac:dyDescent="0.4">
      <c r="A19" s="5"/>
      <c r="B19" s="5"/>
      <c r="C19" s="5"/>
      <c r="D19" s="5"/>
      <c r="E19" s="5"/>
      <c r="F19" s="5"/>
      <c r="G19" s="5"/>
      <c r="H19" s="5"/>
      <c r="I19" s="5"/>
      <c r="J19" s="5"/>
      <c r="K19" s="5"/>
      <c r="L19" s="5"/>
      <c r="M19" s="5"/>
      <c r="N19" s="5"/>
      <c r="O19" s="5"/>
      <c r="P19" s="5"/>
      <c r="Q19" s="5"/>
      <c r="R19" s="5"/>
    </row>
    <row r="20" spans="1:18" ht="14.6" x14ac:dyDescent="0.4">
      <c r="A20" s="5"/>
    </row>
    <row r="21" spans="1:18" ht="14.6" x14ac:dyDescent="0.4">
      <c r="A21" s="5"/>
    </row>
    <row r="22" spans="1:18" ht="14.6" x14ac:dyDescent="0.4">
      <c r="A22" s="5"/>
    </row>
    <row r="23" spans="1:18" ht="14.6" x14ac:dyDescent="0.4">
      <c r="A23" s="5"/>
    </row>
    <row r="24" spans="1:18" ht="14.6" x14ac:dyDescent="0.4">
      <c r="A24" s="5"/>
    </row>
    <row r="25" spans="1:18" ht="14.6" x14ac:dyDescent="0.4">
      <c r="A25" s="5"/>
    </row>
    <row r="26" spans="1:18" ht="14.6" x14ac:dyDescent="0.4">
      <c r="A26" s="5"/>
    </row>
    <row r="27" spans="1:18" ht="14.6" x14ac:dyDescent="0.4">
      <c r="A27" s="5"/>
    </row>
    <row r="28" spans="1:18" ht="14.6" x14ac:dyDescent="0.4">
      <c r="A28" s="5"/>
    </row>
    <row r="29" spans="1:18" ht="14.6" x14ac:dyDescent="0.4">
      <c r="A29" s="5"/>
    </row>
    <row r="30" spans="1:18" ht="14.6" x14ac:dyDescent="0.4">
      <c r="A30" s="5"/>
    </row>
    <row r="31" spans="1:18" ht="14.6" x14ac:dyDescent="0.4">
      <c r="A31" s="5"/>
    </row>
    <row r="32" spans="1:18" ht="14.6" x14ac:dyDescent="0.4">
      <c r="A32" s="5"/>
    </row>
  </sheetData>
  <mergeCells count="4">
    <mergeCell ref="B2:T2"/>
    <mergeCell ref="B11:T11"/>
    <mergeCell ref="B12:T12"/>
    <mergeCell ref="B13:T13"/>
  </mergeCells>
  <phoneticPr fontId="93" type="noConversion"/>
  <hyperlinks>
    <hyperlink ref="A1" location="Contents!A1" display="Back to contents" xr:uid="{B51AF263-1C5F-48D7-9F4D-DC7FCC97D59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9E61-FD04-43CD-8A46-63488B9236DB}">
  <sheetPr>
    <tabColor theme="6"/>
    <pageSetUpPr fitToPage="1"/>
  </sheetPr>
  <dimension ref="A1:Z133"/>
  <sheetViews>
    <sheetView zoomScaleNormal="100" zoomScaleSheetLayoutView="100" workbookViewId="0"/>
  </sheetViews>
  <sheetFormatPr defaultColWidth="8.86328125" defaultRowHeight="14.15" x14ac:dyDescent="0.35"/>
  <cols>
    <col min="1" max="1" width="9.33203125" style="1" customWidth="1"/>
    <col min="2" max="2" width="11.19921875" style="1" customWidth="1"/>
    <col min="3" max="3" width="13.86328125" style="1" customWidth="1"/>
    <col min="4" max="9" width="16.33203125" style="1" customWidth="1"/>
    <col min="10" max="10" width="8.86328125" style="1"/>
    <col min="11" max="11" width="8.86328125" style="193"/>
    <col min="12" max="16384" width="8.86328125" style="1"/>
  </cols>
  <sheetData>
    <row r="1" spans="1:14" ht="33.75" customHeight="1" thickBot="1" x14ac:dyDescent="0.45">
      <c r="A1" s="9" t="s">
        <v>42</v>
      </c>
      <c r="B1" s="5"/>
      <c r="C1" s="176"/>
      <c r="D1" s="176"/>
      <c r="E1" s="5"/>
      <c r="F1" s="5"/>
      <c r="G1" s="5"/>
      <c r="H1" s="5"/>
      <c r="I1" s="5"/>
      <c r="J1" s="5"/>
      <c r="K1" s="176"/>
      <c r="L1" s="5"/>
      <c r="M1" s="5"/>
      <c r="N1" s="5"/>
    </row>
    <row r="2" spans="1:14" ht="21.75" customHeight="1" thickBot="1" x14ac:dyDescent="0.45">
      <c r="A2" s="5"/>
      <c r="B2" s="598" t="s">
        <v>413</v>
      </c>
      <c r="C2" s="599"/>
      <c r="D2" s="599"/>
      <c r="E2" s="599"/>
      <c r="F2" s="599"/>
      <c r="G2" s="599"/>
      <c r="H2" s="599"/>
      <c r="I2" s="699"/>
      <c r="J2" s="5"/>
      <c r="K2" s="176"/>
      <c r="L2" s="5"/>
      <c r="M2" s="5"/>
      <c r="N2" s="5"/>
    </row>
    <row r="3" spans="1:14" ht="31.75" x14ac:dyDescent="0.4">
      <c r="A3" s="5"/>
      <c r="B3" s="204" t="s">
        <v>398</v>
      </c>
      <c r="C3" s="173" t="s">
        <v>414</v>
      </c>
      <c r="D3" s="173" t="s">
        <v>415</v>
      </c>
      <c r="E3" s="173" t="s">
        <v>416</v>
      </c>
      <c r="F3" s="173" t="s">
        <v>417</v>
      </c>
      <c r="G3" s="173" t="s">
        <v>418</v>
      </c>
      <c r="H3" s="173" t="s">
        <v>419</v>
      </c>
      <c r="I3" s="174" t="s">
        <v>420</v>
      </c>
      <c r="J3" s="5"/>
      <c r="K3" s="176"/>
      <c r="L3" s="5"/>
      <c r="M3" s="5"/>
      <c r="N3" s="5"/>
    </row>
    <row r="4" spans="1:14" ht="14.6" x14ac:dyDescent="0.4">
      <c r="A4" s="5"/>
      <c r="B4" s="155" t="s">
        <v>12</v>
      </c>
      <c r="C4" s="148">
        <v>195.66399999999999</v>
      </c>
      <c r="D4" s="148">
        <v>208.422</v>
      </c>
      <c r="E4" s="148">
        <v>25.431999999999999</v>
      </c>
      <c r="F4" s="148">
        <v>38.19</v>
      </c>
      <c r="G4" s="148">
        <v>67.007999999999996</v>
      </c>
      <c r="H4" s="148">
        <v>16.690999999999999</v>
      </c>
      <c r="I4" s="157">
        <v>279.363</v>
      </c>
      <c r="J4" s="176"/>
      <c r="K4" s="176"/>
      <c r="L4" s="5"/>
      <c r="M4" s="5"/>
      <c r="N4" s="5"/>
    </row>
    <row r="5" spans="1:14" ht="14.6" x14ac:dyDescent="0.4">
      <c r="A5" s="5"/>
      <c r="B5" s="155" t="s">
        <v>13</v>
      </c>
      <c r="C5" s="148">
        <v>197.381</v>
      </c>
      <c r="D5" s="148">
        <v>209.809</v>
      </c>
      <c r="E5" s="148">
        <v>26.16</v>
      </c>
      <c r="F5" s="148">
        <v>38.588000000000001</v>
      </c>
      <c r="G5" s="148">
        <v>68.102000000000004</v>
      </c>
      <c r="H5" s="148">
        <v>18.18</v>
      </c>
      <c r="I5" s="157">
        <v>283.66300000000001</v>
      </c>
      <c r="J5" s="176"/>
      <c r="K5" s="176"/>
      <c r="L5" s="5"/>
      <c r="M5" s="5"/>
      <c r="N5" s="5"/>
    </row>
    <row r="6" spans="1:14" ht="14.6" x14ac:dyDescent="0.4">
      <c r="A6" s="5"/>
      <c r="B6" s="155" t="s">
        <v>14</v>
      </c>
      <c r="C6" s="148">
        <v>197.02699999999999</v>
      </c>
      <c r="D6" s="148">
        <v>210.10499999999999</v>
      </c>
      <c r="E6" s="148">
        <v>25.815000000000001</v>
      </c>
      <c r="F6" s="148">
        <v>38.893000000000001</v>
      </c>
      <c r="G6" s="148">
        <v>67.516000000000005</v>
      </c>
      <c r="H6" s="148">
        <v>17.545000000000002</v>
      </c>
      <c r="I6" s="157">
        <v>282.08800000000002</v>
      </c>
      <c r="J6" s="176"/>
      <c r="K6" s="176"/>
      <c r="L6" s="5"/>
      <c r="M6" s="5"/>
      <c r="N6" s="5"/>
    </row>
    <row r="7" spans="1:14" ht="14.6" x14ac:dyDescent="0.4">
      <c r="A7" s="5"/>
      <c r="B7" s="155" t="s">
        <v>15</v>
      </c>
      <c r="C7" s="148">
        <v>198.268</v>
      </c>
      <c r="D7" s="148">
        <v>211.28399999999999</v>
      </c>
      <c r="E7" s="148">
        <v>25.617999999999999</v>
      </c>
      <c r="F7" s="148">
        <v>38.634</v>
      </c>
      <c r="G7" s="148">
        <v>66.521000000000001</v>
      </c>
      <c r="H7" s="148">
        <v>19.033000000000001</v>
      </c>
      <c r="I7" s="157">
        <v>283.822</v>
      </c>
      <c r="J7" s="176"/>
      <c r="K7" s="176"/>
      <c r="L7" s="5"/>
      <c r="M7" s="5"/>
      <c r="N7" s="5"/>
    </row>
    <row r="8" spans="1:14" ht="18.75" customHeight="1" x14ac:dyDescent="0.4">
      <c r="A8" s="5"/>
      <c r="B8" s="155" t="s">
        <v>16</v>
      </c>
      <c r="C8" s="148">
        <v>199.28</v>
      </c>
      <c r="D8" s="148">
        <v>212.054</v>
      </c>
      <c r="E8" s="148">
        <v>25.780999999999999</v>
      </c>
      <c r="F8" s="148">
        <v>38.555</v>
      </c>
      <c r="G8" s="148">
        <v>66.441000000000003</v>
      </c>
      <c r="H8" s="148">
        <v>18.452999999999999</v>
      </c>
      <c r="I8" s="157">
        <v>284.17399999999998</v>
      </c>
      <c r="J8" s="176"/>
      <c r="K8" s="176"/>
      <c r="L8" s="5"/>
      <c r="M8" s="5"/>
      <c r="N8" s="5"/>
    </row>
    <row r="9" spans="1:14" ht="14.6" x14ac:dyDescent="0.4">
      <c r="A9" s="5"/>
      <c r="B9" s="155" t="s">
        <v>17</v>
      </c>
      <c r="C9" s="148">
        <v>206.30500000000001</v>
      </c>
      <c r="D9" s="148">
        <v>219.24700000000001</v>
      </c>
      <c r="E9" s="148">
        <v>26.427</v>
      </c>
      <c r="F9" s="148">
        <v>39.369</v>
      </c>
      <c r="G9" s="148">
        <v>70.010000000000005</v>
      </c>
      <c r="H9" s="148">
        <v>16.024999999999999</v>
      </c>
      <c r="I9" s="157">
        <v>292.33999999999997</v>
      </c>
      <c r="J9" s="176"/>
      <c r="K9" s="176"/>
      <c r="L9" s="5"/>
      <c r="M9" s="5"/>
      <c r="N9" s="5"/>
    </row>
    <row r="10" spans="1:14" ht="14.6" x14ac:dyDescent="0.4">
      <c r="A10" s="5"/>
      <c r="B10" s="155" t="s">
        <v>18</v>
      </c>
      <c r="C10" s="148">
        <v>208.07599999999999</v>
      </c>
      <c r="D10" s="148">
        <v>219.74100000000001</v>
      </c>
      <c r="E10" s="148">
        <v>27.138999999999999</v>
      </c>
      <c r="F10" s="148">
        <v>38.804000000000002</v>
      </c>
      <c r="G10" s="148">
        <v>71.305000000000007</v>
      </c>
      <c r="H10" s="148">
        <v>19.032</v>
      </c>
      <c r="I10" s="157">
        <v>298.41300000000001</v>
      </c>
      <c r="J10" s="176"/>
      <c r="K10" s="176"/>
      <c r="L10" s="5"/>
      <c r="M10" s="5"/>
      <c r="N10" s="5"/>
    </row>
    <row r="11" spans="1:14" ht="14.6" x14ac:dyDescent="0.4">
      <c r="A11" s="5"/>
      <c r="B11" s="155" t="s">
        <v>19</v>
      </c>
      <c r="C11" s="148">
        <v>212.11099999999999</v>
      </c>
      <c r="D11" s="148">
        <v>221.554</v>
      </c>
      <c r="E11" s="148">
        <v>28.856999999999999</v>
      </c>
      <c r="F11" s="148">
        <v>38.299999999999997</v>
      </c>
      <c r="G11" s="148">
        <v>70.501000000000005</v>
      </c>
      <c r="H11" s="148">
        <v>18.266999999999999</v>
      </c>
      <c r="I11" s="157">
        <v>300.87900000000002</v>
      </c>
      <c r="J11" s="176"/>
      <c r="K11" s="176"/>
      <c r="L11" s="5"/>
      <c r="M11" s="5"/>
      <c r="N11" s="5"/>
    </row>
    <row r="12" spans="1:14" ht="18.75" customHeight="1" x14ac:dyDescent="0.4">
      <c r="A12" s="5"/>
      <c r="B12" s="155" t="s">
        <v>20</v>
      </c>
      <c r="C12" s="148">
        <v>214.69800000000001</v>
      </c>
      <c r="D12" s="148">
        <v>223.81100000000001</v>
      </c>
      <c r="E12" s="148">
        <v>29.053999999999998</v>
      </c>
      <c r="F12" s="148">
        <v>38.167000000000002</v>
      </c>
      <c r="G12" s="148">
        <v>69.593999999999994</v>
      </c>
      <c r="H12" s="148">
        <v>17.228999999999999</v>
      </c>
      <c r="I12" s="157">
        <v>301.52100000000002</v>
      </c>
      <c r="J12" s="176"/>
      <c r="K12" s="176"/>
      <c r="L12" s="5"/>
      <c r="M12" s="5"/>
      <c r="N12" s="5"/>
    </row>
    <row r="13" spans="1:14" ht="14.6" x14ac:dyDescent="0.4">
      <c r="A13" s="5"/>
      <c r="B13" s="155" t="s">
        <v>21</v>
      </c>
      <c r="C13" s="148">
        <v>214.58699999999999</v>
      </c>
      <c r="D13" s="148">
        <v>222.99700000000001</v>
      </c>
      <c r="E13" s="148">
        <v>29.03</v>
      </c>
      <c r="F13" s="148">
        <v>37.44</v>
      </c>
      <c r="G13" s="148">
        <v>72.656000000000006</v>
      </c>
      <c r="H13" s="148">
        <v>17.081</v>
      </c>
      <c r="I13" s="157">
        <v>304.32400000000001</v>
      </c>
      <c r="J13" s="176"/>
      <c r="K13" s="176"/>
      <c r="L13" s="5"/>
      <c r="M13" s="5"/>
      <c r="N13" s="5"/>
    </row>
    <row r="14" spans="1:14" ht="14.6" x14ac:dyDescent="0.4">
      <c r="A14" s="5"/>
      <c r="B14" s="155" t="s">
        <v>22</v>
      </c>
      <c r="C14" s="148">
        <v>213.92400000000001</v>
      </c>
      <c r="D14" s="148">
        <v>222.54400000000001</v>
      </c>
      <c r="E14" s="148">
        <v>28.524999999999999</v>
      </c>
      <c r="F14" s="148">
        <v>37.145000000000003</v>
      </c>
      <c r="G14" s="148">
        <v>73.313999999999993</v>
      </c>
      <c r="H14" s="148">
        <v>16.594000000000001</v>
      </c>
      <c r="I14" s="157">
        <v>303.83199999999999</v>
      </c>
      <c r="J14" s="176"/>
      <c r="K14" s="176"/>
      <c r="L14" s="5"/>
      <c r="M14" s="5"/>
      <c r="N14" s="5"/>
    </row>
    <row r="15" spans="1:14" ht="14.6" x14ac:dyDescent="0.4">
      <c r="A15" s="5"/>
      <c r="B15" s="155" t="s">
        <v>23</v>
      </c>
      <c r="C15" s="148">
        <v>216.006</v>
      </c>
      <c r="D15" s="148">
        <v>225.036</v>
      </c>
      <c r="E15" s="148">
        <v>28.529</v>
      </c>
      <c r="F15" s="148">
        <v>37.558999999999997</v>
      </c>
      <c r="G15" s="148">
        <v>74.513999999999996</v>
      </c>
      <c r="H15" s="148">
        <v>16.756</v>
      </c>
      <c r="I15" s="157">
        <v>307.27600000000001</v>
      </c>
      <c r="J15" s="176"/>
      <c r="K15" s="176"/>
      <c r="L15" s="5"/>
      <c r="M15" s="5"/>
      <c r="N15" s="5"/>
    </row>
    <row r="16" spans="1:14" ht="18.75" customHeight="1" x14ac:dyDescent="0.4">
      <c r="A16" s="5"/>
      <c r="B16" s="155" t="s">
        <v>24</v>
      </c>
      <c r="C16" s="148">
        <v>218.86099999999999</v>
      </c>
      <c r="D16" s="148">
        <v>228.249</v>
      </c>
      <c r="E16" s="148">
        <v>28.821000000000002</v>
      </c>
      <c r="F16" s="148">
        <v>38.209000000000003</v>
      </c>
      <c r="G16" s="148">
        <v>77.882000000000005</v>
      </c>
      <c r="H16" s="148">
        <v>15.093999999999999</v>
      </c>
      <c r="I16" s="157">
        <v>311.83699999999999</v>
      </c>
      <c r="J16" s="176"/>
      <c r="K16" s="176"/>
      <c r="L16" s="5"/>
      <c r="M16" s="5"/>
      <c r="N16" s="5"/>
    </row>
    <row r="17" spans="1:14" ht="14.6" x14ac:dyDescent="0.4">
      <c r="A17" s="5"/>
      <c r="B17" s="155" t="s">
        <v>25</v>
      </c>
      <c r="C17" s="148">
        <v>221.24700000000001</v>
      </c>
      <c r="D17" s="148">
        <v>229.85</v>
      </c>
      <c r="E17" s="148">
        <v>30.327000000000002</v>
      </c>
      <c r="F17" s="148">
        <v>38.93</v>
      </c>
      <c r="G17" s="148">
        <v>82.6</v>
      </c>
      <c r="H17" s="148">
        <v>15.875</v>
      </c>
      <c r="I17" s="157">
        <v>319.72199999999998</v>
      </c>
      <c r="J17" s="176"/>
      <c r="K17" s="176"/>
      <c r="L17" s="5"/>
      <c r="M17" s="5"/>
      <c r="N17" s="5"/>
    </row>
    <row r="18" spans="1:14" ht="14.6" x14ac:dyDescent="0.4">
      <c r="A18" s="5"/>
      <c r="B18" s="155" t="s">
        <v>26</v>
      </c>
      <c r="C18" s="148">
        <v>225.06100000000001</v>
      </c>
      <c r="D18" s="148">
        <v>232.58600000000001</v>
      </c>
      <c r="E18" s="148">
        <v>31.568000000000001</v>
      </c>
      <c r="F18" s="148">
        <v>39.093000000000004</v>
      </c>
      <c r="G18" s="148">
        <v>85.203000000000003</v>
      </c>
      <c r="H18" s="148">
        <v>16.965</v>
      </c>
      <c r="I18" s="157">
        <v>327.22899999999998</v>
      </c>
      <c r="J18" s="176"/>
      <c r="K18" s="176"/>
      <c r="L18" s="5"/>
      <c r="M18" s="5"/>
      <c r="N18" s="5"/>
    </row>
    <row r="19" spans="1:14" ht="14.6" x14ac:dyDescent="0.4">
      <c r="A19" s="5"/>
      <c r="B19" s="155" t="s">
        <v>27</v>
      </c>
      <c r="C19" s="148">
        <v>225.94399999999999</v>
      </c>
      <c r="D19" s="148">
        <v>233.74600000000001</v>
      </c>
      <c r="E19" s="148">
        <v>31.472000000000001</v>
      </c>
      <c r="F19" s="148">
        <v>39.274000000000001</v>
      </c>
      <c r="G19" s="148">
        <v>84.450999999999993</v>
      </c>
      <c r="H19" s="148">
        <v>17.027000000000001</v>
      </c>
      <c r="I19" s="157">
        <v>327.42200000000003</v>
      </c>
      <c r="J19" s="176"/>
      <c r="K19" s="176"/>
      <c r="L19" s="5"/>
      <c r="M19" s="5"/>
      <c r="N19" s="5"/>
    </row>
    <row r="20" spans="1:14" ht="18.75" customHeight="1" x14ac:dyDescent="0.4">
      <c r="A20" s="5"/>
      <c r="B20" s="155" t="s">
        <v>28</v>
      </c>
      <c r="C20" s="148">
        <v>227.905</v>
      </c>
      <c r="D20" s="148">
        <v>236.18899999999999</v>
      </c>
      <c r="E20" s="148">
        <v>31.167000000000002</v>
      </c>
      <c r="F20" s="148">
        <v>39.451000000000001</v>
      </c>
      <c r="G20" s="148">
        <v>82.774000000000001</v>
      </c>
      <c r="H20" s="148">
        <v>15.750999999999999</v>
      </c>
      <c r="I20" s="157">
        <v>326.43</v>
      </c>
      <c r="J20" s="176"/>
      <c r="K20" s="176"/>
      <c r="L20" s="5"/>
      <c r="M20" s="5"/>
      <c r="N20" s="5"/>
    </row>
    <row r="21" spans="1:14" ht="14.6" x14ac:dyDescent="0.4">
      <c r="A21" s="5"/>
      <c r="B21" s="155" t="s">
        <v>31</v>
      </c>
      <c r="C21" s="148">
        <v>230.17599999999999</v>
      </c>
      <c r="D21" s="148">
        <v>240.309</v>
      </c>
      <c r="E21" s="148">
        <v>31.689</v>
      </c>
      <c r="F21" s="148">
        <v>41.822000000000003</v>
      </c>
      <c r="G21" s="148">
        <v>83.256</v>
      </c>
      <c r="H21" s="148">
        <v>14.952</v>
      </c>
      <c r="I21" s="157">
        <v>328.38400000000001</v>
      </c>
      <c r="J21" s="176"/>
      <c r="K21" s="176"/>
      <c r="L21" s="5"/>
      <c r="M21" s="5"/>
      <c r="N21" s="5"/>
    </row>
    <row r="22" spans="1:14" ht="14.6" x14ac:dyDescent="0.4">
      <c r="A22" s="5"/>
      <c r="B22" s="155" t="s">
        <v>32</v>
      </c>
      <c r="C22" s="148">
        <v>231.084</v>
      </c>
      <c r="D22" s="148">
        <v>242.26499999999999</v>
      </c>
      <c r="E22" s="148">
        <v>31.093</v>
      </c>
      <c r="F22" s="148">
        <v>42.274000000000001</v>
      </c>
      <c r="G22" s="148">
        <v>82.739000000000004</v>
      </c>
      <c r="H22" s="148">
        <v>14.837999999999999</v>
      </c>
      <c r="I22" s="157">
        <v>328.661</v>
      </c>
      <c r="J22" s="176"/>
      <c r="K22" s="176"/>
      <c r="L22" s="5"/>
      <c r="M22" s="5"/>
      <c r="N22" s="5"/>
    </row>
    <row r="23" spans="1:14" ht="14.6" x14ac:dyDescent="0.4">
      <c r="A23" s="5"/>
      <c r="B23" s="155" t="s">
        <v>33</v>
      </c>
      <c r="C23" s="148">
        <v>232.24700000000001</v>
      </c>
      <c r="D23" s="148">
        <v>242.49199999999999</v>
      </c>
      <c r="E23" s="148">
        <v>32.235999999999997</v>
      </c>
      <c r="F23" s="148">
        <v>42.481000000000002</v>
      </c>
      <c r="G23" s="148">
        <v>81.67</v>
      </c>
      <c r="H23" s="148">
        <v>13.975</v>
      </c>
      <c r="I23" s="157">
        <v>327.892</v>
      </c>
      <c r="J23" s="176"/>
      <c r="K23" s="176"/>
      <c r="L23" s="5"/>
      <c r="M23" s="5"/>
      <c r="N23" s="5"/>
    </row>
    <row r="24" spans="1:14" ht="18.75" customHeight="1" x14ac:dyDescent="0.4">
      <c r="A24" s="5"/>
      <c r="B24" s="155" t="s">
        <v>34</v>
      </c>
      <c r="C24" s="148">
        <v>236.46299999999999</v>
      </c>
      <c r="D24" s="148">
        <v>246.327</v>
      </c>
      <c r="E24" s="148">
        <v>33.029000000000003</v>
      </c>
      <c r="F24" s="148">
        <v>42.893000000000001</v>
      </c>
      <c r="G24" s="148">
        <v>81.352999999999994</v>
      </c>
      <c r="H24" s="148">
        <v>10.183999999999999</v>
      </c>
      <c r="I24" s="157">
        <v>328</v>
      </c>
      <c r="J24" s="176"/>
      <c r="K24" s="176"/>
      <c r="L24" s="5"/>
      <c r="M24" s="5"/>
      <c r="N24" s="5"/>
    </row>
    <row r="25" spans="1:14" ht="14.6" x14ac:dyDescent="0.4">
      <c r="A25" s="5"/>
      <c r="B25" s="155" t="s">
        <v>38</v>
      </c>
      <c r="C25" s="148">
        <v>241.10599999999999</v>
      </c>
      <c r="D25" s="148">
        <v>249.68199999999999</v>
      </c>
      <c r="E25" s="148">
        <v>34.744</v>
      </c>
      <c r="F25" s="148">
        <v>43.32</v>
      </c>
      <c r="G25" s="148">
        <v>83.227999999999994</v>
      </c>
      <c r="H25" s="148">
        <v>13.108000000000001</v>
      </c>
      <c r="I25" s="157">
        <v>337.44200000000001</v>
      </c>
      <c r="J25" s="176"/>
      <c r="K25" s="176"/>
      <c r="L25" s="5"/>
      <c r="M25" s="5"/>
      <c r="N25" s="5"/>
    </row>
    <row r="26" spans="1:14" ht="14.6" x14ac:dyDescent="0.4">
      <c r="A26" s="5"/>
      <c r="B26" s="155" t="s">
        <v>39</v>
      </c>
      <c r="C26" s="148">
        <v>242.90700000000001</v>
      </c>
      <c r="D26" s="148">
        <v>250.71899999999999</v>
      </c>
      <c r="E26" s="148">
        <v>34.923000000000002</v>
      </c>
      <c r="F26" s="148">
        <v>42.734999999999999</v>
      </c>
      <c r="G26" s="148">
        <v>83.802000000000007</v>
      </c>
      <c r="H26" s="148">
        <v>13.03</v>
      </c>
      <c r="I26" s="157">
        <v>339.73899999999998</v>
      </c>
      <c r="J26" s="176"/>
      <c r="K26" s="176"/>
      <c r="L26" s="5"/>
      <c r="M26" s="5"/>
      <c r="N26" s="5"/>
    </row>
    <row r="27" spans="1:14" ht="14.6" x14ac:dyDescent="0.4">
      <c r="A27" s="5"/>
      <c r="B27" s="155" t="s">
        <v>40</v>
      </c>
      <c r="C27" s="148">
        <v>244.673</v>
      </c>
      <c r="D27" s="148">
        <v>252.33699999999999</v>
      </c>
      <c r="E27" s="148">
        <v>35.170999999999999</v>
      </c>
      <c r="F27" s="148">
        <v>42.835000000000001</v>
      </c>
      <c r="G27" s="148">
        <v>85.700999999999993</v>
      </c>
      <c r="H27" s="148">
        <v>11.518000000000001</v>
      </c>
      <c r="I27" s="157">
        <v>341.892</v>
      </c>
      <c r="J27" s="176"/>
      <c r="K27" s="176"/>
      <c r="L27" s="5"/>
      <c r="M27" s="5"/>
      <c r="N27" s="5"/>
    </row>
    <row r="28" spans="1:14" ht="18.75" customHeight="1" x14ac:dyDescent="0.4">
      <c r="A28" s="5"/>
      <c r="B28" s="155" t="s">
        <v>41</v>
      </c>
      <c r="C28" s="148">
        <v>248.655</v>
      </c>
      <c r="D28" s="148">
        <v>257.85000000000002</v>
      </c>
      <c r="E28" s="148">
        <v>35.189</v>
      </c>
      <c r="F28" s="148">
        <v>44.384</v>
      </c>
      <c r="G28" s="148">
        <v>86.531000000000006</v>
      </c>
      <c r="H28" s="148">
        <v>12.555</v>
      </c>
      <c r="I28" s="157">
        <v>347.74099999999999</v>
      </c>
      <c r="J28" s="176"/>
      <c r="K28" s="176"/>
      <c r="L28" s="5"/>
      <c r="M28" s="5"/>
      <c r="N28" s="5"/>
    </row>
    <row r="29" spans="1:14" ht="14.6" x14ac:dyDescent="0.4">
      <c r="A29" s="5"/>
      <c r="B29" s="155" t="s">
        <v>43</v>
      </c>
      <c r="C29" s="148">
        <v>248.30799999999999</v>
      </c>
      <c r="D29" s="148">
        <v>257.39400000000001</v>
      </c>
      <c r="E29" s="148">
        <v>35.47</v>
      </c>
      <c r="F29" s="148">
        <v>44.555999999999997</v>
      </c>
      <c r="G29" s="148">
        <v>87.036000000000001</v>
      </c>
      <c r="H29" s="148">
        <v>12.07</v>
      </c>
      <c r="I29" s="157">
        <v>347.41399999999999</v>
      </c>
      <c r="J29" s="176"/>
      <c r="K29" s="176"/>
      <c r="L29" s="5"/>
      <c r="M29" s="5"/>
      <c r="N29" s="5"/>
    </row>
    <row r="30" spans="1:14" ht="14.6" x14ac:dyDescent="0.4">
      <c r="A30" s="5"/>
      <c r="B30" s="155" t="s">
        <v>44</v>
      </c>
      <c r="C30" s="148">
        <v>252.12899999999999</v>
      </c>
      <c r="D30" s="148">
        <v>261.57900000000001</v>
      </c>
      <c r="E30" s="148">
        <v>35.445999999999998</v>
      </c>
      <c r="F30" s="148">
        <v>44.896000000000001</v>
      </c>
      <c r="G30" s="148">
        <v>88.24</v>
      </c>
      <c r="H30" s="148">
        <v>10.311</v>
      </c>
      <c r="I30" s="157">
        <v>350.68</v>
      </c>
      <c r="J30" s="176"/>
      <c r="K30" s="176"/>
      <c r="L30" s="5"/>
      <c r="M30" s="5"/>
      <c r="N30" s="5"/>
    </row>
    <row r="31" spans="1:14" ht="14.6" x14ac:dyDescent="0.4">
      <c r="A31" s="5"/>
      <c r="B31" s="155" t="s">
        <v>45</v>
      </c>
      <c r="C31" s="148">
        <v>255.97800000000001</v>
      </c>
      <c r="D31" s="148">
        <v>264.74599999999998</v>
      </c>
      <c r="E31" s="148">
        <v>36.454999999999998</v>
      </c>
      <c r="F31" s="148">
        <v>45.222999999999999</v>
      </c>
      <c r="G31" s="148">
        <v>89.460999999999999</v>
      </c>
      <c r="H31" s="148">
        <v>11.164999999999999</v>
      </c>
      <c r="I31" s="157">
        <v>356.60399999999998</v>
      </c>
      <c r="J31" s="176"/>
      <c r="K31" s="176"/>
      <c r="L31" s="5"/>
      <c r="M31" s="5"/>
      <c r="N31" s="5"/>
    </row>
    <row r="32" spans="1:14" ht="18.75" customHeight="1" x14ac:dyDescent="0.4">
      <c r="A32" s="5"/>
      <c r="B32" s="155" t="s">
        <v>46</v>
      </c>
      <c r="C32" s="148">
        <v>257.50900000000001</v>
      </c>
      <c r="D32" s="148">
        <v>267.75700000000001</v>
      </c>
      <c r="E32" s="148">
        <v>36.817999999999998</v>
      </c>
      <c r="F32" s="148">
        <v>47.066000000000003</v>
      </c>
      <c r="G32" s="148">
        <v>90.36</v>
      </c>
      <c r="H32" s="148">
        <v>8.31</v>
      </c>
      <c r="I32" s="157">
        <v>356.17899999999997</v>
      </c>
      <c r="J32" s="176"/>
      <c r="K32" s="176"/>
      <c r="L32" s="5"/>
      <c r="M32" s="5"/>
      <c r="N32" s="5"/>
    </row>
    <row r="33" spans="1:14" ht="14.6" x14ac:dyDescent="0.4">
      <c r="A33" s="5"/>
      <c r="B33" s="155" t="s">
        <v>59</v>
      </c>
      <c r="C33" s="148">
        <v>261.81299999999999</v>
      </c>
      <c r="D33" s="148">
        <v>272.74799999999999</v>
      </c>
      <c r="E33" s="148">
        <v>37.627000000000002</v>
      </c>
      <c r="F33" s="148">
        <v>48.561999999999998</v>
      </c>
      <c r="G33" s="148">
        <v>90.971000000000004</v>
      </c>
      <c r="H33" s="148">
        <v>10.802</v>
      </c>
      <c r="I33" s="157">
        <v>363.58600000000001</v>
      </c>
      <c r="J33" s="176"/>
      <c r="K33" s="176"/>
      <c r="L33" s="5"/>
      <c r="M33" s="5"/>
      <c r="N33" s="5"/>
    </row>
    <row r="34" spans="1:14" ht="14.6" x14ac:dyDescent="0.4">
      <c r="A34" s="5"/>
      <c r="B34" s="155" t="s">
        <v>60</v>
      </c>
      <c r="C34" s="148">
        <v>260.93700000000001</v>
      </c>
      <c r="D34" s="148">
        <v>273.37</v>
      </c>
      <c r="E34" s="148">
        <v>37.384999999999998</v>
      </c>
      <c r="F34" s="148">
        <v>49.817999999999998</v>
      </c>
      <c r="G34" s="148">
        <v>92.278000000000006</v>
      </c>
      <c r="H34" s="148">
        <v>12.019</v>
      </c>
      <c r="I34" s="157">
        <v>365.23399999999998</v>
      </c>
      <c r="J34" s="176"/>
      <c r="K34" s="176"/>
      <c r="L34" s="5"/>
      <c r="M34" s="5"/>
      <c r="N34" s="5"/>
    </row>
    <row r="35" spans="1:14" ht="14.6" x14ac:dyDescent="0.4">
      <c r="A35" s="5"/>
      <c r="B35" s="155" t="s">
        <v>61</v>
      </c>
      <c r="C35" s="148">
        <v>262.274</v>
      </c>
      <c r="D35" s="148">
        <v>273.20699999999999</v>
      </c>
      <c r="E35" s="148">
        <v>38.341000000000001</v>
      </c>
      <c r="F35" s="148">
        <v>49.274000000000001</v>
      </c>
      <c r="G35" s="148">
        <v>93.322999999999993</v>
      </c>
      <c r="H35" s="148">
        <v>12.366</v>
      </c>
      <c r="I35" s="157">
        <v>367.96300000000002</v>
      </c>
      <c r="J35" s="176"/>
      <c r="K35" s="176"/>
    </row>
    <row r="36" spans="1:14" ht="18.75" customHeight="1" x14ac:dyDescent="0.4">
      <c r="A36" s="5"/>
      <c r="B36" s="155" t="s">
        <v>62</v>
      </c>
      <c r="C36" s="148">
        <v>263.23899999999998</v>
      </c>
      <c r="D36" s="148">
        <v>274.24799999999999</v>
      </c>
      <c r="E36" s="148">
        <v>37.991999999999997</v>
      </c>
      <c r="F36" s="148">
        <v>49.000999999999998</v>
      </c>
      <c r="G36" s="148">
        <v>87.370999999999995</v>
      </c>
      <c r="H36" s="148">
        <v>11.503</v>
      </c>
      <c r="I36" s="157">
        <v>362.113</v>
      </c>
      <c r="J36" s="176"/>
      <c r="K36" s="176"/>
    </row>
    <row r="37" spans="1:14" ht="14.6" x14ac:dyDescent="0.4">
      <c r="A37" s="5"/>
      <c r="B37" s="155" t="s">
        <v>64</v>
      </c>
      <c r="C37" s="148">
        <v>254.95599999999999</v>
      </c>
      <c r="D37" s="148">
        <v>266.09199999999998</v>
      </c>
      <c r="E37" s="148">
        <v>37.366</v>
      </c>
      <c r="F37" s="148">
        <v>48.502000000000002</v>
      </c>
      <c r="G37" s="148">
        <v>81.676000000000002</v>
      </c>
      <c r="H37" s="148">
        <v>19.571999999999999</v>
      </c>
      <c r="I37" s="157">
        <v>356.20400000000001</v>
      </c>
      <c r="J37" s="176"/>
      <c r="K37" s="176"/>
    </row>
    <row r="38" spans="1:14" ht="15" customHeight="1" x14ac:dyDescent="0.4">
      <c r="A38" s="5"/>
      <c r="B38" s="155" t="s">
        <v>65</v>
      </c>
      <c r="C38" s="148">
        <v>260.834</v>
      </c>
      <c r="D38" s="148">
        <v>273.59399999999999</v>
      </c>
      <c r="E38" s="148">
        <v>38.25</v>
      </c>
      <c r="F38" s="148">
        <v>51.01</v>
      </c>
      <c r="G38" s="148">
        <v>85.174000000000007</v>
      </c>
      <c r="H38" s="148">
        <v>21.288</v>
      </c>
      <c r="I38" s="157">
        <v>367.29599999999999</v>
      </c>
      <c r="J38" s="176"/>
      <c r="K38" s="176"/>
    </row>
    <row r="39" spans="1:14" ht="15" customHeight="1" x14ac:dyDescent="0.4">
      <c r="A39" s="5"/>
      <c r="B39" s="155" t="s">
        <v>66</v>
      </c>
      <c r="C39" s="148">
        <v>267.85899999999998</v>
      </c>
      <c r="D39" s="148">
        <v>280.76100000000002</v>
      </c>
      <c r="E39" s="148">
        <v>38.918999999999997</v>
      </c>
      <c r="F39" s="148">
        <v>51.820999999999998</v>
      </c>
      <c r="G39" s="148">
        <v>84.811999999999998</v>
      </c>
      <c r="H39" s="148">
        <v>15.582000000000001</v>
      </c>
      <c r="I39" s="157">
        <v>368.25299999999999</v>
      </c>
      <c r="J39" s="176"/>
      <c r="K39" s="176"/>
    </row>
    <row r="40" spans="1:14" ht="18.75" customHeight="1" x14ac:dyDescent="0.4">
      <c r="A40" s="5"/>
      <c r="B40" s="155" t="s">
        <v>67</v>
      </c>
      <c r="C40" s="148">
        <v>268.80099999999999</v>
      </c>
      <c r="D40" s="148">
        <v>280.41800000000001</v>
      </c>
      <c r="E40" s="148">
        <v>39.115000000000002</v>
      </c>
      <c r="F40" s="148">
        <v>50.731999999999999</v>
      </c>
      <c r="G40" s="148">
        <v>90.799000000000007</v>
      </c>
      <c r="H40" s="148">
        <v>14.119</v>
      </c>
      <c r="I40" s="157">
        <v>373.71899999999999</v>
      </c>
      <c r="J40" s="176"/>
      <c r="K40" s="176"/>
    </row>
    <row r="41" spans="1:14" ht="15" customHeight="1" x14ac:dyDescent="0.4">
      <c r="A41" s="5"/>
      <c r="B41" s="155" t="s">
        <v>68</v>
      </c>
      <c r="C41" s="148">
        <v>276.50299999999999</v>
      </c>
      <c r="D41" s="148">
        <v>288.40199999999999</v>
      </c>
      <c r="E41" s="148">
        <v>39.945999999999998</v>
      </c>
      <c r="F41" s="148">
        <v>51.844999999999999</v>
      </c>
      <c r="G41" s="148">
        <v>89.14</v>
      </c>
      <c r="H41" s="148">
        <v>9.9339999999999993</v>
      </c>
      <c r="I41" s="157">
        <v>375.577</v>
      </c>
      <c r="J41" s="176"/>
      <c r="K41" s="176"/>
    </row>
    <row r="42" spans="1:14" ht="15" customHeight="1" x14ac:dyDescent="0.4">
      <c r="A42" s="5"/>
      <c r="B42" s="155" t="s">
        <v>69</v>
      </c>
      <c r="C42" s="148">
        <v>279.08100000000002</v>
      </c>
      <c r="D42" s="148">
        <v>291.97399999999999</v>
      </c>
      <c r="E42" s="148">
        <v>39.249000000000002</v>
      </c>
      <c r="F42" s="148">
        <v>52.142000000000003</v>
      </c>
      <c r="G42" s="148">
        <v>90.168999999999997</v>
      </c>
      <c r="H42" s="148">
        <v>8.9420000000000002</v>
      </c>
      <c r="I42" s="157">
        <v>378.19200000000001</v>
      </c>
      <c r="J42" s="176"/>
      <c r="K42" s="176"/>
    </row>
    <row r="43" spans="1:14" ht="15" customHeight="1" x14ac:dyDescent="0.4">
      <c r="A43" s="5"/>
      <c r="B43" s="155" t="s">
        <v>70</v>
      </c>
      <c r="C43" s="148">
        <v>282.67</v>
      </c>
      <c r="D43" s="148">
        <v>295.09800000000001</v>
      </c>
      <c r="E43" s="148">
        <v>39.030999999999999</v>
      </c>
      <c r="F43" s="148">
        <v>51.459000000000003</v>
      </c>
      <c r="G43" s="148">
        <v>92.108000000000004</v>
      </c>
      <c r="H43" s="148">
        <v>5.9530000000000003</v>
      </c>
      <c r="I43" s="157">
        <v>380.73099999999999</v>
      </c>
      <c r="J43" s="176"/>
      <c r="K43" s="176"/>
    </row>
    <row r="44" spans="1:14" ht="18.75" customHeight="1" x14ac:dyDescent="0.4">
      <c r="A44" s="5"/>
      <c r="B44" s="155" t="s">
        <v>71</v>
      </c>
      <c r="C44" s="148">
        <v>288.70999999999998</v>
      </c>
      <c r="D44" s="148">
        <v>302.44299999999998</v>
      </c>
      <c r="E44" s="148">
        <v>40.091999999999999</v>
      </c>
      <c r="F44" s="148">
        <v>53.825000000000003</v>
      </c>
      <c r="G44" s="148">
        <v>95.603999999999999</v>
      </c>
      <c r="H44" s="148">
        <v>3.105</v>
      </c>
      <c r="I44" s="157">
        <v>387.41899999999998</v>
      </c>
      <c r="J44" s="176"/>
      <c r="K44" s="176"/>
    </row>
    <row r="45" spans="1:14" ht="15" customHeight="1" x14ac:dyDescent="0.4">
      <c r="A45" s="5"/>
      <c r="B45" s="155" t="s">
        <v>72</v>
      </c>
      <c r="C45" s="148">
        <v>291.14800000000002</v>
      </c>
      <c r="D45" s="148">
        <v>307.30799999999999</v>
      </c>
      <c r="E45" s="148">
        <v>39.566000000000003</v>
      </c>
      <c r="F45" s="148">
        <v>55.725999999999999</v>
      </c>
      <c r="G45" s="148">
        <v>98.883499999999998</v>
      </c>
      <c r="H45" s="148">
        <v>4.3094999999999999</v>
      </c>
      <c r="I45" s="157">
        <v>394.34100000000001</v>
      </c>
      <c r="J45" s="176"/>
      <c r="K45" s="176"/>
    </row>
    <row r="46" spans="1:14" ht="15" customHeight="1" x14ac:dyDescent="0.4">
      <c r="A46" s="5"/>
      <c r="B46" s="155" t="s">
        <v>73</v>
      </c>
      <c r="C46" s="148">
        <v>296.06200000000001</v>
      </c>
      <c r="D46" s="148">
        <v>312.46600000000001</v>
      </c>
      <c r="E46" s="148">
        <v>40.121000000000002</v>
      </c>
      <c r="F46" s="148">
        <v>56.524999999999999</v>
      </c>
      <c r="G46" s="148">
        <v>98.396500000000003</v>
      </c>
      <c r="H46" s="148">
        <v>8.5355000000000008</v>
      </c>
      <c r="I46" s="157">
        <v>402.99400000000003</v>
      </c>
      <c r="J46" s="176"/>
      <c r="K46" s="176"/>
    </row>
    <row r="47" spans="1:14" ht="15" customHeight="1" x14ac:dyDescent="0.4">
      <c r="A47" s="5"/>
      <c r="B47" s="155" t="s">
        <v>74</v>
      </c>
      <c r="C47" s="148">
        <v>302.28199999999998</v>
      </c>
      <c r="D47" s="148">
        <v>318.38499999999999</v>
      </c>
      <c r="E47" s="148">
        <v>40.640999999999998</v>
      </c>
      <c r="F47" s="148">
        <v>56.744</v>
      </c>
      <c r="G47" s="148">
        <v>110.6275</v>
      </c>
      <c r="H47" s="148">
        <v>5.0185000000000004</v>
      </c>
      <c r="I47" s="157">
        <v>417.928</v>
      </c>
      <c r="J47" s="176"/>
      <c r="K47" s="176"/>
    </row>
    <row r="48" spans="1:14" ht="18.75" customHeight="1" x14ac:dyDescent="0.4">
      <c r="A48" s="5"/>
      <c r="B48" s="155" t="s">
        <v>75</v>
      </c>
      <c r="C48" s="148">
        <v>308.44</v>
      </c>
      <c r="D48" s="148">
        <v>323.435</v>
      </c>
      <c r="E48" s="148">
        <v>41.433999999999997</v>
      </c>
      <c r="F48" s="148">
        <v>56.429000000000002</v>
      </c>
      <c r="G48" s="148">
        <v>117.26049999999999</v>
      </c>
      <c r="H48" s="148">
        <v>-1.1755</v>
      </c>
      <c r="I48" s="157">
        <v>424.52499999999998</v>
      </c>
      <c r="J48" s="176"/>
      <c r="K48" s="176"/>
    </row>
    <row r="49" spans="1:22" ht="15" customHeight="1" x14ac:dyDescent="0.4">
      <c r="A49" s="5"/>
      <c r="B49" s="155" t="s">
        <v>77</v>
      </c>
      <c r="C49" s="148">
        <v>314.875</v>
      </c>
      <c r="D49" s="148">
        <v>330.00900000000001</v>
      </c>
      <c r="E49" s="148">
        <v>41.851999999999997</v>
      </c>
      <c r="F49" s="148">
        <v>56.985999999999997</v>
      </c>
      <c r="G49" s="148">
        <v>110.88416959999999</v>
      </c>
      <c r="H49" s="148">
        <v>10.020830399999999</v>
      </c>
      <c r="I49" s="157">
        <v>435.78</v>
      </c>
      <c r="J49" s="176"/>
      <c r="K49" s="176"/>
    </row>
    <row r="50" spans="1:22" ht="15" customHeight="1" x14ac:dyDescent="0.4">
      <c r="A50" s="5"/>
      <c r="B50" s="155" t="s">
        <v>78</v>
      </c>
      <c r="C50" s="148">
        <v>318.06747916699999</v>
      </c>
      <c r="D50" s="148">
        <v>331.90070116699997</v>
      </c>
      <c r="E50" s="148">
        <v>42.271869199999998</v>
      </c>
      <c r="F50" s="148">
        <v>56.105091099999996</v>
      </c>
      <c r="G50" s="148">
        <v>109.70606833300006</v>
      </c>
      <c r="H50" s="148">
        <v>7.6615154999999868</v>
      </c>
      <c r="I50" s="157">
        <v>435.43506300000001</v>
      </c>
      <c r="J50" s="176"/>
      <c r="K50" s="176"/>
    </row>
    <row r="51" spans="1:22" ht="15" customHeight="1" x14ac:dyDescent="0.4">
      <c r="A51" s="5"/>
      <c r="B51" s="155" t="s">
        <v>79</v>
      </c>
      <c r="C51" s="148">
        <v>317.6156950620001</v>
      </c>
      <c r="D51" s="148">
        <v>332.33090476200005</v>
      </c>
      <c r="E51" s="148">
        <v>42.208914900000011</v>
      </c>
      <c r="F51" s="148">
        <v>56.924124800000001</v>
      </c>
      <c r="G51" s="148">
        <v>111.0965166379999</v>
      </c>
      <c r="H51" s="148">
        <v>2.120740300000016</v>
      </c>
      <c r="I51" s="157">
        <v>430.83295199999998</v>
      </c>
      <c r="J51" s="176"/>
      <c r="K51" s="176"/>
    </row>
    <row r="52" spans="1:22" ht="18.75" customHeight="1" x14ac:dyDescent="0.4">
      <c r="A52" s="5"/>
      <c r="B52" s="155" t="s">
        <v>80</v>
      </c>
      <c r="C52" s="148">
        <v>321.82278045600003</v>
      </c>
      <c r="D52" s="148">
        <v>337.0767125559999</v>
      </c>
      <c r="E52" s="148">
        <v>42.767870300000006</v>
      </c>
      <c r="F52" s="148">
        <v>58.021802199999996</v>
      </c>
      <c r="G52" s="148">
        <v>113.11537814399998</v>
      </c>
      <c r="H52" s="148">
        <v>-2.4868599999997968E-2</v>
      </c>
      <c r="I52" s="157">
        <v>434.91328999999996</v>
      </c>
      <c r="J52" s="176"/>
      <c r="K52" s="176"/>
    </row>
    <row r="53" spans="1:22" ht="15" customHeight="1" x14ac:dyDescent="0.4">
      <c r="A53" s="5"/>
      <c r="B53" s="155" t="s">
        <v>338</v>
      </c>
      <c r="C53" s="148">
        <v>326.01755298000006</v>
      </c>
      <c r="D53" s="148">
        <v>340.14225888000004</v>
      </c>
      <c r="E53" s="148">
        <v>43.324738899999993</v>
      </c>
      <c r="F53" s="148">
        <v>57.449444900000003</v>
      </c>
      <c r="G53" s="148">
        <v>106.76577461999997</v>
      </c>
      <c r="H53" s="148">
        <v>6.9860643999999885</v>
      </c>
      <c r="I53" s="157">
        <v>439.76939199999998</v>
      </c>
      <c r="J53" s="176"/>
      <c r="K53" s="176"/>
    </row>
    <row r="54" spans="1:22" ht="15" customHeight="1" x14ac:dyDescent="0.4">
      <c r="A54" s="5"/>
      <c r="B54" s="155" t="s">
        <v>339</v>
      </c>
      <c r="C54" s="148">
        <v>328.31741963500002</v>
      </c>
      <c r="D54" s="148">
        <v>342.63045993499998</v>
      </c>
      <c r="E54" s="148">
        <v>43.629818099999987</v>
      </c>
      <c r="F54" s="148">
        <v>57.942858200000003</v>
      </c>
      <c r="G54" s="148">
        <v>109.59741126500001</v>
      </c>
      <c r="H54" s="148">
        <v>7.6332850999999717</v>
      </c>
      <c r="I54" s="157">
        <v>445.54811599999999</v>
      </c>
      <c r="J54" s="176"/>
      <c r="K54" s="176"/>
    </row>
    <row r="55" spans="1:22" ht="15" customHeight="1" x14ac:dyDescent="0.4">
      <c r="A55" s="5"/>
      <c r="B55" s="155" t="s">
        <v>340</v>
      </c>
      <c r="C55" s="148">
        <v>330.69212323799997</v>
      </c>
      <c r="D55" s="148">
        <v>345.21788273799996</v>
      </c>
      <c r="E55" s="148">
        <v>43.944949299999998</v>
      </c>
      <c r="F55" s="148">
        <v>58.470708899999998</v>
      </c>
      <c r="G55" s="148">
        <v>111.83961666200007</v>
      </c>
      <c r="H55" s="148">
        <v>8.107687099999989</v>
      </c>
      <c r="I55" s="157">
        <v>450.63942700000001</v>
      </c>
      <c r="J55" s="176"/>
      <c r="K55" s="176"/>
    </row>
    <row r="56" spans="1:22" ht="18.75" customHeight="1" x14ac:dyDescent="0.4">
      <c r="A56" s="5"/>
      <c r="B56" s="155" t="s">
        <v>341</v>
      </c>
      <c r="C56" s="148">
        <v>332.77279833900002</v>
      </c>
      <c r="D56" s="148">
        <v>347.46780583899999</v>
      </c>
      <c r="E56" s="148">
        <v>44.221034099999997</v>
      </c>
      <c r="F56" s="148">
        <v>58.916041800000002</v>
      </c>
      <c r="G56" s="148">
        <v>113.17191966099999</v>
      </c>
      <c r="H56" s="148">
        <v>8.3278450000000053</v>
      </c>
      <c r="I56" s="157">
        <v>454.27256300000005</v>
      </c>
      <c r="J56" s="176"/>
      <c r="K56" s="176"/>
    </row>
    <row r="57" spans="1:22" ht="15" customHeight="1" x14ac:dyDescent="0.4">
      <c r="A57" s="5"/>
      <c r="B57" s="155" t="s">
        <v>345</v>
      </c>
      <c r="C57" s="148">
        <v>334.63949406800003</v>
      </c>
      <c r="D57" s="148">
        <v>349.15950246799997</v>
      </c>
      <c r="E57" s="148">
        <v>44.468541599999988</v>
      </c>
      <c r="F57" s="148">
        <v>58.988550000000004</v>
      </c>
      <c r="G57" s="148">
        <v>114.84907853199995</v>
      </c>
      <c r="H57" s="148">
        <v>8.3714753999999996</v>
      </c>
      <c r="I57" s="15">
        <v>457.86004800000001</v>
      </c>
      <c r="J57" s="176"/>
      <c r="K57" s="176"/>
    </row>
    <row r="58" spans="1:22" ht="15" customHeight="1" x14ac:dyDescent="0.4">
      <c r="A58" s="5"/>
      <c r="B58" s="155" t="s">
        <v>346</v>
      </c>
      <c r="C58" s="148">
        <v>336.69608987399999</v>
      </c>
      <c r="D58" s="148">
        <v>351.37800697400002</v>
      </c>
      <c r="E58" s="148">
        <v>44.741523699999995</v>
      </c>
      <c r="F58" s="148">
        <v>59.423440399999997</v>
      </c>
      <c r="G58" s="148">
        <v>116.24467622600001</v>
      </c>
      <c r="H58" s="148">
        <v>8.5787319000000171</v>
      </c>
      <c r="I58" s="15">
        <v>461.519498</v>
      </c>
      <c r="J58" s="176"/>
      <c r="K58" s="176"/>
    </row>
    <row r="59" spans="1:22" ht="15" customHeight="1" x14ac:dyDescent="0.4">
      <c r="A59" s="5"/>
      <c r="B59" s="155" t="s">
        <v>347</v>
      </c>
      <c r="C59" s="148">
        <v>339.001430132</v>
      </c>
      <c r="D59" s="148">
        <v>353.93023353199999</v>
      </c>
      <c r="E59" s="148">
        <v>45.244854599999996</v>
      </c>
      <c r="F59" s="148">
        <v>60.173658000000003</v>
      </c>
      <c r="G59" s="148">
        <v>117.35335176799998</v>
      </c>
      <c r="H59" s="148">
        <v>8.6838041000000192</v>
      </c>
      <c r="I59" s="15">
        <v>465.03858600000001</v>
      </c>
      <c r="J59" s="176"/>
      <c r="K59" s="176"/>
    </row>
    <row r="60" spans="1:22" ht="18.75" customHeight="1" x14ac:dyDescent="0.4">
      <c r="A60" s="5"/>
      <c r="B60" s="155" t="s">
        <v>348</v>
      </c>
      <c r="C60" s="148">
        <v>341.57662054999992</v>
      </c>
      <c r="D60" s="148">
        <v>356.47342655000006</v>
      </c>
      <c r="E60" s="148">
        <v>45.786987400000001</v>
      </c>
      <c r="F60" s="148">
        <v>60.683793199999997</v>
      </c>
      <c r="G60" s="148">
        <v>119.02803315000008</v>
      </c>
      <c r="H60" s="148">
        <v>8.1182353000000074</v>
      </c>
      <c r="I60" s="15">
        <v>468.72288900000001</v>
      </c>
      <c r="J60" s="176"/>
      <c r="K60" s="176"/>
    </row>
    <row r="61" spans="1:22" ht="15" customHeight="1" x14ac:dyDescent="0.4">
      <c r="A61" s="5"/>
      <c r="B61" s="155" t="s">
        <v>369</v>
      </c>
      <c r="C61" s="148">
        <v>344.47138133200002</v>
      </c>
      <c r="D61" s="148">
        <v>359.25298453200003</v>
      </c>
      <c r="E61" s="148">
        <v>46.375199000000002</v>
      </c>
      <c r="F61" s="148">
        <v>61.156802600000006</v>
      </c>
      <c r="G61" s="148">
        <v>121.00011816799999</v>
      </c>
      <c r="H61" s="148">
        <v>7.1949175000000034</v>
      </c>
      <c r="I61" s="15">
        <v>472.66641700000002</v>
      </c>
      <c r="J61" s="176"/>
      <c r="K61" s="176"/>
    </row>
    <row r="62" spans="1:22" ht="15" customHeight="1" x14ac:dyDescent="0.4">
      <c r="A62" s="5"/>
      <c r="B62" s="155" t="s">
        <v>370</v>
      </c>
      <c r="C62" s="148">
        <v>347.55038675200001</v>
      </c>
      <c r="D62" s="148">
        <v>362.25015355200003</v>
      </c>
      <c r="E62" s="148">
        <v>46.991654199999999</v>
      </c>
      <c r="F62" s="148">
        <v>61.6914205</v>
      </c>
      <c r="G62" s="148">
        <v>122.69914574799996</v>
      </c>
      <c r="H62" s="148">
        <v>6.6397725000000065</v>
      </c>
      <c r="I62" s="15">
        <v>476.88930499999998</v>
      </c>
      <c r="J62" s="176"/>
      <c r="K62" s="176"/>
    </row>
    <row r="63" spans="1:22" ht="15" customHeight="1" x14ac:dyDescent="0.4">
      <c r="A63" s="5"/>
      <c r="B63" s="155" t="s">
        <v>371</v>
      </c>
      <c r="C63" s="148">
        <v>350.54168791999996</v>
      </c>
      <c r="D63" s="148">
        <v>365.49831082000003</v>
      </c>
      <c r="E63" s="148">
        <v>47.599978700000001</v>
      </c>
      <c r="F63" s="148">
        <v>62.556600799999998</v>
      </c>
      <c r="G63" s="148">
        <v>124.61054468000006</v>
      </c>
      <c r="H63" s="148">
        <v>6.2653754000000008</v>
      </c>
      <c r="I63" s="15">
        <v>481.41760800000003</v>
      </c>
      <c r="J63" s="176"/>
      <c r="K63" s="176"/>
    </row>
    <row r="64" spans="1:22" s="2" customFormat="1" ht="18.75" customHeight="1" x14ac:dyDescent="0.45">
      <c r="A64" s="7"/>
      <c r="B64" s="51" t="s">
        <v>372</v>
      </c>
      <c r="C64" s="148">
        <v>353.51488775199999</v>
      </c>
      <c r="D64" s="148">
        <v>368.45040725199999</v>
      </c>
      <c r="E64" s="148">
        <v>48.209095300000001</v>
      </c>
      <c r="F64" s="148">
        <v>63.144613899999996</v>
      </c>
      <c r="G64" s="148">
        <v>127.29476054799999</v>
      </c>
      <c r="H64" s="148">
        <v>5.4602326999999935</v>
      </c>
      <c r="I64" s="15">
        <v>486.269881</v>
      </c>
      <c r="J64" s="176"/>
      <c r="K64" s="176"/>
      <c r="L64" s="148"/>
      <c r="M64" s="148"/>
      <c r="N64" s="148"/>
      <c r="O64" s="148"/>
      <c r="P64" s="148"/>
      <c r="Q64" s="148"/>
      <c r="R64" s="148"/>
      <c r="U64" s="28"/>
      <c r="V64" s="28"/>
    </row>
    <row r="65" spans="1:26" s="2" customFormat="1" ht="15.9" x14ac:dyDescent="0.45">
      <c r="A65" s="7"/>
      <c r="B65" s="51" t="s">
        <v>491</v>
      </c>
      <c r="C65" s="148">
        <v>356.61198211800013</v>
      </c>
      <c r="D65" s="148">
        <v>370.49720161800002</v>
      </c>
      <c r="E65" s="148">
        <v>48.838272500000002</v>
      </c>
      <c r="F65" s="148">
        <v>62.723492499999999</v>
      </c>
      <c r="G65" s="148">
        <v>131.16280708199989</v>
      </c>
      <c r="H65" s="148">
        <v>3.3171897999999964</v>
      </c>
      <c r="I65" s="15">
        <v>491.09197899999998</v>
      </c>
      <c r="J65" s="176"/>
      <c r="K65" s="176"/>
      <c r="L65" s="148"/>
      <c r="M65" s="148"/>
      <c r="N65" s="148"/>
      <c r="O65" s="148"/>
      <c r="P65" s="148"/>
      <c r="Q65" s="148"/>
      <c r="R65" s="148"/>
      <c r="U65" s="28"/>
      <c r="V65" s="28"/>
    </row>
    <row r="66" spans="1:26" s="2" customFormat="1" ht="15.9" x14ac:dyDescent="0.45">
      <c r="A66" s="7"/>
      <c r="B66" s="51" t="s">
        <v>492</v>
      </c>
      <c r="C66" s="148">
        <v>359.78532239699996</v>
      </c>
      <c r="D66" s="148">
        <v>373.511894197</v>
      </c>
      <c r="E66" s="148">
        <v>49.481869400000008</v>
      </c>
      <c r="F66" s="148">
        <v>63.2084416</v>
      </c>
      <c r="G66" s="148">
        <v>133.69704650300002</v>
      </c>
      <c r="H66" s="148">
        <v>2.4521751000000078</v>
      </c>
      <c r="I66" s="15">
        <v>495.93454400000002</v>
      </c>
      <c r="J66" s="176"/>
      <c r="K66" s="176"/>
      <c r="L66" s="148"/>
      <c r="M66" s="148"/>
      <c r="N66" s="148"/>
      <c r="O66" s="148"/>
      <c r="P66" s="148"/>
      <c r="Q66" s="148"/>
      <c r="R66" s="148"/>
      <c r="U66" s="28"/>
      <c r="V66" s="28"/>
    </row>
    <row r="67" spans="1:26" s="2" customFormat="1" ht="15.9" x14ac:dyDescent="0.45">
      <c r="A67" s="7"/>
      <c r="B67" s="51" t="s">
        <v>493</v>
      </c>
      <c r="C67" s="148">
        <v>363.01221096099999</v>
      </c>
      <c r="D67" s="148">
        <v>376.58153186100003</v>
      </c>
      <c r="E67" s="148">
        <v>50.136516900000004</v>
      </c>
      <c r="F67" s="148">
        <v>63.7058374</v>
      </c>
      <c r="G67" s="148">
        <v>136.13729693900001</v>
      </c>
      <c r="H67" s="148">
        <v>1.6542030999999953</v>
      </c>
      <c r="I67" s="15">
        <v>500.80371100000002</v>
      </c>
      <c r="J67" s="176"/>
      <c r="K67" s="176"/>
      <c r="L67" s="148"/>
      <c r="M67" s="148"/>
      <c r="N67" s="148"/>
      <c r="O67" s="148"/>
      <c r="P67" s="148"/>
      <c r="Q67" s="148"/>
      <c r="R67" s="148"/>
      <c r="U67" s="28"/>
      <c r="V67" s="28"/>
    </row>
    <row r="68" spans="1:26" ht="18.75" customHeight="1" x14ac:dyDescent="0.4">
      <c r="A68" s="5"/>
      <c r="B68" s="155" t="s">
        <v>494</v>
      </c>
      <c r="C68" s="148">
        <v>366.27987823599994</v>
      </c>
      <c r="D68" s="148">
        <v>379.67492713600001</v>
      </c>
      <c r="E68" s="148">
        <v>50.800588099999999</v>
      </c>
      <c r="F68" s="148">
        <v>64.195636500000006</v>
      </c>
      <c r="G68" s="148">
        <v>138.55052616400005</v>
      </c>
      <c r="H68" s="148">
        <v>0.90253560000000654</v>
      </c>
      <c r="I68" s="15">
        <v>505.73293999999999</v>
      </c>
      <c r="J68" s="176"/>
      <c r="K68" s="176"/>
    </row>
    <row r="69" spans="1:26" ht="15" customHeight="1" x14ac:dyDescent="0.4">
      <c r="A69" s="5"/>
      <c r="B69" s="155" t="s">
        <v>600</v>
      </c>
      <c r="C69" s="148">
        <v>369.60817802299999</v>
      </c>
      <c r="D69" s="148">
        <v>382.17850962299997</v>
      </c>
      <c r="E69" s="148">
        <v>51.476841999999998</v>
      </c>
      <c r="F69" s="148">
        <v>64.047173299999997</v>
      </c>
      <c r="G69" s="148">
        <v>141.31163267699995</v>
      </c>
      <c r="H69" s="148">
        <v>-0.2397506999999823</v>
      </c>
      <c r="I69" s="15">
        <v>510.68006000000003</v>
      </c>
      <c r="J69" s="176"/>
      <c r="K69" s="176"/>
    </row>
    <row r="70" spans="1:26" ht="15" customHeight="1" x14ac:dyDescent="0.4">
      <c r="A70" s="5"/>
      <c r="B70" s="155" t="s">
        <v>601</v>
      </c>
      <c r="C70" s="148">
        <v>372.81846840600002</v>
      </c>
      <c r="D70" s="148">
        <v>385.22113070600005</v>
      </c>
      <c r="E70" s="148">
        <v>52.140682300000002</v>
      </c>
      <c r="F70" s="148">
        <v>64.5433448</v>
      </c>
      <c r="G70" s="148">
        <v>144.01572499399998</v>
      </c>
      <c r="H70" s="148">
        <v>-1.1676653999999871</v>
      </c>
      <c r="I70" s="15">
        <v>515.66652799999997</v>
      </c>
      <c r="J70" s="176"/>
      <c r="K70" s="176"/>
    </row>
    <row r="71" spans="1:26" ht="15" customHeight="1" x14ac:dyDescent="0.4">
      <c r="A71" s="5"/>
      <c r="B71" s="155" t="s">
        <v>604</v>
      </c>
      <c r="C71" s="148">
        <v>376.00562254899995</v>
      </c>
      <c r="D71" s="148">
        <v>388.249763949</v>
      </c>
      <c r="E71" s="148">
        <v>52.804972999999997</v>
      </c>
      <c r="F71" s="148">
        <v>65.049114200000005</v>
      </c>
      <c r="G71" s="148">
        <v>146.75052645100004</v>
      </c>
      <c r="H71" s="148">
        <v>-2.0315849999999953</v>
      </c>
      <c r="I71" s="15">
        <v>520.72456399999999</v>
      </c>
      <c r="J71" s="176"/>
      <c r="K71" s="176"/>
    </row>
    <row r="72" spans="1:26" ht="18.75" customHeight="1" x14ac:dyDescent="0.4">
      <c r="A72" s="5"/>
      <c r="B72" s="155" t="s">
        <v>602</v>
      </c>
      <c r="C72" s="148">
        <v>379.19251692500006</v>
      </c>
      <c r="D72" s="148">
        <v>391.26359602500003</v>
      </c>
      <c r="E72" s="148">
        <v>53.472717500000002</v>
      </c>
      <c r="F72" s="148">
        <v>65.543796299999997</v>
      </c>
      <c r="G72" s="148">
        <v>149.51099757499989</v>
      </c>
      <c r="H72" s="148">
        <v>-2.8499615000000049</v>
      </c>
      <c r="I72" s="15">
        <v>525.85355299999992</v>
      </c>
      <c r="J72" s="176"/>
      <c r="K72" s="176"/>
    </row>
    <row r="73" spans="1:26" ht="14.6" x14ac:dyDescent="0.4">
      <c r="A73" s="5"/>
      <c r="B73" s="161">
        <v>2012</v>
      </c>
      <c r="C73" s="205">
        <f ca="1">SUM(OFFSET(C$4,4*(ROW()-ROW(C$73)),0):OFFSET(C$7,4*(ROW()-ROW(C$73)),0))</f>
        <v>788.33999999999992</v>
      </c>
      <c r="D73" s="205">
        <f ca="1">SUM(OFFSET(D$4,4*(ROW()-ROW(D$73)),0):OFFSET(D$7,4*(ROW()-ROW(D$73)),0))</f>
        <v>839.62</v>
      </c>
      <c r="E73" s="205">
        <f ca="1">SUM(OFFSET(E$4,4*(ROW()-ROW(E$73)),0):OFFSET(E$7,4*(ROW()-ROW(E$73)),0))</f>
        <v>103.02499999999999</v>
      </c>
      <c r="F73" s="205">
        <f ca="1">SUM(OFFSET(F$4,4*(ROW()-ROW(F$73)),0):OFFSET(F$7,4*(ROW()-ROW(F$73)),0))</f>
        <v>154.30500000000001</v>
      </c>
      <c r="G73" s="205">
        <f ca="1">SUM(OFFSET(G$4,4*(ROW()-ROW(G$73)),0):OFFSET(G$7,4*(ROW()-ROW(G$73)),0))</f>
        <v>269.14700000000005</v>
      </c>
      <c r="H73" s="205">
        <f ca="1">SUM(OFFSET(H$4,4*(ROW()-ROW(H$73)),0):OFFSET(H$7,4*(ROW()-ROW(H$73)),0))</f>
        <v>71.448999999999998</v>
      </c>
      <c r="I73" s="206">
        <f ca="1">SUM(OFFSET(I$4,4*(ROW()-ROW(I$73)),0):OFFSET(I$7,4*(ROW()-ROW(I$73)),0))</f>
        <v>1128.9360000000001</v>
      </c>
      <c r="K73" s="176"/>
    </row>
    <row r="74" spans="1:26" ht="14.6" x14ac:dyDescent="0.4">
      <c r="A74" s="5"/>
      <c r="B74" s="8">
        <v>2013</v>
      </c>
      <c r="C74" s="148">
        <f ca="1">SUM(OFFSET(C$4,4*(ROW()-ROW(C$73)),0):OFFSET(C$7,4*(ROW()-ROW(C$73)),0))</f>
        <v>825.77200000000005</v>
      </c>
      <c r="D74" s="148">
        <f ca="1">SUM(OFFSET(D$4,4*(ROW()-ROW(D$73)),0):OFFSET(D$7,4*(ROW()-ROW(D$73)),0))</f>
        <v>872.596</v>
      </c>
      <c r="E74" s="148">
        <f ca="1">SUM(OFFSET(E$4,4*(ROW()-ROW(E$73)),0):OFFSET(E$7,4*(ROW()-ROW(E$73)),0))</f>
        <v>108.20399999999999</v>
      </c>
      <c r="F74" s="148">
        <f ca="1">SUM(OFFSET(F$4,4*(ROW()-ROW(F$73)),0):OFFSET(F$7,4*(ROW()-ROW(F$73)),0))</f>
        <v>155.02800000000002</v>
      </c>
      <c r="G74" s="148">
        <f ca="1">SUM(OFFSET(G$4,4*(ROW()-ROW(G$73)),0):OFFSET(G$7,4*(ROW()-ROW(G$73)),0))</f>
        <v>278.25700000000006</v>
      </c>
      <c r="H74" s="148">
        <f ca="1">SUM(OFFSET(H$4,4*(ROW()-ROW(H$73)),0):OFFSET(H$7,4*(ROW()-ROW(H$73)),0))</f>
        <v>71.776999999999987</v>
      </c>
      <c r="I74" s="185">
        <f ca="1">SUM(OFFSET(I$4,4*(ROW()-ROW(I$73)),0):OFFSET(I$7,4*(ROW()-ROW(I$73)),0))</f>
        <v>1175.806</v>
      </c>
      <c r="K74" s="176"/>
      <c r="L74" s="207"/>
      <c r="M74" s="207"/>
      <c r="N74" s="208"/>
      <c r="O74" s="208"/>
      <c r="P74" s="208"/>
      <c r="Q74" s="209"/>
      <c r="R74" s="209"/>
      <c r="S74" s="209"/>
      <c r="T74" s="209"/>
      <c r="U74" s="209"/>
      <c r="V74" s="210"/>
      <c r="W74" s="210"/>
      <c r="X74" s="210"/>
      <c r="Y74" s="210"/>
      <c r="Z74" s="210"/>
    </row>
    <row r="75" spans="1:26" ht="15" customHeight="1" x14ac:dyDescent="0.4">
      <c r="A75" s="5"/>
      <c r="B75" s="8">
        <v>2014</v>
      </c>
      <c r="C75" s="148">
        <f ca="1">SUM(OFFSET(C$4,4*(ROW()-ROW(C$73)),0):OFFSET(C$7,4*(ROW()-ROW(C$73)),0))</f>
        <v>859.21499999999992</v>
      </c>
      <c r="D75" s="148">
        <f ca="1">SUM(OFFSET(D$4,4*(ROW()-ROW(D$73)),0):OFFSET(D$7,4*(ROW()-ROW(D$73)),0))</f>
        <v>894.38799999999992</v>
      </c>
      <c r="E75" s="148">
        <f ca="1">SUM(OFFSET(E$4,4*(ROW()-ROW(E$73)),0):OFFSET(E$7,4*(ROW()-ROW(E$73)),0))</f>
        <v>115.13800000000001</v>
      </c>
      <c r="F75" s="148">
        <f ca="1">SUM(OFFSET(F$4,4*(ROW()-ROW(F$73)),0):OFFSET(F$7,4*(ROW()-ROW(F$73)),0))</f>
        <v>150.31100000000001</v>
      </c>
      <c r="G75" s="148">
        <f ca="1">SUM(OFFSET(G$4,4*(ROW()-ROW(G$73)),0):OFFSET(G$7,4*(ROW()-ROW(G$73)),0))</f>
        <v>290.07799999999997</v>
      </c>
      <c r="H75" s="148">
        <f ca="1">SUM(OFFSET(H$4,4*(ROW()-ROW(H$73)),0):OFFSET(H$7,4*(ROW()-ROW(H$73)),0))</f>
        <v>67.66</v>
      </c>
      <c r="I75" s="185">
        <f ca="1">SUM(OFFSET(I$4,4*(ROW()-ROW(I$73)),0):OFFSET(I$7,4*(ROW()-ROW(I$73)),0))</f>
        <v>1216.953</v>
      </c>
      <c r="K75" s="176"/>
      <c r="L75" s="207"/>
      <c r="M75" s="207"/>
      <c r="N75" s="208"/>
      <c r="O75" s="208"/>
      <c r="P75" s="208"/>
      <c r="Q75" s="209"/>
      <c r="R75" s="209"/>
      <c r="S75" s="209"/>
      <c r="T75" s="209"/>
      <c r="U75" s="209"/>
      <c r="V75" s="210"/>
      <c r="W75" s="210"/>
      <c r="X75" s="210"/>
      <c r="Y75" s="210"/>
      <c r="Z75" s="210"/>
    </row>
    <row r="76" spans="1:26" ht="15" customHeight="1" x14ac:dyDescent="0.4">
      <c r="A76" s="5"/>
      <c r="B76" s="8">
        <v>2015</v>
      </c>
      <c r="C76" s="148">
        <f ca="1">SUM(OFFSET(C$4,4*(ROW()-ROW(C$73)),0):OFFSET(C$7,4*(ROW()-ROW(C$73)),0))</f>
        <v>891.11299999999994</v>
      </c>
      <c r="D76" s="148">
        <f ca="1">SUM(OFFSET(D$4,4*(ROW()-ROW(D$73)),0):OFFSET(D$7,4*(ROW()-ROW(D$73)),0))</f>
        <v>924.43099999999993</v>
      </c>
      <c r="E76" s="148">
        <f ca="1">SUM(OFFSET(E$4,4*(ROW()-ROW(E$73)),0):OFFSET(E$7,4*(ROW()-ROW(E$73)),0))</f>
        <v>122.18800000000002</v>
      </c>
      <c r="F76" s="148">
        <f ca="1">SUM(OFFSET(F$4,4*(ROW()-ROW(F$73)),0):OFFSET(F$7,4*(ROW()-ROW(F$73)),0))</f>
        <v>155.50600000000003</v>
      </c>
      <c r="G76" s="148">
        <f ca="1">SUM(OFFSET(G$4,4*(ROW()-ROW(G$73)),0):OFFSET(G$7,4*(ROW()-ROW(G$73)),0))</f>
        <v>330.13599999999997</v>
      </c>
      <c r="H76" s="148">
        <f ca="1">SUM(OFFSET(H$4,4*(ROW()-ROW(H$73)),0):OFFSET(H$7,4*(ROW()-ROW(H$73)),0))</f>
        <v>64.960999999999999</v>
      </c>
      <c r="I76" s="185">
        <f ca="1">SUM(OFFSET(I$4,4*(ROW()-ROW(I$73)),0):OFFSET(I$7,4*(ROW()-ROW(I$73)),0))</f>
        <v>1286.21</v>
      </c>
      <c r="K76" s="176"/>
      <c r="L76" s="207"/>
      <c r="M76" s="207"/>
      <c r="N76" s="208"/>
      <c r="O76" s="208"/>
      <c r="P76" s="208"/>
      <c r="Q76" s="209"/>
      <c r="R76" s="209"/>
      <c r="S76" s="209"/>
      <c r="T76" s="209"/>
      <c r="U76" s="209"/>
      <c r="V76" s="210"/>
      <c r="W76" s="210"/>
      <c r="X76" s="210"/>
      <c r="Y76" s="210"/>
      <c r="Z76" s="210"/>
    </row>
    <row r="77" spans="1:26" ht="15" customHeight="1" x14ac:dyDescent="0.4">
      <c r="A77" s="5"/>
      <c r="B77" s="8">
        <v>2016</v>
      </c>
      <c r="C77" s="148">
        <f ca="1">SUM(OFFSET(C$4,4*(ROW()-ROW(C$73)),0):OFFSET(C$7,4*(ROW()-ROW(C$73)),0))</f>
        <v>921.41200000000003</v>
      </c>
      <c r="D77" s="148">
        <f ca="1">SUM(OFFSET(D$4,4*(ROW()-ROW(D$73)),0):OFFSET(D$7,4*(ROW()-ROW(D$73)),0))</f>
        <v>961.25499999999988</v>
      </c>
      <c r="E77" s="148">
        <f ca="1">SUM(OFFSET(E$4,4*(ROW()-ROW(E$73)),0):OFFSET(E$7,4*(ROW()-ROW(E$73)),0))</f>
        <v>126.185</v>
      </c>
      <c r="F77" s="148">
        <f ca="1">SUM(OFFSET(F$4,4*(ROW()-ROW(F$73)),0):OFFSET(F$7,4*(ROW()-ROW(F$73)),0))</f>
        <v>166.02799999999999</v>
      </c>
      <c r="G77" s="148">
        <f ca="1">SUM(OFFSET(G$4,4*(ROW()-ROW(G$73)),0):OFFSET(G$7,4*(ROW()-ROW(G$73)),0))</f>
        <v>330.43900000000002</v>
      </c>
      <c r="H77" s="148">
        <f ca="1">SUM(OFFSET(H$4,4*(ROW()-ROW(H$73)),0):OFFSET(H$7,4*(ROW()-ROW(H$73)),0))</f>
        <v>59.515999999999998</v>
      </c>
      <c r="I77" s="185">
        <f ca="1">SUM(OFFSET(I$4,4*(ROW()-ROW(I$73)),0):OFFSET(I$7,4*(ROW()-ROW(I$73)),0))</f>
        <v>1311.3670000000002</v>
      </c>
      <c r="K77" s="176"/>
      <c r="L77" s="207"/>
      <c r="M77" s="207"/>
      <c r="N77" s="208"/>
      <c r="O77" s="208"/>
      <c r="P77" s="208"/>
      <c r="Q77" s="209"/>
      <c r="R77" s="209"/>
      <c r="S77" s="209"/>
      <c r="T77" s="209"/>
      <c r="U77" s="209"/>
      <c r="V77" s="210"/>
      <c r="W77" s="210"/>
      <c r="X77" s="210"/>
      <c r="Y77" s="210"/>
      <c r="Z77" s="210"/>
    </row>
    <row r="78" spans="1:26" ht="15" customHeight="1" x14ac:dyDescent="0.4">
      <c r="A78" s="5"/>
      <c r="B78" s="8">
        <v>2017</v>
      </c>
      <c r="C78" s="148">
        <f ca="1">SUM(OFFSET(C$4,4*(ROW()-ROW(C$73)),0):OFFSET(C$7,4*(ROW()-ROW(C$73)),0))</f>
        <v>965.149</v>
      </c>
      <c r="D78" s="148">
        <f ca="1">SUM(OFFSET(D$4,4*(ROW()-ROW(D$73)),0):OFFSET(D$7,4*(ROW()-ROW(D$73)),0))</f>
        <v>999.06500000000005</v>
      </c>
      <c r="E78" s="148">
        <f ca="1">SUM(OFFSET(E$4,4*(ROW()-ROW(E$73)),0):OFFSET(E$7,4*(ROW()-ROW(E$73)),0))</f>
        <v>137.86699999999999</v>
      </c>
      <c r="F78" s="148">
        <f ca="1">SUM(OFFSET(F$4,4*(ROW()-ROW(F$73)),0):OFFSET(F$7,4*(ROW()-ROW(F$73)),0))</f>
        <v>171.78299999999999</v>
      </c>
      <c r="G78" s="148">
        <f ca="1">SUM(OFFSET(G$4,4*(ROW()-ROW(G$73)),0):OFFSET(G$7,4*(ROW()-ROW(G$73)),0))</f>
        <v>334.08399999999995</v>
      </c>
      <c r="H78" s="148">
        <f ca="1">SUM(OFFSET(H$4,4*(ROW()-ROW(H$73)),0):OFFSET(H$7,4*(ROW()-ROW(H$73)),0))</f>
        <v>47.84</v>
      </c>
      <c r="I78" s="185">
        <f ca="1">SUM(OFFSET(I$4,4*(ROW()-ROW(I$73)),0):OFFSET(I$7,4*(ROW()-ROW(I$73)),0))</f>
        <v>1347.0730000000001</v>
      </c>
      <c r="K78" s="176"/>
      <c r="L78" s="207"/>
      <c r="M78" s="207"/>
      <c r="N78" s="208"/>
      <c r="O78" s="208"/>
      <c r="P78" s="208"/>
      <c r="Q78" s="209"/>
      <c r="R78" s="209"/>
      <c r="S78" s="209"/>
      <c r="T78" s="209"/>
      <c r="U78" s="209"/>
      <c r="V78" s="210"/>
      <c r="W78" s="210"/>
      <c r="X78" s="210"/>
      <c r="Y78" s="210"/>
      <c r="Z78" s="210"/>
    </row>
    <row r="79" spans="1:26" ht="15" customHeight="1" x14ac:dyDescent="0.4">
      <c r="A79" s="5"/>
      <c r="B79" s="8">
        <v>2018</v>
      </c>
      <c r="C79" s="148">
        <f ca="1">SUM(OFFSET(C$4,4*(ROW()-ROW(C$73)),0):OFFSET(C$7,4*(ROW()-ROW(C$73)),0))</f>
        <v>1005.0699999999999</v>
      </c>
      <c r="D79" s="148">
        <f ca="1">SUM(OFFSET(D$4,4*(ROW()-ROW(D$73)),0):OFFSET(D$7,4*(ROW()-ROW(D$73)),0))</f>
        <v>1041.569</v>
      </c>
      <c r="E79" s="148">
        <f ca="1">SUM(OFFSET(E$4,4*(ROW()-ROW(E$73)),0):OFFSET(E$7,4*(ROW()-ROW(E$73)),0))</f>
        <v>142.56</v>
      </c>
      <c r="F79" s="148">
        <f ca="1">SUM(OFFSET(F$4,4*(ROW()-ROW(F$73)),0):OFFSET(F$7,4*(ROW()-ROW(F$73)),0))</f>
        <v>179.05900000000003</v>
      </c>
      <c r="G79" s="148">
        <f ca="1">SUM(OFFSET(G$4,4*(ROW()-ROW(G$73)),0):OFFSET(G$7,4*(ROW()-ROW(G$73)),0))</f>
        <v>351.26800000000003</v>
      </c>
      <c r="H79" s="148">
        <f ca="1">SUM(OFFSET(H$4,4*(ROW()-ROW(H$73)),0):OFFSET(H$7,4*(ROW()-ROW(H$73)),0))</f>
        <v>46.100999999999999</v>
      </c>
      <c r="I79" s="185">
        <f ca="1">SUM(OFFSET(I$4,4*(ROW()-ROW(I$73)),0):OFFSET(I$7,4*(ROW()-ROW(I$73)),0))</f>
        <v>1402.4390000000001</v>
      </c>
      <c r="K79" s="176"/>
      <c r="L79" s="207"/>
      <c r="M79" s="207"/>
      <c r="N79" s="208"/>
      <c r="O79" s="208"/>
      <c r="P79" s="208"/>
      <c r="Q79" s="209"/>
      <c r="R79" s="209"/>
      <c r="S79" s="209"/>
      <c r="T79" s="209"/>
      <c r="U79" s="209"/>
      <c r="V79" s="210"/>
      <c r="W79" s="210"/>
      <c r="X79" s="210"/>
      <c r="Y79" s="210"/>
      <c r="Z79" s="210"/>
    </row>
    <row r="80" spans="1:26" ht="15" customHeight="1" x14ac:dyDescent="0.4">
      <c r="A80" s="5"/>
      <c r="B80" s="8">
        <v>2019</v>
      </c>
      <c r="C80" s="148">
        <f ca="1">SUM(OFFSET(C$4,4*(ROW()-ROW(C$73)),0):OFFSET(C$7,4*(ROW()-ROW(C$73)),0))</f>
        <v>1042.5329999999999</v>
      </c>
      <c r="D80" s="148">
        <f ca="1">SUM(OFFSET(D$4,4*(ROW()-ROW(D$73)),0):OFFSET(D$7,4*(ROW()-ROW(D$73)),0))</f>
        <v>1087.0819999999999</v>
      </c>
      <c r="E80" s="148">
        <f ca="1">SUM(OFFSET(E$4,4*(ROW()-ROW(E$73)),0):OFFSET(E$7,4*(ROW()-ROW(E$73)),0))</f>
        <v>150.17099999999999</v>
      </c>
      <c r="F80" s="148">
        <f ca="1">SUM(OFFSET(F$4,4*(ROW()-ROW(F$73)),0):OFFSET(F$7,4*(ROW()-ROW(F$73)),0))</f>
        <v>194.72</v>
      </c>
      <c r="G80" s="148">
        <f ca="1">SUM(OFFSET(G$4,4*(ROW()-ROW(G$73)),0):OFFSET(G$7,4*(ROW()-ROW(G$73)),0))</f>
        <v>366.93200000000002</v>
      </c>
      <c r="H80" s="148">
        <f ca="1">SUM(OFFSET(H$4,4*(ROW()-ROW(H$73)),0):OFFSET(H$7,4*(ROW()-ROW(H$73)),0))</f>
        <v>43.497</v>
      </c>
      <c r="I80" s="185">
        <f ca="1">SUM(OFFSET(I$4,4*(ROW()-ROW(I$73)),0):OFFSET(I$7,4*(ROW()-ROW(I$73)),0))</f>
        <v>1452.962</v>
      </c>
      <c r="K80" s="176"/>
      <c r="L80" s="207"/>
      <c r="M80" s="207"/>
      <c r="N80" s="208"/>
      <c r="O80" s="208"/>
      <c r="P80" s="208"/>
      <c r="Q80" s="209"/>
      <c r="R80" s="209"/>
      <c r="S80" s="209"/>
      <c r="T80" s="209"/>
      <c r="U80" s="209"/>
      <c r="V80" s="210"/>
      <c r="W80" s="210"/>
      <c r="X80" s="210"/>
      <c r="Y80" s="210"/>
      <c r="Z80" s="210"/>
    </row>
    <row r="81" spans="1:26" ht="15" customHeight="1" x14ac:dyDescent="0.4">
      <c r="A81" s="5"/>
      <c r="B81" s="8">
        <v>2020</v>
      </c>
      <c r="C81" s="148">
        <f ca="1">SUM(OFFSET(C$4,4*(ROW()-ROW(C$73)),0):OFFSET(C$7,4*(ROW()-ROW(C$73)),0))</f>
        <v>1046.8879999999999</v>
      </c>
      <c r="D81" s="148">
        <f ca="1">SUM(OFFSET(D$4,4*(ROW()-ROW(D$73)),0):OFFSET(D$7,4*(ROW()-ROW(D$73)),0))</f>
        <v>1094.6949999999999</v>
      </c>
      <c r="E81" s="148">
        <f ca="1">SUM(OFFSET(E$4,4*(ROW()-ROW(E$73)),0):OFFSET(E$7,4*(ROW()-ROW(E$73)),0))</f>
        <v>152.52699999999999</v>
      </c>
      <c r="F81" s="148">
        <f ca="1">SUM(OFFSET(F$4,4*(ROW()-ROW(F$73)),0):OFFSET(F$7,4*(ROW()-ROW(F$73)),0))</f>
        <v>200.334</v>
      </c>
      <c r="G81" s="148">
        <f ca="1">SUM(OFFSET(G$4,4*(ROW()-ROW(G$73)),0):OFFSET(G$7,4*(ROW()-ROW(G$73)),0))</f>
        <v>339.03300000000002</v>
      </c>
      <c r="H81" s="148">
        <f ca="1">SUM(OFFSET(H$4,4*(ROW()-ROW(H$73)),0):OFFSET(H$7,4*(ROW()-ROW(H$73)),0))</f>
        <v>67.944999999999993</v>
      </c>
      <c r="I81" s="185">
        <f ca="1">SUM(OFFSET(I$4,4*(ROW()-ROW(I$73)),0):OFFSET(I$7,4*(ROW()-ROW(I$73)),0))</f>
        <v>1453.866</v>
      </c>
      <c r="J81" s="1" t="s">
        <v>398</v>
      </c>
      <c r="K81" s="176"/>
      <c r="L81" s="207"/>
      <c r="M81" s="207"/>
      <c r="N81" s="208"/>
      <c r="O81" s="208"/>
      <c r="P81" s="208"/>
      <c r="Q81" s="209"/>
      <c r="R81" s="209"/>
      <c r="S81" s="209"/>
      <c r="T81" s="209"/>
      <c r="U81" s="209"/>
      <c r="V81" s="210"/>
      <c r="W81" s="210"/>
      <c r="X81" s="210"/>
      <c r="Y81" s="210"/>
      <c r="Z81" s="210"/>
    </row>
    <row r="82" spans="1:26" ht="15" customHeight="1" x14ac:dyDescent="0.4">
      <c r="A82" s="5"/>
      <c r="B82" s="8">
        <v>2021</v>
      </c>
      <c r="C82" s="148">
        <f ca="1">SUM(OFFSET(C$4,4*(ROW()-ROW(C$73)),0):OFFSET(C$7,4*(ROW()-ROW(C$73)),0))</f>
        <v>1107.0550000000001</v>
      </c>
      <c r="D82" s="148">
        <f ca="1">SUM(OFFSET(D$4,4*(ROW()-ROW(D$73)),0):OFFSET(D$7,4*(ROW()-ROW(D$73)),0))</f>
        <v>1155.8919999999998</v>
      </c>
      <c r="E82" s="148">
        <f ca="1">SUM(OFFSET(E$4,4*(ROW()-ROW(E$73)),0):OFFSET(E$7,4*(ROW()-ROW(E$73)),0))</f>
        <v>157.34100000000001</v>
      </c>
      <c r="F82" s="148">
        <f ca="1">SUM(OFFSET(F$4,4*(ROW()-ROW(F$73)),0):OFFSET(F$7,4*(ROW()-ROW(F$73)),0))</f>
        <v>206.178</v>
      </c>
      <c r="G82" s="148">
        <f ca="1">SUM(OFFSET(G$4,4*(ROW()-ROW(G$73)),0):OFFSET(G$7,4*(ROW()-ROW(G$73)),0))</f>
        <v>362.21600000000001</v>
      </c>
      <c r="H82" s="148">
        <f ca="1">SUM(OFFSET(H$4,4*(ROW()-ROW(H$73)),0):OFFSET(H$7,4*(ROW()-ROW(H$73)),0))</f>
        <v>38.948</v>
      </c>
      <c r="I82" s="185">
        <f ca="1">SUM(OFFSET(I$4,4*(ROW()-ROW(I$73)),0):OFFSET(I$7,4*(ROW()-ROW(I$73)),0))</f>
        <v>1508.2190000000001</v>
      </c>
      <c r="K82" s="176"/>
      <c r="L82" s="207"/>
      <c r="M82" s="207"/>
      <c r="N82" s="208"/>
      <c r="O82" s="208"/>
      <c r="P82" s="208"/>
      <c r="Q82" s="209"/>
      <c r="R82" s="209"/>
      <c r="S82" s="209"/>
      <c r="T82" s="209"/>
      <c r="U82" s="209"/>
      <c r="V82" s="210"/>
      <c r="W82" s="210"/>
      <c r="X82" s="210"/>
      <c r="Y82" s="210"/>
      <c r="Z82" s="210"/>
    </row>
    <row r="83" spans="1:26" ht="15" customHeight="1" x14ac:dyDescent="0.4">
      <c r="A83" s="5"/>
      <c r="B83" s="8">
        <v>2022</v>
      </c>
      <c r="C83" s="148">
        <f ca="1">SUM(OFFSET(C$4,4*(ROW()-ROW(C$73)),0):OFFSET(C$7,4*(ROW()-ROW(C$73)),0))</f>
        <v>1178.202</v>
      </c>
      <c r="D83" s="148">
        <f ca="1">SUM(OFFSET(D$4,4*(ROW()-ROW(D$73)),0):OFFSET(D$7,4*(ROW()-ROW(D$73)),0))</f>
        <v>1240.6019999999999</v>
      </c>
      <c r="E83" s="148">
        <f ca="1">SUM(OFFSET(E$4,4*(ROW()-ROW(E$73)),0):OFFSET(E$7,4*(ROW()-ROW(E$73)),0))</f>
        <v>160.41999999999999</v>
      </c>
      <c r="F83" s="148">
        <f ca="1">SUM(OFFSET(F$4,4*(ROW()-ROW(F$73)),0):OFFSET(F$7,4*(ROW()-ROW(F$73)),0))</f>
        <v>222.82</v>
      </c>
      <c r="G83" s="148">
        <f ca="1">SUM(OFFSET(G$4,4*(ROW()-ROW(G$73)),0):OFFSET(G$7,4*(ROW()-ROW(G$73)),0))</f>
        <v>403.51150000000001</v>
      </c>
      <c r="H83" s="148">
        <f ca="1">SUM(OFFSET(H$4,4*(ROW()-ROW(H$73)),0):OFFSET(H$7,4*(ROW()-ROW(H$73)),0))</f>
        <v>20.968500000000002</v>
      </c>
      <c r="I83" s="185">
        <f ca="1">SUM(OFFSET(I$4,4*(ROW()-ROW(I$73)),0):OFFSET(I$7,4*(ROW()-ROW(I$73)),0))</f>
        <v>1602.6819999999998</v>
      </c>
      <c r="K83" s="176"/>
      <c r="L83" s="207"/>
      <c r="M83" s="207"/>
      <c r="N83" s="208"/>
      <c r="O83" s="208"/>
      <c r="P83" s="208"/>
      <c r="Q83" s="209"/>
      <c r="R83" s="209"/>
      <c r="S83" s="209"/>
      <c r="T83" s="209"/>
      <c r="U83" s="209"/>
      <c r="V83" s="210"/>
      <c r="W83" s="210"/>
      <c r="X83" s="210"/>
      <c r="Y83" s="210"/>
      <c r="Z83" s="210"/>
    </row>
    <row r="84" spans="1:26" ht="15" customHeight="1" x14ac:dyDescent="0.4">
      <c r="A84" s="5"/>
      <c r="B84" s="8">
        <v>2023</v>
      </c>
      <c r="C84" s="148">
        <f ca="1">SUM(OFFSET(C$4,4*(ROW()-ROW(C$73)),0):OFFSET(C$7,4*(ROW()-ROW(C$73)),0))</f>
        <v>1258.9981742290001</v>
      </c>
      <c r="D84" s="148">
        <f ca="1">SUM(OFFSET(D$4,4*(ROW()-ROW(D$73)),0):OFFSET(D$7,4*(ROW()-ROW(D$73)),0))</f>
        <v>1317.6756059290001</v>
      </c>
      <c r="E84" s="148">
        <f ca="1">SUM(OFFSET(E$4,4*(ROW()-ROW(E$73)),0):OFFSET(E$7,4*(ROW()-ROW(E$73)),0))</f>
        <v>167.7667841</v>
      </c>
      <c r="F84" s="148">
        <f ca="1">SUM(OFFSET(F$4,4*(ROW()-ROW(F$73)),0):OFFSET(F$7,4*(ROW()-ROW(F$73)),0))</f>
        <v>226.44421590000002</v>
      </c>
      <c r="G84" s="148">
        <f ca="1">SUM(OFFSET(G$4,4*(ROW()-ROW(G$73)),0):OFFSET(G$7,4*(ROW()-ROW(G$73)),0))</f>
        <v>448.94725457099997</v>
      </c>
      <c r="H84" s="148">
        <f ca="1">SUM(OFFSET(H$4,4*(ROW()-ROW(H$73)),0):OFFSET(H$7,4*(ROW()-ROW(H$73)),0))</f>
        <v>18.627586200000003</v>
      </c>
      <c r="I84" s="185">
        <f ca="1">SUM(OFFSET(I$4,4*(ROW()-ROW(I$73)),0):OFFSET(I$7,4*(ROW()-ROW(I$73)),0))</f>
        <v>1726.5730149999999</v>
      </c>
      <c r="K84" s="176"/>
      <c r="L84" s="207"/>
      <c r="M84" s="207"/>
      <c r="N84" s="208"/>
      <c r="O84" s="208"/>
      <c r="P84" s="208"/>
      <c r="Q84" s="209"/>
      <c r="R84" s="209"/>
      <c r="S84" s="209"/>
      <c r="T84" s="209"/>
      <c r="U84" s="209"/>
      <c r="V84" s="210"/>
      <c r="W84" s="210"/>
      <c r="X84" s="210"/>
      <c r="Y84" s="210"/>
      <c r="Z84" s="210"/>
    </row>
    <row r="85" spans="1:26" ht="15" customHeight="1" x14ac:dyDescent="0.4">
      <c r="A85" s="5"/>
      <c r="B85" s="8">
        <v>2024</v>
      </c>
      <c r="C85" s="148">
        <f ca="1">SUM(OFFSET(C$4,4*(ROW()-ROW(C$73)),0):OFFSET(C$7,4*(ROW()-ROW(C$73)),0))</f>
        <v>1306.8498763090001</v>
      </c>
      <c r="D85" s="148">
        <f ca="1">SUM(OFFSET(D$4,4*(ROW()-ROW(D$73)),0):OFFSET(D$7,4*(ROW()-ROW(D$73)),0))</f>
        <v>1365.0673141089999</v>
      </c>
      <c r="E85" s="148">
        <f ca="1">SUM(OFFSET(E$4,4*(ROW()-ROW(E$73)),0):OFFSET(E$7,4*(ROW()-ROW(E$73)),0))</f>
        <v>173.66737659999998</v>
      </c>
      <c r="F85" s="148">
        <f ca="1">SUM(OFFSET(F$4,4*(ROW()-ROW(F$73)),0):OFFSET(F$7,4*(ROW()-ROW(F$73)),0))</f>
        <v>231.88481420000002</v>
      </c>
      <c r="G85" s="148">
        <f ca="1">SUM(OFFSET(G$4,4*(ROW()-ROW(G$73)),0):OFFSET(G$7,4*(ROW()-ROW(G$73)),0))</f>
        <v>441.31818069100001</v>
      </c>
      <c r="H85" s="148">
        <f ca="1">SUM(OFFSET(H$4,4*(ROW()-ROW(H$73)),0):OFFSET(H$7,4*(ROW()-ROW(H$73)),0))</f>
        <v>22.702167999999951</v>
      </c>
      <c r="I85" s="185">
        <f ca="1">SUM(OFFSET(I$4,4*(ROW()-ROW(I$73)),0):OFFSET(I$7,4*(ROW()-ROW(I$73)),0))</f>
        <v>1770.8702249999999</v>
      </c>
      <c r="K85" s="176"/>
      <c r="L85" s="207"/>
      <c r="M85" s="207"/>
      <c r="N85" s="208"/>
      <c r="O85" s="208"/>
      <c r="P85" s="208"/>
      <c r="Q85" s="209"/>
      <c r="R85" s="209"/>
      <c r="S85" s="209"/>
      <c r="T85" s="209"/>
      <c r="U85" s="209"/>
      <c r="V85" s="210"/>
      <c r="W85" s="210"/>
      <c r="X85" s="210"/>
      <c r="Y85" s="210"/>
      <c r="Z85" s="210"/>
    </row>
    <row r="86" spans="1:26" ht="14.6" x14ac:dyDescent="0.4">
      <c r="A86" s="5"/>
      <c r="B86" s="8">
        <v>2025</v>
      </c>
      <c r="C86" s="148">
        <f ca="1">SUM(OFFSET(C$4,4*(ROW()-ROW(C$73)),0):OFFSET(C$7,4*(ROW()-ROW(C$73)),0))</f>
        <v>1343.1098124129999</v>
      </c>
      <c r="D86" s="148">
        <f ca="1">SUM(OFFSET(D$4,4*(ROW()-ROW(D$73)),0):OFFSET(D$7,4*(ROW()-ROW(D$73)),0))</f>
        <v>1401.935548813</v>
      </c>
      <c r="E86" s="148">
        <f ca="1">SUM(OFFSET(E$4,4*(ROW()-ROW(E$73)),0):OFFSET(E$7,4*(ROW()-ROW(E$73)),0))</f>
        <v>178.67595399999996</v>
      </c>
      <c r="F86" s="148">
        <f ca="1">SUM(OFFSET(F$4,4*(ROW()-ROW(F$73)),0):OFFSET(F$7,4*(ROW()-ROW(F$73)),0))</f>
        <v>237.50169019999998</v>
      </c>
      <c r="G86" s="148">
        <f ca="1">SUM(OFFSET(G$4,4*(ROW()-ROW(G$73)),0):OFFSET(G$7,4*(ROW()-ROW(G$73)),0))</f>
        <v>461.61902618699992</v>
      </c>
      <c r="H86" s="148">
        <f ca="1">SUM(OFFSET(H$4,4*(ROW()-ROW(H$73)),0):OFFSET(H$7,4*(ROW()-ROW(H$73)),0))</f>
        <v>33.961856400000038</v>
      </c>
      <c r="I86" s="185">
        <f ca="1">SUM(OFFSET(I$4,4*(ROW()-ROW(I$73)),0):OFFSET(I$7,4*(ROW()-ROW(I$73)),0))</f>
        <v>1838.6906950000002</v>
      </c>
      <c r="K86" s="176"/>
      <c r="L86" s="207"/>
      <c r="M86" s="207"/>
      <c r="N86" s="208"/>
      <c r="O86" s="208"/>
      <c r="P86" s="208"/>
      <c r="Q86" s="209"/>
      <c r="R86" s="209"/>
      <c r="S86" s="209"/>
      <c r="T86" s="209"/>
      <c r="U86" s="209"/>
      <c r="V86" s="210"/>
      <c r="W86" s="210"/>
      <c r="X86" s="210"/>
      <c r="Y86" s="210"/>
      <c r="Z86" s="210"/>
    </row>
    <row r="87" spans="1:26" ht="14.6" x14ac:dyDescent="0.4">
      <c r="A87" s="5"/>
      <c r="B87" s="8">
        <v>2026</v>
      </c>
      <c r="C87" s="148">
        <f ca="1">SUM(OFFSET(C$4,4*(ROW()-ROW(C$73)),0):OFFSET(C$7,4*(ROW()-ROW(C$73)),0))</f>
        <v>1384.140076554</v>
      </c>
      <c r="D87" s="148">
        <f ca="1">SUM(OFFSET(D$4,4*(ROW()-ROW(D$73)),0):OFFSET(D$7,4*(ROW()-ROW(D$73)),0))</f>
        <v>1443.4748754540001</v>
      </c>
      <c r="E87" s="148">
        <f ca="1">SUM(OFFSET(E$4,4*(ROW()-ROW(E$73)),0):OFFSET(E$7,4*(ROW()-ROW(E$73)),0))</f>
        <v>186.7538193</v>
      </c>
      <c r="F87" s="148">
        <f ca="1">SUM(OFFSET(F$4,4*(ROW()-ROW(F$73)),0):OFFSET(F$7,4*(ROW()-ROW(F$73)),0))</f>
        <v>246.08861710000002</v>
      </c>
      <c r="G87" s="148">
        <f ca="1">SUM(OFFSET(G$4,4*(ROW()-ROW(G$73)),0):OFFSET(G$7,4*(ROW()-ROW(G$73)),0))</f>
        <v>487.33784174600009</v>
      </c>
      <c r="H87" s="148">
        <f ca="1">SUM(OFFSET(H$4,4*(ROW()-ROW(H$73)),0):OFFSET(H$7,4*(ROW()-ROW(H$73)),0))</f>
        <v>28.218300700000018</v>
      </c>
      <c r="I87" s="185">
        <f ca="1">SUM(OFFSET(I$4,4*(ROW()-ROW(I$73)),0):OFFSET(I$7,4*(ROW()-ROW(I$73)),0))</f>
        <v>1899.6962189999999</v>
      </c>
      <c r="K87" s="176"/>
      <c r="L87" s="207"/>
      <c r="M87" s="207"/>
      <c r="N87" s="208"/>
      <c r="O87" s="208"/>
      <c r="P87" s="208"/>
      <c r="Q87" s="209"/>
      <c r="R87" s="209"/>
      <c r="S87" s="209"/>
      <c r="T87" s="209"/>
      <c r="U87" s="209"/>
      <c r="V87" s="210"/>
      <c r="W87" s="210"/>
      <c r="X87" s="210"/>
      <c r="Y87" s="210"/>
      <c r="Z87" s="210"/>
    </row>
    <row r="88" spans="1:26" ht="14.6" x14ac:dyDescent="0.4">
      <c r="A88" s="5"/>
      <c r="B88" s="8">
        <v>2027</v>
      </c>
      <c r="C88" s="472">
        <f ca="1">SUM(OFFSET(C$4,4*(ROW()-ROW(C$73)),0):OFFSET(C$7,4*(ROW()-ROW(C$73)),0))</f>
        <v>1432.9244032280001</v>
      </c>
      <c r="D88" s="472">
        <f ca="1">SUM(OFFSET(D$4,4*(ROW()-ROW(D$73)),0):OFFSET(D$7,4*(ROW()-ROW(D$73)),0))</f>
        <v>1489.041034928</v>
      </c>
      <c r="E88" s="472">
        <f ca="1">SUM(OFFSET(E$4,4*(ROW()-ROW(E$73)),0):OFFSET(E$7,4*(ROW()-ROW(E$73)),0))</f>
        <v>196.66575410000002</v>
      </c>
      <c r="F88" s="472">
        <f ca="1">SUM(OFFSET(F$4,4*(ROW()-ROW(F$73)),0):OFFSET(F$7,4*(ROW()-ROW(F$73)),0))</f>
        <v>252.78238540000001</v>
      </c>
      <c r="G88" s="472">
        <f ca="1">SUM(OFFSET(G$4,4*(ROW()-ROW(G$73)),0):OFFSET(G$7,4*(ROW()-ROW(G$73)),0))</f>
        <v>528.29191107199995</v>
      </c>
      <c r="H88" s="472">
        <f ca="1">SUM(OFFSET(H$4,4*(ROW()-ROW(H$73)),0):OFFSET(H$7,4*(ROW()-ROW(H$73)),0))</f>
        <v>12.883800699999993</v>
      </c>
      <c r="I88" s="185">
        <f ca="1">SUM(OFFSET(I$4,4*(ROW()-ROW(I$73)),0):OFFSET(I$7,4*(ROW()-ROW(I$73)),0))</f>
        <v>1974.100115</v>
      </c>
      <c r="K88" s="176"/>
      <c r="L88" s="207"/>
      <c r="M88" s="207"/>
      <c r="N88" s="208"/>
      <c r="O88" s="208"/>
      <c r="P88" s="208"/>
      <c r="Q88" s="209"/>
      <c r="R88" s="209"/>
      <c r="S88" s="209"/>
      <c r="T88" s="209"/>
      <c r="U88" s="209"/>
      <c r="V88" s="210"/>
      <c r="W88" s="210"/>
      <c r="X88" s="210"/>
      <c r="Y88" s="210"/>
      <c r="Z88" s="210"/>
    </row>
    <row r="89" spans="1:26" ht="14.6" x14ac:dyDescent="0.4">
      <c r="A89" s="5"/>
      <c r="B89" s="135">
        <v>2028</v>
      </c>
      <c r="C89" s="189">
        <f ca="1">SUM(OFFSET(C$4,4*(ROW()-ROW(C$73)),0):OFFSET(C$7,4*(ROW()-ROW(C$73)),0))</f>
        <v>1484.712147214</v>
      </c>
      <c r="D89" s="189">
        <f ca="1">SUM(OFFSET(D$4,4*(ROW()-ROW(D$73)),0):OFFSET(D$7,4*(ROW()-ROW(D$73)),0))</f>
        <v>1535.3243314140002</v>
      </c>
      <c r="E89" s="189">
        <f ca="1">SUM(OFFSET(E$4,4*(ROW()-ROW(E$73)),0):OFFSET(E$7,4*(ROW()-ROW(E$73)),0))</f>
        <v>207.2230854</v>
      </c>
      <c r="F89" s="189">
        <f ca="1">SUM(OFFSET(F$4,4*(ROW()-ROW(F$73)),0):OFFSET(F$7,4*(ROW()-ROW(F$73)),0))</f>
        <v>257.83526879999999</v>
      </c>
      <c r="G89" s="189">
        <f ca="1">SUM(OFFSET(G$4,4*(ROW()-ROW(G$73)),0):OFFSET(G$7,4*(ROW()-ROW(G$73)),0))</f>
        <v>570.62841028599996</v>
      </c>
      <c r="H89" s="189">
        <f ca="1">SUM(OFFSET(H$4,4*(ROW()-ROW(H$73)),0):OFFSET(H$7,4*(ROW()-ROW(H$73)),0))</f>
        <v>-2.5364654999999581</v>
      </c>
      <c r="I89" s="188">
        <f ca="1">SUM(OFFSET(I$4,4*(ROW()-ROW(I$73)),0):OFFSET(I$7,4*(ROW()-ROW(I$73)),0))</f>
        <v>2052.8040919999999</v>
      </c>
      <c r="K89" s="176"/>
      <c r="L89" s="207"/>
      <c r="M89" s="207"/>
      <c r="N89" s="208"/>
      <c r="O89" s="208"/>
      <c r="P89" s="208"/>
      <c r="Q89" s="209"/>
      <c r="R89" s="209"/>
      <c r="S89" s="209"/>
      <c r="T89" s="209"/>
      <c r="U89" s="209"/>
      <c r="V89" s="210"/>
      <c r="W89" s="210"/>
      <c r="X89" s="210"/>
      <c r="Y89" s="210"/>
      <c r="Z89" s="210"/>
    </row>
    <row r="90" spans="1:26" ht="14.6" x14ac:dyDescent="0.4">
      <c r="A90" s="5"/>
      <c r="B90" s="155" t="s">
        <v>83</v>
      </c>
      <c r="C90" s="148">
        <f ca="1">SUM(OFFSET(C$5,4*(ROW()-ROW(C$90)),0):OFFSET(C$8,4*(ROW()-ROW(C$90)),0))</f>
        <v>791.95600000000002</v>
      </c>
      <c r="D90" s="148">
        <f ca="1">SUM(OFFSET(D$5,4*(ROW()-ROW(D$90)),0):OFFSET(D$8,4*(ROW()-ROW(D$90)),0))</f>
        <v>843.25199999999995</v>
      </c>
      <c r="E90" s="148">
        <f ca="1">SUM(OFFSET(E$5,4*(ROW()-ROW(E$90)),0):OFFSET(E$8,4*(ROW()-ROW(E$90)),0))</f>
        <v>103.374</v>
      </c>
      <c r="F90" s="148">
        <f ca="1">SUM(OFFSET(F$5,4*(ROW()-ROW(F$90)),0):OFFSET(F$8,4*(ROW()-ROW(F$90)),0))</f>
        <v>154.66999999999999</v>
      </c>
      <c r="G90" s="148">
        <f ca="1">SUM(OFFSET(G$5,4*(ROW()-ROW(G$90)),0):OFFSET(G$8,4*(ROW()-ROW(G$90)),0))</f>
        <v>268.58000000000004</v>
      </c>
      <c r="H90" s="148">
        <f ca="1">SUM(OFFSET(H$5,4*(ROW()-ROW(H$90)),0):OFFSET(H$8,4*(ROW()-ROW(H$90)),0))</f>
        <v>73.210999999999999</v>
      </c>
      <c r="I90" s="185">
        <f ca="1">SUM(OFFSET(I$5,4*(ROW()-ROW(I$90)),0):OFFSET(I$8,4*(ROW()-ROW(I$90)),0))</f>
        <v>1133.7469999999998</v>
      </c>
      <c r="J90" s="193"/>
      <c r="K90" s="176"/>
    </row>
    <row r="91" spans="1:26" ht="15" customHeight="1" x14ac:dyDescent="0.4">
      <c r="A91" s="5"/>
      <c r="B91" s="155" t="s">
        <v>84</v>
      </c>
      <c r="C91" s="148">
        <f ca="1">SUM(OFFSET(C$5,4*(ROW()-ROW(C$90)),0):OFFSET(C$8,4*(ROW()-ROW(C$90)),0))</f>
        <v>841.18999999999994</v>
      </c>
      <c r="D91" s="148">
        <f ca="1">SUM(OFFSET(D$5,4*(ROW()-ROW(D$90)),0):OFFSET(D$8,4*(ROW()-ROW(D$90)),0))</f>
        <v>884.35300000000007</v>
      </c>
      <c r="E91" s="148">
        <f ca="1">SUM(OFFSET(E$5,4*(ROW()-ROW(E$90)),0):OFFSET(E$8,4*(ROW()-ROW(E$90)),0))</f>
        <v>111.477</v>
      </c>
      <c r="F91" s="148">
        <f ca="1">SUM(OFFSET(F$5,4*(ROW()-ROW(F$90)),0):OFFSET(F$8,4*(ROW()-ROW(F$90)),0))</f>
        <v>154.63999999999999</v>
      </c>
      <c r="G91" s="148">
        <f ca="1">SUM(OFFSET(G$5,4*(ROW()-ROW(G$90)),0):OFFSET(G$8,4*(ROW()-ROW(G$90)),0))</f>
        <v>281.40999999999997</v>
      </c>
      <c r="H91" s="148">
        <f ca="1">SUM(OFFSET(H$5,4*(ROW()-ROW(H$90)),0):OFFSET(H$8,4*(ROW()-ROW(H$90)),0))</f>
        <v>70.552999999999997</v>
      </c>
      <c r="I91" s="157">
        <f ca="1">SUM(OFFSET(I$5,4*(ROW()-ROW(I$90)),0):OFFSET(I$8,4*(ROW()-ROW(I$90)),0))</f>
        <v>1193.153</v>
      </c>
      <c r="J91" s="193"/>
      <c r="K91" s="176"/>
    </row>
    <row r="92" spans="1:26" ht="15" customHeight="1" x14ac:dyDescent="0.4">
      <c r="A92" s="5"/>
      <c r="B92" s="155" t="s">
        <v>85</v>
      </c>
      <c r="C92" s="148">
        <f ca="1">SUM(OFFSET(C$5,4*(ROW()-ROW(C$90)),0):OFFSET(C$8,4*(ROW()-ROW(C$90)),0))</f>
        <v>863.37799999999993</v>
      </c>
      <c r="D92" s="148">
        <f ca="1">SUM(OFFSET(D$5,4*(ROW()-ROW(D$90)),0):OFFSET(D$8,4*(ROW()-ROW(D$90)),0))</f>
        <v>898.82600000000002</v>
      </c>
      <c r="E92" s="148">
        <f ca="1">SUM(OFFSET(E$5,4*(ROW()-ROW(E$90)),0):OFFSET(E$8,4*(ROW()-ROW(E$90)),0))</f>
        <v>114.905</v>
      </c>
      <c r="F92" s="148">
        <f ca="1">SUM(OFFSET(F$5,4*(ROW()-ROW(F$90)),0):OFFSET(F$8,4*(ROW()-ROW(F$90)),0))</f>
        <v>150.35300000000001</v>
      </c>
      <c r="G92" s="148">
        <f ca="1">SUM(OFFSET(G$5,4*(ROW()-ROW(G$90)),0):OFFSET(G$8,4*(ROW()-ROW(G$90)),0))</f>
        <v>298.36599999999999</v>
      </c>
      <c r="H92" s="148">
        <f ca="1">SUM(OFFSET(H$5,4*(ROW()-ROW(H$90)),0):OFFSET(H$8,4*(ROW()-ROW(H$90)),0))</f>
        <v>65.524999999999991</v>
      </c>
      <c r="I92" s="157">
        <f ca="1">SUM(OFFSET(I$5,4*(ROW()-ROW(I$90)),0):OFFSET(I$8,4*(ROW()-ROW(I$90)),0))</f>
        <v>1227.269</v>
      </c>
      <c r="J92" s="193"/>
      <c r="K92" s="176"/>
    </row>
    <row r="93" spans="1:26" ht="15" customHeight="1" x14ac:dyDescent="0.4">
      <c r="A93" s="5"/>
      <c r="B93" s="155" t="s">
        <v>86</v>
      </c>
      <c r="C93" s="148">
        <f ca="1">SUM(OFFSET(C$5,4*(ROW()-ROW(C$90)),0):OFFSET(C$8,4*(ROW()-ROW(C$90)),0))</f>
        <v>900.15699999999993</v>
      </c>
      <c r="D93" s="148">
        <f ca="1">SUM(OFFSET(D$5,4*(ROW()-ROW(D$90)),0):OFFSET(D$8,4*(ROW()-ROW(D$90)),0))</f>
        <v>932.37099999999998</v>
      </c>
      <c r="E93" s="148">
        <f ca="1">SUM(OFFSET(E$5,4*(ROW()-ROW(E$90)),0):OFFSET(E$8,4*(ROW()-ROW(E$90)),0))</f>
        <v>124.53400000000001</v>
      </c>
      <c r="F93" s="148">
        <f ca="1">SUM(OFFSET(F$5,4*(ROW()-ROW(F$90)),0):OFFSET(F$8,4*(ROW()-ROW(F$90)),0))</f>
        <v>156.74799999999999</v>
      </c>
      <c r="G93" s="148">
        <f ca="1">SUM(OFFSET(G$5,4*(ROW()-ROW(G$90)),0):OFFSET(G$8,4*(ROW()-ROW(G$90)),0))</f>
        <v>335.02800000000002</v>
      </c>
      <c r="H93" s="148">
        <f ca="1">SUM(OFFSET(H$5,4*(ROW()-ROW(H$90)),0):OFFSET(H$8,4*(ROW()-ROW(H$90)),0))</f>
        <v>65.618000000000009</v>
      </c>
      <c r="I93" s="157">
        <f ca="1">SUM(OFFSET(I$5,4*(ROW()-ROW(I$90)),0):OFFSET(I$8,4*(ROW()-ROW(I$90)),0))</f>
        <v>1300.8030000000001</v>
      </c>
      <c r="J93" s="193"/>
      <c r="K93" s="176"/>
    </row>
    <row r="94" spans="1:26" ht="15" customHeight="1" x14ac:dyDescent="0.4">
      <c r="A94" s="5"/>
      <c r="B94" s="155" t="s">
        <v>87</v>
      </c>
      <c r="C94" s="148">
        <f ca="1">SUM(OFFSET(C$5,4*(ROW()-ROW(C$90)),0):OFFSET(C$8,4*(ROW()-ROW(C$90)),0))</f>
        <v>929.97</v>
      </c>
      <c r="D94" s="148">
        <f ca="1">SUM(OFFSET(D$5,4*(ROW()-ROW(D$90)),0):OFFSET(D$8,4*(ROW()-ROW(D$90)),0))</f>
        <v>971.39299999999992</v>
      </c>
      <c r="E94" s="148">
        <f ca="1">SUM(OFFSET(E$5,4*(ROW()-ROW(E$90)),0):OFFSET(E$8,4*(ROW()-ROW(E$90)),0))</f>
        <v>128.047</v>
      </c>
      <c r="F94" s="148">
        <f ca="1">SUM(OFFSET(F$5,4*(ROW()-ROW(F$90)),0):OFFSET(F$8,4*(ROW()-ROW(F$90)),0))</f>
        <v>169.47</v>
      </c>
      <c r="G94" s="148">
        <f ca="1">SUM(OFFSET(G$5,4*(ROW()-ROW(G$90)),0):OFFSET(G$8,4*(ROW()-ROW(G$90)),0))</f>
        <v>329.01800000000003</v>
      </c>
      <c r="H94" s="148">
        <f ca="1">SUM(OFFSET(H$5,4*(ROW()-ROW(H$90)),0):OFFSET(H$8,4*(ROW()-ROW(H$90)),0))</f>
        <v>53.948999999999998</v>
      </c>
      <c r="I94" s="157">
        <f ca="1">SUM(OFFSET(I$5,4*(ROW()-ROW(I$90)),0):OFFSET(I$8,4*(ROW()-ROW(I$90)),0))</f>
        <v>1312.9370000000001</v>
      </c>
      <c r="J94" s="193"/>
      <c r="K94" s="176"/>
    </row>
    <row r="95" spans="1:26" ht="15" customHeight="1" x14ac:dyDescent="0.4">
      <c r="A95" s="5"/>
      <c r="B95" s="155" t="s">
        <v>88</v>
      </c>
      <c r="C95" s="148">
        <f ca="1">SUM(OFFSET(C$5,4*(ROW()-ROW(C$90)),0):OFFSET(C$8,4*(ROW()-ROW(C$90)),0))</f>
        <v>977.34100000000001</v>
      </c>
      <c r="D95" s="148">
        <f ca="1">SUM(OFFSET(D$5,4*(ROW()-ROW(D$90)),0):OFFSET(D$8,4*(ROW()-ROW(D$90)),0))</f>
        <v>1010.588</v>
      </c>
      <c r="E95" s="148">
        <f ca="1">SUM(OFFSET(E$5,4*(ROW()-ROW(E$90)),0):OFFSET(E$8,4*(ROW()-ROW(E$90)),0))</f>
        <v>140.02699999999999</v>
      </c>
      <c r="F95" s="148">
        <f ca="1">SUM(OFFSET(F$5,4*(ROW()-ROW(F$90)),0):OFFSET(F$8,4*(ROW()-ROW(F$90)),0))</f>
        <v>173.274</v>
      </c>
      <c r="G95" s="148">
        <f ca="1">SUM(OFFSET(G$5,4*(ROW()-ROW(G$90)),0):OFFSET(G$8,4*(ROW()-ROW(G$90)),0))</f>
        <v>339.262</v>
      </c>
      <c r="H95" s="148">
        <f ca="1">SUM(OFFSET(H$5,4*(ROW()-ROW(H$90)),0):OFFSET(H$8,4*(ROW()-ROW(H$90)),0))</f>
        <v>50.210999999999999</v>
      </c>
      <c r="I95" s="157">
        <f ca="1">SUM(OFFSET(I$5,4*(ROW()-ROW(I$90)),0):OFFSET(I$8,4*(ROW()-ROW(I$90)),0))</f>
        <v>1366.8140000000001</v>
      </c>
      <c r="J95" s="193"/>
      <c r="K95" s="176"/>
    </row>
    <row r="96" spans="1:26" ht="15" customHeight="1" x14ac:dyDescent="0.4">
      <c r="A96" s="5"/>
      <c r="B96" s="155" t="s">
        <v>89</v>
      </c>
      <c r="C96" s="148">
        <f ca="1">SUM(OFFSET(C$5,4*(ROW()-ROW(C$90)),0):OFFSET(C$8,4*(ROW()-ROW(C$90)),0))</f>
        <v>1013.924</v>
      </c>
      <c r="D96" s="148">
        <f ca="1">SUM(OFFSET(D$5,4*(ROW()-ROW(D$90)),0):OFFSET(D$8,4*(ROW()-ROW(D$90)),0))</f>
        <v>1051.4759999999999</v>
      </c>
      <c r="E96" s="148">
        <f ca="1">SUM(OFFSET(E$5,4*(ROW()-ROW(E$90)),0):OFFSET(E$8,4*(ROW()-ROW(E$90)),0))</f>
        <v>144.18899999999999</v>
      </c>
      <c r="F96" s="148">
        <f ca="1">SUM(OFFSET(F$5,4*(ROW()-ROW(F$90)),0):OFFSET(F$8,4*(ROW()-ROW(F$90)),0))</f>
        <v>181.74100000000001</v>
      </c>
      <c r="G96" s="148">
        <f ca="1">SUM(OFFSET(G$5,4*(ROW()-ROW(G$90)),0):OFFSET(G$8,4*(ROW()-ROW(G$90)),0))</f>
        <v>355.09700000000004</v>
      </c>
      <c r="H96" s="148">
        <f ca="1">SUM(OFFSET(H$5,4*(ROW()-ROW(H$90)),0):OFFSET(H$8,4*(ROW()-ROW(H$90)),0))</f>
        <v>41.856000000000002</v>
      </c>
      <c r="I96" s="157">
        <f ca="1">SUM(OFFSET(I$5,4*(ROW()-ROW(I$90)),0):OFFSET(I$8,4*(ROW()-ROW(I$90)),0))</f>
        <v>1410.877</v>
      </c>
      <c r="J96" s="193"/>
      <c r="K96" s="176"/>
    </row>
    <row r="97" spans="1:11" ht="15" customHeight="1" x14ac:dyDescent="0.4">
      <c r="A97" s="5"/>
      <c r="B97" s="155" t="s">
        <v>90</v>
      </c>
      <c r="C97" s="148">
        <f ca="1">SUM(OFFSET(C$5,4*(ROW()-ROW(C$90)),0):OFFSET(C$8,4*(ROW()-ROW(C$90)),0))</f>
        <v>1048.2629999999999</v>
      </c>
      <c r="D97" s="148">
        <f ca="1">SUM(OFFSET(D$5,4*(ROW()-ROW(D$90)),0):OFFSET(D$8,4*(ROW()-ROW(D$90)),0))</f>
        <v>1093.5729999999999</v>
      </c>
      <c r="E97" s="148">
        <f ca="1">SUM(OFFSET(E$5,4*(ROW()-ROW(E$90)),0):OFFSET(E$8,4*(ROW()-ROW(E$90)),0))</f>
        <v>151.345</v>
      </c>
      <c r="F97" s="148">
        <f ca="1">SUM(OFFSET(F$5,4*(ROW()-ROW(F$90)),0):OFFSET(F$8,4*(ROW()-ROW(F$90)),0))</f>
        <v>196.655</v>
      </c>
      <c r="G97" s="148">
        <f ca="1">SUM(OFFSET(G$5,4*(ROW()-ROW(G$90)),0):OFFSET(G$8,4*(ROW()-ROW(G$90)),0))</f>
        <v>363.94299999999998</v>
      </c>
      <c r="H97" s="148">
        <f ca="1">SUM(OFFSET(H$5,4*(ROW()-ROW(H$90)),0):OFFSET(H$8,4*(ROW()-ROW(H$90)),0))</f>
        <v>46.69</v>
      </c>
      <c r="I97" s="157">
        <f ca="1">SUM(OFFSET(I$5,4*(ROW()-ROW(I$90)),0):OFFSET(I$8,4*(ROW()-ROW(I$90)),0))</f>
        <v>1458.896</v>
      </c>
      <c r="J97" s="193"/>
      <c r="K97" s="176"/>
    </row>
    <row r="98" spans="1:11" ht="15" customHeight="1" x14ac:dyDescent="0.4">
      <c r="A98" s="5"/>
      <c r="B98" s="155" t="s">
        <v>91</v>
      </c>
      <c r="C98" s="148">
        <f ca="1">SUM(OFFSET(C$5,4*(ROW()-ROW(C$90)),0):OFFSET(C$8,4*(ROW()-ROW(C$90)),0))</f>
        <v>1052.4499999999998</v>
      </c>
      <c r="D98" s="148">
        <f ca="1">SUM(OFFSET(D$5,4*(ROW()-ROW(D$90)),0):OFFSET(D$8,4*(ROW()-ROW(D$90)),0))</f>
        <v>1100.8649999999998</v>
      </c>
      <c r="E98" s="148">
        <f ca="1">SUM(OFFSET(E$5,4*(ROW()-ROW(E$90)),0):OFFSET(E$8,4*(ROW()-ROW(E$90)),0))</f>
        <v>153.65</v>
      </c>
      <c r="F98" s="148">
        <f ca="1">SUM(OFFSET(F$5,4*(ROW()-ROW(F$90)),0):OFFSET(F$8,4*(ROW()-ROW(F$90)),0))</f>
        <v>202.065</v>
      </c>
      <c r="G98" s="148">
        <f ca="1">SUM(OFFSET(G$5,4*(ROW()-ROW(G$90)),0):OFFSET(G$8,4*(ROW()-ROW(G$90)),0))</f>
        <v>342.46100000000001</v>
      </c>
      <c r="H98" s="148">
        <f ca="1">SUM(OFFSET(H$5,4*(ROW()-ROW(H$90)),0):OFFSET(H$8,4*(ROW()-ROW(H$90)),0))</f>
        <v>70.561000000000007</v>
      </c>
      <c r="I98" s="157">
        <f ca="1">SUM(OFFSET(I$5,4*(ROW()-ROW(I$90)),0):OFFSET(I$8,4*(ROW()-ROW(I$90)),0))</f>
        <v>1465.472</v>
      </c>
      <c r="J98" s="193"/>
      <c r="K98" s="176"/>
    </row>
    <row r="99" spans="1:11" ht="15" customHeight="1" x14ac:dyDescent="0.4">
      <c r="A99" s="5"/>
      <c r="B99" s="155" t="s">
        <v>92</v>
      </c>
      <c r="C99" s="148">
        <f ca="1">SUM(OFFSET(C$5,4*(ROW()-ROW(C$90)),0):OFFSET(C$8,4*(ROW()-ROW(C$90)),0))</f>
        <v>1126.9640000000002</v>
      </c>
      <c r="D99" s="148">
        <f ca="1">SUM(OFFSET(D$5,4*(ROW()-ROW(D$90)),0):OFFSET(D$8,4*(ROW()-ROW(D$90)),0))</f>
        <v>1177.9169999999999</v>
      </c>
      <c r="E99" s="148">
        <f ca="1">SUM(OFFSET(E$5,4*(ROW()-ROW(E$90)),0):OFFSET(E$8,4*(ROW()-ROW(E$90)),0))</f>
        <v>158.31799999999998</v>
      </c>
      <c r="F99" s="148">
        <f ca="1">SUM(OFFSET(F$5,4*(ROW()-ROW(F$90)),0):OFFSET(F$8,4*(ROW()-ROW(F$90)),0))</f>
        <v>209.27100000000002</v>
      </c>
      <c r="G99" s="148">
        <f ca="1">SUM(OFFSET(G$5,4*(ROW()-ROW(G$90)),0):OFFSET(G$8,4*(ROW()-ROW(G$90)),0))</f>
        <v>367.02100000000002</v>
      </c>
      <c r="H99" s="148">
        <f ca="1">SUM(OFFSET(H$5,4*(ROW()-ROW(H$90)),0):OFFSET(H$8,4*(ROW()-ROW(H$90)),0))</f>
        <v>27.933999999999997</v>
      </c>
      <c r="I99" s="185">
        <f ca="1">SUM(OFFSET(I$5,4*(ROW()-ROW(I$90)),0):OFFSET(I$8,4*(ROW()-ROW(I$90)),0))</f>
        <v>1521.9189999999999</v>
      </c>
      <c r="J99" s="193"/>
      <c r="K99" s="176"/>
    </row>
    <row r="100" spans="1:11" ht="15" customHeight="1" x14ac:dyDescent="0.4">
      <c r="A100" s="5"/>
      <c r="B100" s="155" t="s">
        <v>93</v>
      </c>
      <c r="C100" s="148">
        <f ca="1">SUM(OFFSET(C$5,4*(ROW()-ROW(C$90)),0):OFFSET(C$8,4*(ROW()-ROW(C$90)),0))</f>
        <v>1197.932</v>
      </c>
      <c r="D100" s="148">
        <f ca="1">SUM(OFFSET(D$5,4*(ROW()-ROW(D$90)),0):OFFSET(D$8,4*(ROW()-ROW(D$90)),0))</f>
        <v>1261.5940000000001</v>
      </c>
      <c r="E100" s="148">
        <f ca="1">SUM(OFFSET(E$5,4*(ROW()-ROW(E$90)),0):OFFSET(E$8,4*(ROW()-ROW(E$90)),0))</f>
        <v>161.762</v>
      </c>
      <c r="F100" s="148">
        <f ca="1">SUM(OFFSET(F$5,4*(ROW()-ROW(F$90)),0):OFFSET(F$8,4*(ROW()-ROW(F$90)),0))</f>
        <v>225.42400000000001</v>
      </c>
      <c r="G100" s="148">
        <f ca="1">SUM(OFFSET(G$5,4*(ROW()-ROW(G$90)),0):OFFSET(G$8,4*(ROW()-ROW(G$90)),0))</f>
        <v>425.16800000000001</v>
      </c>
      <c r="H100" s="148">
        <f ca="1">SUM(OFFSET(H$5,4*(ROW()-ROW(H$90)),0):OFFSET(H$8,4*(ROW()-ROW(H$90)),0))</f>
        <v>16.688000000000002</v>
      </c>
      <c r="I100" s="185">
        <f ca="1">SUM(OFFSET(I$5,4*(ROW()-ROW(I$90)),0):OFFSET(I$8,4*(ROW()-ROW(I$90)),0))</f>
        <v>1639.788</v>
      </c>
      <c r="J100" s="193"/>
      <c r="K100" s="176"/>
    </row>
    <row r="101" spans="1:11" ht="15" customHeight="1" x14ac:dyDescent="0.4">
      <c r="A101" s="5"/>
      <c r="B101" s="155" t="s">
        <v>94</v>
      </c>
      <c r="C101" s="148">
        <f ca="1">SUM(OFFSET(C$5,4*(ROW()-ROW(C$90)),0):OFFSET(C$8,4*(ROW()-ROW(C$90)),0))</f>
        <v>1272.3809546850002</v>
      </c>
      <c r="D101" s="148">
        <f ca="1">SUM(OFFSET(D$5,4*(ROW()-ROW(D$90)),0):OFFSET(D$8,4*(ROW()-ROW(D$90)),0))</f>
        <v>1331.317318485</v>
      </c>
      <c r="E101" s="148">
        <f ca="1">SUM(OFFSET(E$5,4*(ROW()-ROW(E$90)),0):OFFSET(E$8,4*(ROW()-ROW(E$90)),0))</f>
        <v>169.10065440000002</v>
      </c>
      <c r="F101" s="148">
        <f ca="1">SUM(OFFSET(F$5,4*(ROW()-ROW(F$90)),0):OFFSET(F$8,4*(ROW()-ROW(F$90)),0))</f>
        <v>228.03701809999998</v>
      </c>
      <c r="G101" s="148">
        <f ca="1">SUM(OFFSET(G$5,4*(ROW()-ROW(G$90)),0):OFFSET(G$8,4*(ROW()-ROW(G$90)),0))</f>
        <v>444.80213271499991</v>
      </c>
      <c r="H101" s="148">
        <f ca="1">SUM(OFFSET(H$5,4*(ROW()-ROW(H$90)),0):OFFSET(H$8,4*(ROW()-ROW(H$90)),0))</f>
        <v>19.778217600000005</v>
      </c>
      <c r="I101" s="185">
        <f ca="1">SUM(OFFSET(I$5,4*(ROW()-ROW(I$90)),0):OFFSET(I$8,4*(ROW()-ROW(I$90)),0))</f>
        <v>1736.9613049999998</v>
      </c>
      <c r="J101" s="193"/>
      <c r="K101" s="176"/>
    </row>
    <row r="102" spans="1:11" ht="15" customHeight="1" x14ac:dyDescent="0.4">
      <c r="A102" s="5"/>
      <c r="B102" s="155" t="s">
        <v>342</v>
      </c>
      <c r="C102" s="148">
        <f ca="1">SUM(OFFSET(C$5,4*(ROW()-ROW(C$90)),0):OFFSET(C$8,4*(ROW()-ROW(C$90)),0))</f>
        <v>1317.799894192</v>
      </c>
      <c r="D102" s="148">
        <f ca="1">SUM(OFFSET(D$5,4*(ROW()-ROW(D$90)),0):OFFSET(D$8,4*(ROW()-ROW(D$90)),0))</f>
        <v>1375.458407392</v>
      </c>
      <c r="E102" s="148">
        <f ca="1">SUM(OFFSET(E$5,4*(ROW()-ROW(E$90)),0):OFFSET(E$8,4*(ROW()-ROW(E$90)),0))</f>
        <v>175.12054039999998</v>
      </c>
      <c r="F102" s="148">
        <f ca="1">SUM(OFFSET(F$5,4*(ROW()-ROW(F$90)),0):OFFSET(F$8,4*(ROW()-ROW(F$90)),0))</f>
        <v>232.77905379999999</v>
      </c>
      <c r="G102" s="148">
        <f ca="1">SUM(OFFSET(G$5,4*(ROW()-ROW(G$90)),0):OFFSET(G$8,4*(ROW()-ROW(G$90)),0))</f>
        <v>441.37472220800004</v>
      </c>
      <c r="H102" s="148">
        <f ca="1">SUM(OFFSET(H$5,4*(ROW()-ROW(H$90)),0):OFFSET(H$8,4*(ROW()-ROW(H$90)),0))</f>
        <v>31.054881599999952</v>
      </c>
      <c r="I102" s="185">
        <f ca="1">SUM(OFFSET(I$5,4*(ROW()-ROW(I$90)),0):OFFSET(I$8,4*(ROW()-ROW(I$90)),0))</f>
        <v>1790.2294979999999</v>
      </c>
      <c r="J102" s="193"/>
      <c r="K102" s="176"/>
    </row>
    <row r="103" spans="1:11" ht="15" customHeight="1" x14ac:dyDescent="0.4">
      <c r="A103" s="5"/>
      <c r="B103" s="155" t="s">
        <v>349</v>
      </c>
      <c r="C103" s="148">
        <f ca="1">SUM(OFFSET(C$5,4*(ROW()-ROW(C$90)),0):OFFSET(C$8,4*(ROW()-ROW(C$90)),0))</f>
        <v>1351.913634624</v>
      </c>
      <c r="D103" s="148">
        <f ca="1">SUM(OFFSET(D$5,4*(ROW()-ROW(D$90)),0):OFFSET(D$8,4*(ROW()-ROW(D$90)),0))</f>
        <v>1410.9411695240001</v>
      </c>
      <c r="E103" s="148">
        <f ca="1">SUM(OFFSET(E$5,4*(ROW()-ROW(E$90)),0):OFFSET(E$8,4*(ROW()-ROW(E$90)),0))</f>
        <v>180.24190729999998</v>
      </c>
      <c r="F103" s="148">
        <f ca="1">SUM(OFFSET(F$5,4*(ROW()-ROW(F$90)),0):OFFSET(F$8,4*(ROW()-ROW(F$90)),0))</f>
        <v>239.26944160000002</v>
      </c>
      <c r="G103" s="148">
        <f ca="1">SUM(OFFSET(G$5,4*(ROW()-ROW(G$90)),0):OFFSET(G$8,4*(ROW()-ROW(G$90)),0))</f>
        <v>467.47513967600003</v>
      </c>
      <c r="H103" s="148">
        <f ca="1">SUM(OFFSET(H$5,4*(ROW()-ROW(H$90)),0):OFFSET(H$8,4*(ROW()-ROW(H$90)),0))</f>
        <v>33.752246700000043</v>
      </c>
      <c r="I103" s="185">
        <f ca="1">SUM(OFFSET(I$5,4*(ROW()-ROW(I$90)),0):OFFSET(I$8,4*(ROW()-ROW(I$90)),0))</f>
        <v>1853.1410209999999</v>
      </c>
      <c r="J103" s="193"/>
      <c r="K103" s="176"/>
    </row>
    <row r="104" spans="1:11" ht="15" customHeight="1" x14ac:dyDescent="0.4">
      <c r="A104" s="5"/>
      <c r="B104" s="155" t="s">
        <v>373</v>
      </c>
      <c r="C104" s="148">
        <f ca="1">SUM(OFFSET(C$5,4*(ROW()-ROW(C$90)),0):OFFSET(C$8,4*(ROW()-ROW(C$90)),0))</f>
        <v>1396.0783437560001</v>
      </c>
      <c r="D104" s="148">
        <f ca="1">SUM(OFFSET(D$5,4*(ROW()-ROW(D$90)),0):OFFSET(D$8,4*(ROW()-ROW(D$90)),0))</f>
        <v>1455.4518561559998</v>
      </c>
      <c r="E104" s="148">
        <f ca="1">SUM(OFFSET(E$5,4*(ROW()-ROW(E$90)),0):OFFSET(E$8,4*(ROW()-ROW(E$90)),0))</f>
        <v>189.17592720000002</v>
      </c>
      <c r="F104" s="148">
        <f ca="1">SUM(OFFSET(F$5,4*(ROW()-ROW(F$90)),0):OFFSET(F$8,4*(ROW()-ROW(F$90)),0))</f>
        <v>248.54943779999999</v>
      </c>
      <c r="G104" s="148">
        <f ca="1">SUM(OFFSET(G$5,4*(ROW()-ROW(G$90)),0):OFFSET(G$8,4*(ROW()-ROW(G$90)),0))</f>
        <v>495.60456914400004</v>
      </c>
      <c r="H104" s="148">
        <f ca="1">SUM(OFFSET(H$5,4*(ROW()-ROW(H$90)),0):OFFSET(H$8,4*(ROW()-ROW(H$90)),0))</f>
        <v>25.560298100000004</v>
      </c>
      <c r="I104" s="185">
        <f ca="1">SUM(OFFSET(I$5,4*(ROW()-ROW(I$90)),0):OFFSET(I$8,4*(ROW()-ROW(I$90)),0))</f>
        <v>1917.243211</v>
      </c>
      <c r="J104" s="193"/>
      <c r="K104" s="176"/>
    </row>
    <row r="105" spans="1:11" ht="15" customHeight="1" x14ac:dyDescent="0.4">
      <c r="A105" s="5"/>
      <c r="B105" s="155" t="s">
        <v>495</v>
      </c>
      <c r="C105" s="472">
        <f ca="1">SUM(OFFSET(C$5,4*(ROW()-ROW(C$90)),0):OFFSET(C$8,4*(ROW()-ROW(C$90)),0))</f>
        <v>1445.6893937119999</v>
      </c>
      <c r="D105" s="472">
        <f ca="1">SUM(OFFSET(D$5,4*(ROW()-ROW(D$90)),0):OFFSET(D$8,4*(ROW()-ROW(D$90)),0))</f>
        <v>1500.2655548120001</v>
      </c>
      <c r="E105" s="472">
        <f ca="1">SUM(OFFSET(E$5,4*(ROW()-ROW(E$90)),0):OFFSET(E$8,4*(ROW()-ROW(E$90)),0))</f>
        <v>199.25724690000001</v>
      </c>
      <c r="F105" s="472">
        <f ca="1">SUM(OFFSET(F$5,4*(ROW()-ROW(F$90)),0):OFFSET(F$8,4*(ROW()-ROW(F$90)),0))</f>
        <v>253.83340800000002</v>
      </c>
      <c r="G105" s="472">
        <f ca="1">SUM(OFFSET(G$5,4*(ROW()-ROW(G$90)),0):OFFSET(G$8,4*(ROW()-ROW(G$90)),0))</f>
        <v>539.54767668799991</v>
      </c>
      <c r="H105" s="472">
        <f ca="1">SUM(OFFSET(H$5,4*(ROW()-ROW(H$90)),0):OFFSET(H$8,4*(ROW()-ROW(H$90)),0))</f>
        <v>8.3261036000000068</v>
      </c>
      <c r="I105" s="185">
        <f ca="1">SUM(OFFSET(I$5,4*(ROW()-ROW(I$90)),0):OFFSET(I$8,4*(ROW()-ROW(I$90)),0))</f>
        <v>1993.5631739999999</v>
      </c>
      <c r="J105" s="193"/>
      <c r="K105" s="176"/>
    </row>
    <row r="106" spans="1:11" ht="15" customHeight="1" thickBot="1" x14ac:dyDescent="0.45">
      <c r="A106" s="5"/>
      <c r="B106" s="280" t="s">
        <v>603</v>
      </c>
      <c r="C106" s="267">
        <f ca="1">SUM(OFFSET(C$5,4*(ROW()-ROW(C$90)),0):OFFSET(C$8,4*(ROW()-ROW(C$90)),0))</f>
        <v>1497.624785903</v>
      </c>
      <c r="D106" s="267">
        <f ca="1">SUM(OFFSET(D$5,4*(ROW()-ROW(D$90)),0):OFFSET(D$8,4*(ROW()-ROW(D$90)),0))</f>
        <v>1546.913000303</v>
      </c>
      <c r="E106" s="267">
        <f ca="1">SUM(OFFSET(E$5,4*(ROW()-ROW(E$90)),0):OFFSET(E$8,4*(ROW()-ROW(E$90)),0))</f>
        <v>209.89521480000002</v>
      </c>
      <c r="F106" s="267">
        <f ca="1">SUM(OFFSET(F$5,4*(ROW()-ROW(F$90)),0):OFFSET(F$8,4*(ROW()-ROW(F$90)),0))</f>
        <v>259.18342860000001</v>
      </c>
      <c r="G106" s="267">
        <f ca="1">SUM(OFFSET(G$5,4*(ROW()-ROW(G$90)),0):OFFSET(G$8,4*(ROW()-ROW(G$90)),0))</f>
        <v>581.58888169699992</v>
      </c>
      <c r="H106" s="267">
        <f ca="1">SUM(OFFSET(H$5,4*(ROW()-ROW(H$90)),0):OFFSET(H$8,4*(ROW()-ROW(H$90)),0))</f>
        <v>-6.2889625999999694</v>
      </c>
      <c r="I106" s="283">
        <f ca="1">SUM(OFFSET(I$5,4*(ROW()-ROW(I$90)),0):OFFSET(I$8,4*(ROW()-ROW(I$90)),0))</f>
        <v>2072.9247049999999</v>
      </c>
      <c r="J106" s="193"/>
      <c r="K106" s="176"/>
    </row>
    <row r="107" spans="1:11" ht="14.6" x14ac:dyDescent="0.4">
      <c r="A107" s="5"/>
      <c r="B107" s="201" t="s">
        <v>29</v>
      </c>
      <c r="C107" s="122"/>
      <c r="D107" s="122"/>
      <c r="E107" s="122"/>
      <c r="F107" s="122"/>
      <c r="G107" s="122"/>
      <c r="H107" s="122"/>
      <c r="I107" s="285"/>
      <c r="K107" s="176"/>
    </row>
    <row r="108" spans="1:11" ht="24" customHeight="1" x14ac:dyDescent="0.4">
      <c r="A108" s="5"/>
      <c r="B108" s="689" t="s">
        <v>421</v>
      </c>
      <c r="C108" s="712"/>
      <c r="D108" s="712"/>
      <c r="E108" s="712"/>
      <c r="F108" s="712"/>
      <c r="G108" s="712"/>
      <c r="H108" s="712"/>
      <c r="I108" s="713"/>
      <c r="K108" s="176"/>
    </row>
    <row r="109" spans="1:11" ht="28.5" customHeight="1" x14ac:dyDescent="0.4">
      <c r="A109" s="5"/>
      <c r="B109" s="689" t="s">
        <v>422</v>
      </c>
      <c r="C109" s="712"/>
      <c r="D109" s="712"/>
      <c r="E109" s="712"/>
      <c r="F109" s="712"/>
      <c r="G109" s="712"/>
      <c r="H109" s="712"/>
      <c r="I109" s="713"/>
      <c r="K109" s="176"/>
    </row>
    <row r="110" spans="1:11" ht="26.25" customHeight="1" x14ac:dyDescent="0.4">
      <c r="A110" s="5"/>
      <c r="B110" s="689" t="s">
        <v>423</v>
      </c>
      <c r="C110" s="712"/>
      <c r="D110" s="712"/>
      <c r="E110" s="712"/>
      <c r="F110" s="712"/>
      <c r="G110" s="712"/>
      <c r="H110" s="712"/>
      <c r="I110" s="713"/>
      <c r="K110" s="176"/>
    </row>
    <row r="111" spans="1:11" ht="15" thickBot="1" x14ac:dyDescent="0.45">
      <c r="A111" s="5"/>
      <c r="B111" s="211" t="s">
        <v>424</v>
      </c>
      <c r="C111" s="212"/>
      <c r="D111" s="212"/>
      <c r="E111" s="212"/>
      <c r="F111" s="212"/>
      <c r="G111" s="212"/>
      <c r="H111" s="212"/>
      <c r="I111" s="213"/>
      <c r="K111" s="176"/>
    </row>
    <row r="112" spans="1:11" ht="14.6" x14ac:dyDescent="0.4">
      <c r="B112" s="214"/>
      <c r="K112" s="176"/>
    </row>
    <row r="113" ht="18.75" customHeight="1" x14ac:dyDescent="0.35"/>
    <row r="117" ht="18.75" customHeight="1" x14ac:dyDescent="0.35"/>
    <row r="121" ht="18.75" customHeight="1" x14ac:dyDescent="0.35"/>
    <row r="125" ht="18.75" customHeight="1" x14ac:dyDescent="0.35"/>
    <row r="129" ht="18.75" customHeight="1" x14ac:dyDescent="0.35"/>
    <row r="133" ht="18.75" customHeight="1" x14ac:dyDescent="0.35"/>
  </sheetData>
  <mergeCells count="4">
    <mergeCell ref="B2:I2"/>
    <mergeCell ref="B108:I108"/>
    <mergeCell ref="B109:I109"/>
    <mergeCell ref="B110:I110"/>
  </mergeCells>
  <phoneticPr fontId="93" type="noConversion"/>
  <hyperlinks>
    <hyperlink ref="A1" location="Contents!A1" display="Back to contents" xr:uid="{7687AF88-A152-429C-A952-7CBD4D6F0C7D}"/>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0DD08-DC99-4142-880E-D40DDD192832}">
  <sheetPr>
    <tabColor theme="6"/>
  </sheetPr>
  <dimension ref="A1:J311"/>
  <sheetViews>
    <sheetView zoomScaleNormal="100" zoomScaleSheetLayoutView="100" workbookViewId="0"/>
  </sheetViews>
  <sheetFormatPr defaultColWidth="8.86328125" defaultRowHeight="14.6" x14ac:dyDescent="0.4"/>
  <cols>
    <col min="1" max="1" width="9.33203125" style="18" customWidth="1"/>
    <col min="2" max="3" width="15" style="18" customWidth="1"/>
    <col min="4" max="4" width="15.1328125" style="18" customWidth="1"/>
    <col min="5" max="16384" width="8.86328125" style="18"/>
  </cols>
  <sheetData>
    <row r="1" spans="1:10" ht="33.75" customHeight="1" thickBot="1" x14ac:dyDescent="0.5">
      <c r="A1" s="9" t="s">
        <v>42</v>
      </c>
      <c r="B1" s="406"/>
      <c r="E1" s="25"/>
    </row>
    <row r="2" spans="1:10" ht="54.75" customHeight="1" thickBot="1" x14ac:dyDescent="0.45">
      <c r="B2" s="616" t="s">
        <v>629</v>
      </c>
      <c r="C2" s="617"/>
      <c r="E2" s="120"/>
    </row>
    <row r="3" spans="1:10" x14ac:dyDescent="0.4">
      <c r="B3" s="8" t="s">
        <v>139</v>
      </c>
      <c r="C3" s="79">
        <v>-0.31754134179281235</v>
      </c>
    </row>
    <row r="4" spans="1:10" x14ac:dyDescent="0.4">
      <c r="B4" s="8" t="s">
        <v>140</v>
      </c>
      <c r="C4" s="79">
        <v>-0.12507214146039916</v>
      </c>
    </row>
    <row r="5" spans="1:10" x14ac:dyDescent="0.4">
      <c r="B5" s="8" t="s">
        <v>141</v>
      </c>
      <c r="C5" s="79">
        <v>1.2172975521594347</v>
      </c>
    </row>
    <row r="6" spans="1:10" x14ac:dyDescent="0.4">
      <c r="B6" s="8" t="s">
        <v>142</v>
      </c>
      <c r="C6" s="79">
        <v>3.0940251464383071</v>
      </c>
    </row>
    <row r="7" spans="1:10" x14ac:dyDescent="0.4">
      <c r="B7" s="8" t="s">
        <v>143</v>
      </c>
      <c r="C7" s="79">
        <v>5.9924948750284583</v>
      </c>
    </row>
    <row r="8" spans="1:10" x14ac:dyDescent="0.4">
      <c r="B8" s="8" t="s">
        <v>144</v>
      </c>
      <c r="C8" s="79">
        <v>8.3384672454572843</v>
      </c>
    </row>
    <row r="9" spans="1:10" x14ac:dyDescent="0.4">
      <c r="B9" s="8" t="s">
        <v>145</v>
      </c>
      <c r="C9" s="79">
        <v>7.0809654791681984</v>
      </c>
    </row>
    <row r="10" spans="1:10" x14ac:dyDescent="0.4">
      <c r="B10" s="8" t="s">
        <v>146</v>
      </c>
      <c r="C10" s="79">
        <v>6.1121425072248536</v>
      </c>
    </row>
    <row r="11" spans="1:10" x14ac:dyDescent="0.4">
      <c r="B11" s="8" t="s">
        <v>147</v>
      </c>
      <c r="C11" s="79">
        <v>4.6261511480738404</v>
      </c>
    </row>
    <row r="12" spans="1:10" x14ac:dyDescent="0.4">
      <c r="B12" s="8" t="s">
        <v>148</v>
      </c>
      <c r="C12" s="79">
        <v>5.5649823835194434</v>
      </c>
    </row>
    <row r="13" spans="1:10" x14ac:dyDescent="0.4">
      <c r="B13" s="8" t="s">
        <v>149</v>
      </c>
      <c r="C13" s="79">
        <v>4.11983699591062</v>
      </c>
    </row>
    <row r="14" spans="1:10" x14ac:dyDescent="0.4">
      <c r="B14" s="8" t="s">
        <v>150</v>
      </c>
      <c r="C14" s="79">
        <v>2.3613649763582161</v>
      </c>
      <c r="F14" s="75"/>
      <c r="G14" s="75"/>
      <c r="H14" s="75"/>
      <c r="I14" s="75"/>
      <c r="J14" s="75"/>
    </row>
    <row r="15" spans="1:10" x14ac:dyDescent="0.4">
      <c r="B15" s="8" t="s">
        <v>151</v>
      </c>
      <c r="C15" s="79">
        <v>0.37293846120357937</v>
      </c>
      <c r="E15" s="26"/>
      <c r="F15" s="26"/>
    </row>
    <row r="16" spans="1:10" x14ac:dyDescent="0.4">
      <c r="B16" s="8" t="s">
        <v>152</v>
      </c>
      <c r="C16" s="79">
        <v>-0.78441977671344298</v>
      </c>
      <c r="E16" s="26"/>
      <c r="F16" s="26"/>
    </row>
    <row r="17" spans="2:7" x14ac:dyDescent="0.4">
      <c r="B17" s="8" t="s">
        <v>153</v>
      </c>
      <c r="C17" s="79">
        <v>-2.0146054938385416</v>
      </c>
      <c r="E17" s="26"/>
      <c r="F17" s="26"/>
    </row>
    <row r="18" spans="2:7" x14ac:dyDescent="0.4">
      <c r="B18" s="8" t="s">
        <v>154</v>
      </c>
      <c r="C18" s="79">
        <v>-2.2441743209647576</v>
      </c>
      <c r="E18" s="26"/>
      <c r="F18" s="26"/>
    </row>
    <row r="19" spans="2:7" x14ac:dyDescent="0.4">
      <c r="B19" s="8" t="s">
        <v>155</v>
      </c>
      <c r="C19" s="79">
        <v>-1.9050550158495287</v>
      </c>
      <c r="E19" s="26"/>
      <c r="F19" s="26"/>
    </row>
    <row r="20" spans="2:7" x14ac:dyDescent="0.4">
      <c r="B20" s="8" t="s">
        <v>156</v>
      </c>
      <c r="C20" s="79">
        <v>-1.1189155223963694</v>
      </c>
      <c r="E20" s="26"/>
      <c r="F20" s="26"/>
    </row>
    <row r="21" spans="2:7" x14ac:dyDescent="0.4">
      <c r="B21" s="8" t="s">
        <v>157</v>
      </c>
      <c r="C21" s="79">
        <v>-0.64595250806615123</v>
      </c>
      <c r="E21" s="26"/>
      <c r="F21" s="26"/>
      <c r="G21" s="27"/>
    </row>
    <row r="22" spans="2:7" x14ac:dyDescent="0.4">
      <c r="B22" s="8" t="s">
        <v>158</v>
      </c>
      <c r="C22" s="79">
        <v>-0.4290028346075343</v>
      </c>
    </row>
    <row r="23" spans="2:7" x14ac:dyDescent="0.4">
      <c r="B23" s="8" t="s">
        <v>159</v>
      </c>
      <c r="C23" s="79">
        <v>-0.36469732480645362</v>
      </c>
    </row>
    <row r="24" spans="2:7" x14ac:dyDescent="0.4">
      <c r="B24" s="8" t="s">
        <v>160</v>
      </c>
      <c r="C24" s="79">
        <v>-0.59698118846179682</v>
      </c>
    </row>
    <row r="25" spans="2:7" x14ac:dyDescent="0.4">
      <c r="B25" s="8" t="s">
        <v>161</v>
      </c>
      <c r="C25" s="79">
        <v>-0.81356779460227113</v>
      </c>
    </row>
    <row r="26" spans="2:7" x14ac:dyDescent="0.4">
      <c r="B26" s="8" t="s">
        <v>162</v>
      </c>
      <c r="C26" s="79">
        <v>-0.60963557675500346</v>
      </c>
    </row>
    <row r="27" spans="2:7" x14ac:dyDescent="0.4">
      <c r="B27" s="8" t="s">
        <v>163</v>
      </c>
      <c r="C27" s="79">
        <v>0.14389989201208098</v>
      </c>
    </row>
    <row r="28" spans="2:7" x14ac:dyDescent="0.4">
      <c r="B28" s="8" t="s">
        <v>164</v>
      </c>
      <c r="C28" s="79">
        <v>1.1290447247512103</v>
      </c>
    </row>
    <row r="29" spans="2:7" x14ac:dyDescent="0.4">
      <c r="B29" s="8" t="s">
        <v>165</v>
      </c>
      <c r="C29" s="79">
        <v>1.4985709902004913</v>
      </c>
    </row>
    <row r="30" spans="2:7" x14ac:dyDescent="0.4">
      <c r="B30" s="8" t="s">
        <v>166</v>
      </c>
      <c r="C30" s="79">
        <v>1.8576853078793951</v>
      </c>
    </row>
    <row r="31" spans="2:7" x14ac:dyDescent="0.4">
      <c r="B31" s="8" t="s">
        <v>167</v>
      </c>
      <c r="C31" s="79">
        <v>1.7600083192032272</v>
      </c>
    </row>
    <row r="32" spans="2:7" x14ac:dyDescent="0.4">
      <c r="B32" s="8" t="s">
        <v>168</v>
      </c>
      <c r="C32" s="79">
        <v>1.4551742172097193</v>
      </c>
    </row>
    <row r="33" spans="1:3" x14ac:dyDescent="0.4">
      <c r="B33" s="8" t="s">
        <v>169</v>
      </c>
      <c r="C33" s="79">
        <v>0.50622050266957686</v>
      </c>
    </row>
    <row r="34" spans="1:3" x14ac:dyDescent="0.4">
      <c r="B34" s="8" t="s">
        <v>170</v>
      </c>
      <c r="C34" s="79">
        <v>-0.66023284683743078</v>
      </c>
    </row>
    <row r="35" spans="1:3" x14ac:dyDescent="0.4">
      <c r="B35" s="8" t="s">
        <v>171</v>
      </c>
      <c r="C35" s="79">
        <v>-1.6930202829047178</v>
      </c>
    </row>
    <row r="36" spans="1:3" x14ac:dyDescent="0.4">
      <c r="B36" s="8" t="s">
        <v>172</v>
      </c>
      <c r="C36" s="79">
        <v>-2.3229707080154598</v>
      </c>
    </row>
    <row r="37" spans="1:3" x14ac:dyDescent="0.4">
      <c r="B37" s="8" t="s">
        <v>173</v>
      </c>
      <c r="C37" s="79">
        <v>-2.8387273341796697</v>
      </c>
    </row>
    <row r="38" spans="1:3" x14ac:dyDescent="0.4">
      <c r="B38" s="8" t="s">
        <v>174</v>
      </c>
      <c r="C38" s="79">
        <v>-2.9785792424809734</v>
      </c>
    </row>
    <row r="39" spans="1:3" x14ac:dyDescent="0.4">
      <c r="A39" s="19"/>
      <c r="B39" s="8" t="s">
        <v>175</v>
      </c>
      <c r="C39" s="79">
        <v>-3.1261474178869348</v>
      </c>
    </row>
    <row r="40" spans="1:3" x14ac:dyDescent="0.4">
      <c r="A40" s="19"/>
      <c r="B40" s="8" t="s">
        <v>176</v>
      </c>
      <c r="C40" s="79">
        <v>-3.1321743933197888</v>
      </c>
    </row>
    <row r="41" spans="1:3" x14ac:dyDescent="0.4">
      <c r="B41" s="8" t="s">
        <v>177</v>
      </c>
      <c r="C41" s="79">
        <v>-3.1898305265711997</v>
      </c>
    </row>
    <row r="42" spans="1:3" x14ac:dyDescent="0.4">
      <c r="B42" s="8" t="s">
        <v>178</v>
      </c>
      <c r="C42" s="79">
        <v>-3.24773353400861</v>
      </c>
    </row>
    <row r="43" spans="1:3" x14ac:dyDescent="0.4">
      <c r="B43" s="8" t="s">
        <v>179</v>
      </c>
      <c r="C43" s="79">
        <v>-3.0823023306466575</v>
      </c>
    </row>
    <row r="44" spans="1:3" x14ac:dyDescent="0.4">
      <c r="B44" s="8" t="s">
        <v>180</v>
      </c>
      <c r="C44" s="79">
        <v>-2.9877924016570803</v>
      </c>
    </row>
    <row r="45" spans="1:3" x14ac:dyDescent="0.4">
      <c r="B45" s="8" t="s">
        <v>181</v>
      </c>
      <c r="C45" s="79">
        <v>-2.8674789045787272</v>
      </c>
    </row>
    <row r="46" spans="1:3" x14ac:dyDescent="0.4">
      <c r="B46" s="8" t="s">
        <v>182</v>
      </c>
      <c r="C46" s="79">
        <v>-2.7643133116405818</v>
      </c>
    </row>
    <row r="47" spans="1:3" x14ac:dyDescent="0.4">
      <c r="B47" s="8" t="s">
        <v>183</v>
      </c>
      <c r="C47" s="79">
        <v>-2.2293391527435342</v>
      </c>
    </row>
    <row r="48" spans="1:3" x14ac:dyDescent="0.4">
      <c r="B48" s="8" t="s">
        <v>184</v>
      </c>
      <c r="C48" s="79">
        <v>-1.8682955075058745</v>
      </c>
    </row>
    <row r="49" spans="2:3" x14ac:dyDescent="0.4">
      <c r="B49" s="8" t="s">
        <v>185</v>
      </c>
      <c r="C49" s="79">
        <v>-1.4858335562753957</v>
      </c>
    </row>
    <row r="50" spans="2:3" x14ac:dyDescent="0.4">
      <c r="B50" s="8" t="s">
        <v>186</v>
      </c>
      <c r="C50" s="79">
        <v>-1.4595914677721931</v>
      </c>
    </row>
    <row r="51" spans="2:3" x14ac:dyDescent="0.4">
      <c r="B51" s="8" t="s">
        <v>187</v>
      </c>
      <c r="C51" s="79">
        <v>-1.1392629391678064</v>
      </c>
    </row>
    <row r="52" spans="2:3" x14ac:dyDescent="0.4">
      <c r="B52" s="8" t="s">
        <v>188</v>
      </c>
      <c r="C52" s="79">
        <v>-0.85737921191248645</v>
      </c>
    </row>
    <row r="53" spans="2:3" x14ac:dyDescent="0.4">
      <c r="B53" s="8" t="s">
        <v>189</v>
      </c>
      <c r="C53" s="79">
        <v>-0.42986956003612825</v>
      </c>
    </row>
    <row r="54" spans="2:3" x14ac:dyDescent="0.4">
      <c r="B54" s="8" t="s">
        <v>190</v>
      </c>
      <c r="C54" s="79">
        <v>-0.29469591755951768</v>
      </c>
    </row>
    <row r="55" spans="2:3" x14ac:dyDescent="0.4">
      <c r="B55" s="8" t="s">
        <v>191</v>
      </c>
      <c r="C55" s="79">
        <v>9.1781332198039564E-2</v>
      </c>
    </row>
    <row r="56" spans="2:3" x14ac:dyDescent="0.4">
      <c r="B56" s="8" t="s">
        <v>192</v>
      </c>
      <c r="C56" s="79">
        <v>0.32353331527143331</v>
      </c>
    </row>
    <row r="57" spans="2:3" x14ac:dyDescent="0.4">
      <c r="B57" s="8" t="s">
        <v>193</v>
      </c>
      <c r="C57" s="79">
        <v>0.28942764647558766</v>
      </c>
    </row>
    <row r="58" spans="2:3" x14ac:dyDescent="0.4">
      <c r="B58" s="8" t="s">
        <v>194</v>
      </c>
      <c r="C58" s="79">
        <v>-3.7395064061073034E-2</v>
      </c>
    </row>
    <row r="59" spans="2:3" x14ac:dyDescent="0.4">
      <c r="B59" s="8" t="s">
        <v>195</v>
      </c>
      <c r="C59" s="79">
        <v>-0.10807879446903229</v>
      </c>
    </row>
    <row r="60" spans="2:3" x14ac:dyDescent="0.4">
      <c r="B60" s="8" t="s">
        <v>196</v>
      </c>
      <c r="C60" s="79">
        <v>0.11532362546575792</v>
      </c>
    </row>
    <row r="61" spans="2:3" ht="15" customHeight="1" x14ac:dyDescent="0.4">
      <c r="B61" s="8" t="s">
        <v>197</v>
      </c>
      <c r="C61" s="79">
        <v>0.13739939334593965</v>
      </c>
    </row>
    <row r="62" spans="2:3" x14ac:dyDescent="0.4">
      <c r="B62" s="8" t="s">
        <v>198</v>
      </c>
      <c r="C62" s="79">
        <v>0.17615046936003145</v>
      </c>
    </row>
    <row r="63" spans="2:3" x14ac:dyDescent="0.4">
      <c r="B63" s="8" t="s">
        <v>199</v>
      </c>
      <c r="C63" s="79">
        <v>0.60979842185969102</v>
      </c>
    </row>
    <row r="64" spans="2:3" x14ac:dyDescent="0.4">
      <c r="B64" s="8" t="s">
        <v>200</v>
      </c>
      <c r="C64" s="79">
        <v>1.3999190802963719</v>
      </c>
    </row>
    <row r="65" spans="2:3" x14ac:dyDescent="0.4">
      <c r="B65" s="8" t="s">
        <v>201</v>
      </c>
      <c r="C65" s="79">
        <v>2.1302231665957114</v>
      </c>
    </row>
    <row r="66" spans="2:3" x14ac:dyDescent="0.4">
      <c r="B66" s="8" t="s">
        <v>202</v>
      </c>
      <c r="C66" s="79">
        <v>2.4636949639236079</v>
      </c>
    </row>
    <row r="67" spans="2:3" x14ac:dyDescent="0.4">
      <c r="B67" s="8" t="s">
        <v>203</v>
      </c>
      <c r="C67" s="79">
        <v>2.8614382534124019</v>
      </c>
    </row>
    <row r="68" spans="2:3" x14ac:dyDescent="0.4">
      <c r="B68" s="8" t="s">
        <v>204</v>
      </c>
      <c r="C68" s="79">
        <v>3.247811421940368</v>
      </c>
    </row>
    <row r="69" spans="2:3" x14ac:dyDescent="0.4">
      <c r="B69" s="8" t="s">
        <v>205</v>
      </c>
      <c r="C69" s="79">
        <v>3.6255127000474481</v>
      </c>
    </row>
    <row r="70" spans="2:3" x14ac:dyDescent="0.4">
      <c r="B70" s="8" t="s">
        <v>206</v>
      </c>
      <c r="C70" s="79">
        <v>3.2815352470715307</v>
      </c>
    </row>
    <row r="71" spans="2:3" x14ac:dyDescent="0.4">
      <c r="B71" s="8" t="s">
        <v>207</v>
      </c>
      <c r="C71" s="79">
        <v>2.9290997453992187</v>
      </c>
    </row>
    <row r="72" spans="2:3" x14ac:dyDescent="0.4">
      <c r="B72" s="8" t="s">
        <v>208</v>
      </c>
      <c r="C72" s="79">
        <v>2.2286087884987351</v>
      </c>
    </row>
    <row r="73" spans="2:3" x14ac:dyDescent="0.4">
      <c r="B73" s="8" t="s">
        <v>209</v>
      </c>
      <c r="C73" s="79">
        <v>1.8032198786028124</v>
      </c>
    </row>
    <row r="74" spans="2:3" x14ac:dyDescent="0.4">
      <c r="B74" s="8" t="s">
        <v>210</v>
      </c>
      <c r="C74" s="79">
        <v>1.0281269618427722</v>
      </c>
    </row>
    <row r="75" spans="2:3" x14ac:dyDescent="0.4">
      <c r="B75" s="8" t="s">
        <v>211</v>
      </c>
      <c r="C75" s="79">
        <v>0.63276357427802676</v>
      </c>
    </row>
    <row r="76" spans="2:3" x14ac:dyDescent="0.4">
      <c r="B76" s="8" t="s">
        <v>212</v>
      </c>
      <c r="C76" s="79">
        <v>6.5816310709687451E-2</v>
      </c>
    </row>
    <row r="77" spans="2:3" x14ac:dyDescent="0.4">
      <c r="B77" s="8" t="s">
        <v>213</v>
      </c>
      <c r="C77" s="79">
        <v>-0.6064679375515436</v>
      </c>
    </row>
    <row r="78" spans="2:3" x14ac:dyDescent="0.4">
      <c r="B78" s="8" t="s">
        <v>214</v>
      </c>
      <c r="C78" s="79">
        <v>-1.4592744140934126</v>
      </c>
    </row>
    <row r="79" spans="2:3" x14ac:dyDescent="0.4">
      <c r="B79" s="8" t="s">
        <v>215</v>
      </c>
      <c r="C79" s="79">
        <v>-2.0762675953954468</v>
      </c>
    </row>
    <row r="80" spans="2:3" x14ac:dyDescent="0.4">
      <c r="B80" s="8" t="s">
        <v>216</v>
      </c>
      <c r="C80" s="79">
        <v>-2.2894038740039862</v>
      </c>
    </row>
    <row r="81" spans="2:3" x14ac:dyDescent="0.4">
      <c r="B81" s="8" t="s">
        <v>217</v>
      </c>
      <c r="C81" s="79">
        <v>-2.3925404910987047</v>
      </c>
    </row>
    <row r="82" spans="2:3" x14ac:dyDescent="0.4">
      <c r="B82" s="8" t="s">
        <v>218</v>
      </c>
      <c r="C82" s="79">
        <v>-2.3667844433931493</v>
      </c>
    </row>
    <row r="83" spans="2:3" x14ac:dyDescent="0.4">
      <c r="B83" s="8" t="s">
        <v>219</v>
      </c>
      <c r="C83" s="79">
        <v>-2.3988624406176475</v>
      </c>
    </row>
    <row r="84" spans="2:3" x14ac:dyDescent="0.4">
      <c r="B84" s="8" t="s">
        <v>220</v>
      </c>
      <c r="C84" s="79">
        <v>-2.3792880993488477</v>
      </c>
    </row>
    <row r="85" spans="2:3" x14ac:dyDescent="0.4">
      <c r="B85" s="8" t="s">
        <v>221</v>
      </c>
      <c r="C85" s="79">
        <v>-2.529574788385148</v>
      </c>
    </row>
    <row r="86" spans="2:3" x14ac:dyDescent="0.4">
      <c r="B86" s="8" t="s">
        <v>222</v>
      </c>
      <c r="C86" s="79">
        <v>-2.3232267965196693</v>
      </c>
    </row>
    <row r="87" spans="2:3" x14ac:dyDescent="0.4">
      <c r="B87" s="8" t="s">
        <v>223</v>
      </c>
      <c r="C87" s="79">
        <v>-2.1469047326471755</v>
      </c>
    </row>
    <row r="88" spans="2:3" x14ac:dyDescent="0.4">
      <c r="B88" s="8" t="s">
        <v>224</v>
      </c>
      <c r="C88" s="79">
        <v>-1.7833427968572593</v>
      </c>
    </row>
    <row r="89" spans="2:3" x14ac:dyDescent="0.4">
      <c r="B89" s="8" t="s">
        <v>225</v>
      </c>
      <c r="C89" s="79">
        <v>-1.7421426825567015</v>
      </c>
    </row>
    <row r="90" spans="2:3" x14ac:dyDescent="0.4">
      <c r="B90" s="8" t="s">
        <v>226</v>
      </c>
      <c r="C90" s="79">
        <v>-1.5659610356214557</v>
      </c>
    </row>
    <row r="91" spans="2:3" x14ac:dyDescent="0.4">
      <c r="B91" s="8" t="s">
        <v>227</v>
      </c>
      <c r="C91" s="79">
        <v>-1.55948174281815</v>
      </c>
    </row>
    <row r="92" spans="2:3" x14ac:dyDescent="0.4">
      <c r="B92" s="8" t="s">
        <v>228</v>
      </c>
      <c r="C92" s="79">
        <v>-0.94751106243850813</v>
      </c>
    </row>
    <row r="93" spans="2:3" x14ac:dyDescent="0.4">
      <c r="B93" s="8" t="s">
        <v>229</v>
      </c>
      <c r="C93" s="79">
        <v>-0.28886961749125817</v>
      </c>
    </row>
    <row r="94" spans="2:3" x14ac:dyDescent="0.4">
      <c r="B94" s="8" t="s">
        <v>230</v>
      </c>
      <c r="C94" s="79">
        <v>-0.16005807873695233</v>
      </c>
    </row>
    <row r="95" spans="2:3" x14ac:dyDescent="0.4">
      <c r="B95" s="8" t="s">
        <v>231</v>
      </c>
      <c r="C95" s="79">
        <v>-0.41708328118745785</v>
      </c>
    </row>
    <row r="96" spans="2:3" x14ac:dyDescent="0.4">
      <c r="B96" s="8" t="s">
        <v>232</v>
      </c>
      <c r="C96" s="79">
        <v>-0.92233269302602294</v>
      </c>
    </row>
    <row r="97" spans="2:3" x14ac:dyDescent="0.4">
      <c r="B97" s="8" t="s">
        <v>233</v>
      </c>
      <c r="C97" s="79">
        <v>-0.64372719954843727</v>
      </c>
    </row>
    <row r="98" spans="2:3" x14ac:dyDescent="0.4">
      <c r="B98" s="8" t="s">
        <v>234</v>
      </c>
      <c r="C98" s="79">
        <v>-0.58526758195676598</v>
      </c>
    </row>
    <row r="99" spans="2:3" x14ac:dyDescent="0.4">
      <c r="B99" s="8" t="s">
        <v>235</v>
      </c>
      <c r="C99" s="79">
        <v>-0.73604660335059979</v>
      </c>
    </row>
    <row r="100" spans="2:3" x14ac:dyDescent="0.4">
      <c r="B100" s="8" t="s">
        <v>236</v>
      </c>
      <c r="C100" s="79">
        <v>-1.0169529062089246</v>
      </c>
    </row>
    <row r="101" spans="2:3" x14ac:dyDescent="0.4">
      <c r="B101" s="8" t="s">
        <v>237</v>
      </c>
      <c r="C101" s="79">
        <v>-0.24431650953472239</v>
      </c>
    </row>
    <row r="102" spans="2:3" x14ac:dyDescent="0.4">
      <c r="B102" s="8" t="s">
        <v>238</v>
      </c>
      <c r="C102" s="79">
        <v>6.1273870247650075E-2</v>
      </c>
    </row>
    <row r="103" spans="2:3" x14ac:dyDescent="0.4">
      <c r="B103" s="8" t="s">
        <v>239</v>
      </c>
      <c r="C103" s="79">
        <v>0.44946730475127888</v>
      </c>
    </row>
    <row r="104" spans="2:3" x14ac:dyDescent="0.4">
      <c r="B104" s="8" t="s">
        <v>240</v>
      </c>
      <c r="C104" s="79">
        <v>0.74139552688227484</v>
      </c>
    </row>
    <row r="105" spans="2:3" x14ac:dyDescent="0.4">
      <c r="B105" s="8" t="s">
        <v>241</v>
      </c>
      <c r="C105" s="79">
        <v>1.0798231537954461</v>
      </c>
    </row>
    <row r="106" spans="2:3" x14ac:dyDescent="0.4">
      <c r="B106" s="8" t="s">
        <v>242</v>
      </c>
      <c r="C106" s="79">
        <v>1.497234241184668</v>
      </c>
    </row>
    <row r="107" spans="2:3" x14ac:dyDescent="0.4">
      <c r="B107" s="8" t="s">
        <v>243</v>
      </c>
      <c r="C107" s="79">
        <v>1.5248744179463722</v>
      </c>
    </row>
    <row r="108" spans="2:3" x14ac:dyDescent="0.4">
      <c r="B108" s="8" t="s">
        <v>244</v>
      </c>
      <c r="C108" s="79">
        <v>1.3738256773348085</v>
      </c>
    </row>
    <row r="109" spans="2:3" x14ac:dyDescent="0.4">
      <c r="B109" s="8" t="s">
        <v>245</v>
      </c>
      <c r="C109" s="79">
        <v>1.0069523593721503</v>
      </c>
    </row>
    <row r="110" spans="2:3" x14ac:dyDescent="0.4">
      <c r="B110" s="8" t="s">
        <v>246</v>
      </c>
      <c r="C110" s="79">
        <v>0.73399134984920789</v>
      </c>
    </row>
    <row r="111" spans="2:3" x14ac:dyDescent="0.4">
      <c r="B111" s="8" t="s">
        <v>247</v>
      </c>
      <c r="C111" s="79">
        <v>0.57466103516180755</v>
      </c>
    </row>
    <row r="112" spans="2:3" x14ac:dyDescent="0.4">
      <c r="B112" s="8" t="s">
        <v>248</v>
      </c>
      <c r="C112" s="79">
        <v>0.34696890732081115</v>
      </c>
    </row>
    <row r="113" spans="2:3" x14ac:dyDescent="0.4">
      <c r="B113" s="8" t="s">
        <v>249</v>
      </c>
      <c r="C113" s="79">
        <v>0.86840965699216111</v>
      </c>
    </row>
    <row r="114" spans="2:3" x14ac:dyDescent="0.4">
      <c r="B114" s="8" t="s">
        <v>250</v>
      </c>
      <c r="C114" s="79">
        <v>1.0441242861704587</v>
      </c>
    </row>
    <row r="115" spans="2:3" x14ac:dyDescent="0.4">
      <c r="B115" s="8" t="s">
        <v>251</v>
      </c>
      <c r="C115" s="79">
        <v>1.2384847713642086</v>
      </c>
    </row>
    <row r="116" spans="2:3" x14ac:dyDescent="0.4">
      <c r="B116" s="8" t="s">
        <v>252</v>
      </c>
      <c r="C116" s="79">
        <v>1.164185866640274</v>
      </c>
    </row>
    <row r="117" spans="2:3" x14ac:dyDescent="0.4">
      <c r="B117" s="8" t="s">
        <v>253</v>
      </c>
      <c r="C117" s="79">
        <v>1.2693811232785213</v>
      </c>
    </row>
    <row r="118" spans="2:3" x14ac:dyDescent="0.4">
      <c r="B118" s="8" t="s">
        <v>254</v>
      </c>
      <c r="C118" s="79">
        <v>1.2980861245240394</v>
      </c>
    </row>
    <row r="119" spans="2:3" x14ac:dyDescent="0.4">
      <c r="B119" s="8" t="s">
        <v>255</v>
      </c>
      <c r="C119" s="79">
        <v>1.3499005960190584</v>
      </c>
    </row>
    <row r="120" spans="2:3" x14ac:dyDescent="0.4">
      <c r="B120" s="8" t="s">
        <v>256</v>
      </c>
      <c r="C120" s="79">
        <v>1.2704392766377168</v>
      </c>
    </row>
    <row r="121" spans="2:3" x14ac:dyDescent="0.4">
      <c r="B121" s="8" t="s">
        <v>257</v>
      </c>
      <c r="C121" s="79">
        <v>0.82468283733810921</v>
      </c>
    </row>
    <row r="122" spans="2:3" x14ac:dyDescent="0.4">
      <c r="B122" s="8" t="s">
        <v>258</v>
      </c>
      <c r="C122" s="79">
        <v>0.5056099512776917</v>
      </c>
    </row>
    <row r="123" spans="2:3" x14ac:dyDescent="0.4">
      <c r="B123" s="8" t="s">
        <v>259</v>
      </c>
      <c r="C123" s="79">
        <v>0.19554275824434364</v>
      </c>
    </row>
    <row r="124" spans="2:3" x14ac:dyDescent="0.4">
      <c r="B124" s="8" t="s">
        <v>260</v>
      </c>
      <c r="C124" s="79">
        <v>0.13488548150913299</v>
      </c>
    </row>
    <row r="125" spans="2:3" x14ac:dyDescent="0.4">
      <c r="B125" s="8" t="s">
        <v>261</v>
      </c>
      <c r="C125" s="79">
        <v>0.17778470331412777</v>
      </c>
    </row>
    <row r="126" spans="2:3" x14ac:dyDescent="0.4">
      <c r="B126" s="8" t="s">
        <v>262</v>
      </c>
      <c r="C126" s="79">
        <v>6.0690241218074981E-2</v>
      </c>
    </row>
    <row r="127" spans="2:3" x14ac:dyDescent="0.4">
      <c r="B127" s="8" t="s">
        <v>263</v>
      </c>
      <c r="C127" s="79">
        <v>-7.9120214937685618E-2</v>
      </c>
    </row>
    <row r="128" spans="2:3" x14ac:dyDescent="0.4">
      <c r="B128" s="8" t="s">
        <v>264</v>
      </c>
      <c r="C128" s="79">
        <v>-6.6309363638702656E-2</v>
      </c>
    </row>
    <row r="129" spans="2:6" x14ac:dyDescent="0.4">
      <c r="B129" s="8" t="s">
        <v>265</v>
      </c>
      <c r="C129" s="79">
        <v>0.35488965199280181</v>
      </c>
    </row>
    <row r="130" spans="2:6" x14ac:dyDescent="0.4">
      <c r="B130" s="8" t="s">
        <v>266</v>
      </c>
      <c r="C130" s="79">
        <v>0.58457998093496133</v>
      </c>
    </row>
    <row r="131" spans="2:6" x14ac:dyDescent="0.4">
      <c r="B131" s="8" t="s">
        <v>267</v>
      </c>
      <c r="C131" s="79">
        <v>0.66219429344217995</v>
      </c>
    </row>
    <row r="132" spans="2:6" x14ac:dyDescent="0.4">
      <c r="B132" s="8" t="s">
        <v>268</v>
      </c>
      <c r="C132" s="79">
        <v>0.60743368261353337</v>
      </c>
    </row>
    <row r="133" spans="2:6" x14ac:dyDescent="0.4">
      <c r="B133" s="8" t="s">
        <v>269</v>
      </c>
      <c r="C133" s="79">
        <v>0.52381430438377352</v>
      </c>
    </row>
    <row r="134" spans="2:6" x14ac:dyDescent="0.4">
      <c r="B134" s="8" t="s">
        <v>270</v>
      </c>
      <c r="C134" s="79">
        <v>0.39125521172559918</v>
      </c>
    </row>
    <row r="135" spans="2:6" x14ac:dyDescent="0.4">
      <c r="B135" s="8" t="s">
        <v>271</v>
      </c>
      <c r="C135" s="79">
        <v>0.40886194951457855</v>
      </c>
    </row>
    <row r="136" spans="2:6" x14ac:dyDescent="0.4">
      <c r="B136" s="8" t="s">
        <v>272</v>
      </c>
      <c r="C136" s="79">
        <v>0.44814961941778786</v>
      </c>
    </row>
    <row r="137" spans="2:6" x14ac:dyDescent="0.4">
      <c r="B137" s="8" t="s">
        <v>273</v>
      </c>
      <c r="C137" s="79">
        <v>0.40209726408367785</v>
      </c>
    </row>
    <row r="138" spans="2:6" x14ac:dyDescent="0.4">
      <c r="B138" s="8" t="s">
        <v>274</v>
      </c>
      <c r="C138" s="79">
        <v>0.31237505820892003</v>
      </c>
    </row>
    <row r="139" spans="2:6" x14ac:dyDescent="0.4">
      <c r="B139" s="8" t="s">
        <v>275</v>
      </c>
      <c r="C139" s="79">
        <v>0.10914855858651568</v>
      </c>
    </row>
    <row r="140" spans="2:6" x14ac:dyDescent="0.4">
      <c r="B140" s="8" t="s">
        <v>276</v>
      </c>
      <c r="C140" s="79">
        <v>2.9103312382081636E-3</v>
      </c>
    </row>
    <row r="141" spans="2:6" x14ac:dyDescent="0.4">
      <c r="B141" s="8" t="s">
        <v>277</v>
      </c>
      <c r="C141" s="79">
        <v>-0.14728870713398162</v>
      </c>
    </row>
    <row r="142" spans="2:6" x14ac:dyDescent="0.4">
      <c r="B142" s="8" t="s">
        <v>278</v>
      </c>
      <c r="C142" s="79">
        <v>-3.6072678150517484E-2</v>
      </c>
    </row>
    <row r="143" spans="2:6" x14ac:dyDescent="0.4">
      <c r="B143" s="8" t="s">
        <v>279</v>
      </c>
      <c r="C143" s="79">
        <v>0.21185739976669118</v>
      </c>
      <c r="F143" s="58"/>
    </row>
    <row r="144" spans="2:6" x14ac:dyDescent="0.4">
      <c r="B144" s="8" t="s">
        <v>280</v>
      </c>
      <c r="C144" s="79">
        <v>0.52642088226830874</v>
      </c>
      <c r="F144" s="58"/>
    </row>
    <row r="145" spans="2:6" x14ac:dyDescent="0.4">
      <c r="B145" s="8" t="s">
        <v>281</v>
      </c>
      <c r="C145" s="79">
        <v>0.57400170405925022</v>
      </c>
      <c r="F145" s="58"/>
    </row>
    <row r="146" spans="2:6" x14ac:dyDescent="0.4">
      <c r="B146" s="8" t="s">
        <v>282</v>
      </c>
      <c r="C146" s="79">
        <v>0.75008227218898815</v>
      </c>
      <c r="F146" s="58"/>
    </row>
    <row r="147" spans="2:6" x14ac:dyDescent="0.4">
      <c r="B147" s="8" t="s">
        <v>56</v>
      </c>
      <c r="C147" s="79">
        <v>0.88515752353778587</v>
      </c>
      <c r="E147" s="57"/>
      <c r="F147" s="58"/>
    </row>
    <row r="148" spans="2:6" x14ac:dyDescent="0.4">
      <c r="B148" s="8" t="s">
        <v>57</v>
      </c>
      <c r="C148" s="79">
        <v>0.67861450174396298</v>
      </c>
      <c r="E148" s="57"/>
      <c r="F148" s="58"/>
    </row>
    <row r="149" spans="2:6" x14ac:dyDescent="0.4">
      <c r="B149" s="8" t="s">
        <v>58</v>
      </c>
      <c r="C149" s="79">
        <v>-1.9334212701032305E-2</v>
      </c>
      <c r="E149" s="57"/>
      <c r="F149" s="58"/>
    </row>
    <row r="150" spans="2:6" x14ac:dyDescent="0.4">
      <c r="B150" s="8" t="s">
        <v>63</v>
      </c>
      <c r="C150" s="79">
        <v>-1.6086537603081297</v>
      </c>
      <c r="E150" s="57"/>
      <c r="F150" s="58"/>
    </row>
    <row r="151" spans="2:6" x14ac:dyDescent="0.4">
      <c r="B151" s="8" t="s">
        <v>0</v>
      </c>
      <c r="C151" s="79">
        <v>-2.9084564915397344</v>
      </c>
      <c r="E151" s="57"/>
      <c r="F151" s="58"/>
    </row>
    <row r="152" spans="2:6" x14ac:dyDescent="0.4">
      <c r="B152" s="8" t="s">
        <v>1</v>
      </c>
      <c r="C152" s="79">
        <v>-3.1672731734067234</v>
      </c>
      <c r="E152" s="57"/>
      <c r="F152" s="58"/>
    </row>
    <row r="153" spans="2:6" x14ac:dyDescent="0.4">
      <c r="B153" s="8" t="s">
        <v>2</v>
      </c>
      <c r="C153" s="79">
        <v>-3.1059701745257158</v>
      </c>
      <c r="E153" s="57"/>
      <c r="F153" s="58"/>
    </row>
    <row r="154" spans="2:6" x14ac:dyDescent="0.4">
      <c r="B154" s="8" t="s">
        <v>3</v>
      </c>
      <c r="C154" s="79">
        <v>-3.1284005956582996</v>
      </c>
      <c r="E154" s="57"/>
      <c r="F154" s="58"/>
    </row>
    <row r="155" spans="2:6" x14ac:dyDescent="0.4">
      <c r="B155" s="8" t="s">
        <v>4</v>
      </c>
      <c r="C155" s="79">
        <v>-3.047969846987896</v>
      </c>
      <c r="E155" s="57"/>
      <c r="F155" s="58"/>
    </row>
    <row r="156" spans="2:6" x14ac:dyDescent="0.4">
      <c r="B156" s="8" t="s">
        <v>5</v>
      </c>
      <c r="C156" s="79">
        <v>-2.4840229627364678</v>
      </c>
      <c r="E156" s="57"/>
      <c r="F156" s="58"/>
    </row>
    <row r="157" spans="2:6" x14ac:dyDescent="0.4">
      <c r="B157" s="8" t="s">
        <v>6</v>
      </c>
      <c r="C157" s="79">
        <v>-2.3011277433658064</v>
      </c>
      <c r="E157" s="57"/>
      <c r="F157" s="58"/>
    </row>
    <row r="158" spans="2:6" x14ac:dyDescent="0.4">
      <c r="B158" s="8" t="s">
        <v>7</v>
      </c>
      <c r="C158" s="79">
        <v>-2.3789051443735554</v>
      </c>
      <c r="E158" s="57"/>
      <c r="F158" s="58"/>
    </row>
    <row r="159" spans="2:6" x14ac:dyDescent="0.4">
      <c r="B159" s="8" t="s">
        <v>8</v>
      </c>
      <c r="C159" s="79">
        <v>-2.3799792730254197</v>
      </c>
      <c r="E159" s="57"/>
      <c r="F159" s="58"/>
    </row>
    <row r="160" spans="2:6" x14ac:dyDescent="0.4">
      <c r="B160" s="8" t="s">
        <v>9</v>
      </c>
      <c r="C160" s="79">
        <v>-2.6120856938772699</v>
      </c>
      <c r="E160" s="57"/>
      <c r="F160" s="58"/>
    </row>
    <row r="161" spans="2:6" x14ac:dyDescent="0.4">
      <c r="B161" s="8" t="s">
        <v>10</v>
      </c>
      <c r="C161" s="79">
        <v>-2.528038535012846</v>
      </c>
      <c r="E161" s="57"/>
      <c r="F161" s="58"/>
    </row>
    <row r="162" spans="2:6" x14ac:dyDescent="0.4">
      <c r="B162" s="8" t="s">
        <v>11</v>
      </c>
      <c r="C162" s="79">
        <v>-2.6429280852142742</v>
      </c>
      <c r="E162" s="57"/>
      <c r="F162" s="58"/>
    </row>
    <row r="163" spans="2:6" x14ac:dyDescent="0.4">
      <c r="B163" s="8" t="s">
        <v>12</v>
      </c>
      <c r="C163" s="79">
        <v>-2.2176081789578572</v>
      </c>
      <c r="E163" s="57"/>
    </row>
    <row r="164" spans="2:6" x14ac:dyDescent="0.4">
      <c r="B164" s="8" t="s">
        <v>13</v>
      </c>
      <c r="C164" s="79">
        <v>-2.3136053631713684</v>
      </c>
      <c r="E164" s="57"/>
    </row>
    <row r="165" spans="2:6" x14ac:dyDescent="0.4">
      <c r="B165" s="8" t="s">
        <v>14</v>
      </c>
      <c r="C165" s="79">
        <v>-1.8528611663863184</v>
      </c>
      <c r="E165" s="57"/>
    </row>
    <row r="166" spans="2:6" x14ac:dyDescent="0.4">
      <c r="B166" s="8" t="s">
        <v>15</v>
      </c>
      <c r="C166" s="79">
        <v>-2.0755331543469362</v>
      </c>
      <c r="E166" s="57"/>
    </row>
    <row r="167" spans="2:6" x14ac:dyDescent="0.4">
      <c r="B167" s="8" t="s">
        <v>16</v>
      </c>
      <c r="C167" s="79">
        <v>-2.3825347716637264</v>
      </c>
      <c r="E167" s="57"/>
    </row>
    <row r="168" spans="2:6" x14ac:dyDescent="0.4">
      <c r="B168" s="8" t="s">
        <v>17</v>
      </c>
      <c r="C168" s="79">
        <v>-2.1702939631072407</v>
      </c>
      <c r="E168" s="57"/>
    </row>
    <row r="169" spans="2:6" x14ac:dyDescent="0.4">
      <c r="B169" s="8" t="s">
        <v>18</v>
      </c>
      <c r="C169" s="79">
        <v>-1.7615897399507596</v>
      </c>
      <c r="E169" s="57"/>
    </row>
    <row r="170" spans="2:6" x14ac:dyDescent="0.4">
      <c r="B170" s="8" t="s">
        <v>19</v>
      </c>
      <c r="C170" s="79">
        <v>-1.3011112748599594</v>
      </c>
      <c r="E170" s="57"/>
    </row>
    <row r="171" spans="2:6" x14ac:dyDescent="0.4">
      <c r="B171" s="8" t="s">
        <v>20</v>
      </c>
      <c r="C171" s="79">
        <v>-1.0450451788880366</v>
      </c>
      <c r="E171" s="57"/>
    </row>
    <row r="172" spans="2:6" x14ac:dyDescent="0.4">
      <c r="B172" s="8" t="s">
        <v>21</v>
      </c>
      <c r="C172" s="79">
        <v>-0.76563593542079422</v>
      </c>
      <c r="E172" s="57"/>
    </row>
    <row r="173" spans="2:6" x14ac:dyDescent="0.4">
      <c r="B173" s="8" t="s">
        <v>22</v>
      </c>
      <c r="C173" s="79">
        <v>-0.70259299842176204</v>
      </c>
      <c r="E173" s="57"/>
    </row>
    <row r="174" spans="2:6" x14ac:dyDescent="0.4">
      <c r="B174" s="8" t="s">
        <v>23</v>
      </c>
      <c r="C174" s="79">
        <v>-0.654391487296899</v>
      </c>
      <c r="E174" s="57"/>
    </row>
    <row r="175" spans="2:6" x14ac:dyDescent="0.4">
      <c r="B175" s="8" t="s">
        <v>24</v>
      </c>
      <c r="C175" s="79">
        <v>-0.45865882262618762</v>
      </c>
      <c r="E175" s="57"/>
    </row>
    <row r="176" spans="2:6" x14ac:dyDescent="0.4">
      <c r="B176" s="8" t="s">
        <v>25</v>
      </c>
      <c r="C176" s="79">
        <v>-0.23758689714865383</v>
      </c>
      <c r="E176" s="57"/>
    </row>
    <row r="177" spans="2:5" x14ac:dyDescent="0.4">
      <c r="B177" s="8" t="s">
        <v>26</v>
      </c>
      <c r="C177" s="79">
        <v>-5.1463702217936932E-2</v>
      </c>
      <c r="E177" s="57"/>
    </row>
    <row r="178" spans="2:5" x14ac:dyDescent="0.4">
      <c r="B178" s="8" t="s">
        <v>27</v>
      </c>
      <c r="C178" s="79">
        <v>7.5198945759998772E-3</v>
      </c>
      <c r="E178" s="57"/>
    </row>
    <row r="179" spans="2:5" x14ac:dyDescent="0.4">
      <c r="B179" s="8" t="s">
        <v>28</v>
      </c>
      <c r="C179" s="79">
        <v>-0.10200366413163892</v>
      </c>
      <c r="E179" s="57"/>
    </row>
    <row r="180" spans="2:5" x14ac:dyDescent="0.4">
      <c r="B180" s="8" t="s">
        <v>31</v>
      </c>
      <c r="C180" s="79">
        <v>-0.18327368499464836</v>
      </c>
      <c r="E180" s="57"/>
    </row>
    <row r="181" spans="2:5" x14ac:dyDescent="0.4">
      <c r="B181" s="8" t="s">
        <v>32</v>
      </c>
      <c r="C181" s="79">
        <v>-0.28731192472107675</v>
      </c>
      <c r="E181" s="57"/>
    </row>
    <row r="182" spans="2:5" x14ac:dyDescent="0.4">
      <c r="B182" s="8" t="s">
        <v>33</v>
      </c>
      <c r="C182" s="79">
        <v>-0.2466976267482886</v>
      </c>
      <c r="E182" s="57"/>
    </row>
    <row r="183" spans="2:5" x14ac:dyDescent="0.4">
      <c r="B183" s="8" t="s">
        <v>34</v>
      </c>
      <c r="C183" s="79">
        <v>0</v>
      </c>
      <c r="E183" s="57"/>
    </row>
    <row r="184" spans="2:5" x14ac:dyDescent="0.4">
      <c r="B184" s="51" t="s">
        <v>38</v>
      </c>
      <c r="C184" s="79">
        <v>1.7722767563124683E-2</v>
      </c>
      <c r="E184" s="57"/>
    </row>
    <row r="185" spans="2:5" x14ac:dyDescent="0.4">
      <c r="B185" s="51" t="s">
        <v>39</v>
      </c>
      <c r="C185" s="79">
        <v>6.4124994794741888E-2</v>
      </c>
      <c r="E185" s="57"/>
    </row>
    <row r="186" spans="2:5" x14ac:dyDescent="0.4">
      <c r="B186" s="51" t="s">
        <v>40</v>
      </c>
      <c r="C186" s="79">
        <v>0.15</v>
      </c>
      <c r="E186" s="57"/>
    </row>
    <row r="187" spans="2:5" x14ac:dyDescent="0.4">
      <c r="B187" s="51" t="s">
        <v>41</v>
      </c>
      <c r="C187" s="79">
        <v>7.4548545115394521E-2</v>
      </c>
      <c r="E187" s="57"/>
    </row>
    <row r="188" spans="2:5" x14ac:dyDescent="0.4">
      <c r="B188" s="51" t="s">
        <v>43</v>
      </c>
      <c r="C188" s="79">
        <v>0.12169501199453862</v>
      </c>
      <c r="E188" s="57"/>
    </row>
    <row r="189" spans="2:5" x14ac:dyDescent="0.4">
      <c r="B189" s="51" t="s">
        <v>44</v>
      </c>
      <c r="C189" s="79">
        <v>0.33942096796798527</v>
      </c>
      <c r="E189" s="57"/>
    </row>
    <row r="190" spans="2:5" x14ac:dyDescent="0.4">
      <c r="B190" s="51" t="s">
        <v>45</v>
      </c>
      <c r="C190" s="79">
        <v>0.33553248760886445</v>
      </c>
      <c r="E190" s="57"/>
    </row>
    <row r="191" spans="2:5" x14ac:dyDescent="0.4">
      <c r="B191" s="51" t="s">
        <v>46</v>
      </c>
      <c r="C191" s="79">
        <v>0.71935497130054493</v>
      </c>
      <c r="E191" s="57"/>
    </row>
    <row r="192" spans="2:5" x14ac:dyDescent="0.4">
      <c r="B192" s="51" t="s">
        <v>59</v>
      </c>
      <c r="C192" s="79">
        <v>0.77399813186292754</v>
      </c>
      <c r="E192" s="57"/>
    </row>
    <row r="193" spans="2:5" x14ac:dyDescent="0.4">
      <c r="B193" s="51" t="s">
        <v>60</v>
      </c>
      <c r="C193" s="79">
        <v>0.96012873923163489</v>
      </c>
      <c r="E193" s="57"/>
    </row>
    <row r="194" spans="2:5" x14ac:dyDescent="0.4">
      <c r="B194" s="51" t="s">
        <v>61</v>
      </c>
      <c r="C194" s="79">
        <v>0.4753327760175502</v>
      </c>
      <c r="E194" s="57"/>
    </row>
    <row r="195" spans="2:5" x14ac:dyDescent="0.4">
      <c r="B195" s="51" t="s">
        <v>62</v>
      </c>
      <c r="C195" s="79">
        <v>0</v>
      </c>
      <c r="E195" s="57"/>
    </row>
    <row r="196" spans="2:5" x14ac:dyDescent="0.4">
      <c r="B196" s="51" t="s">
        <v>64</v>
      </c>
      <c r="C196" s="79">
        <v>1.6743050540668492E-3</v>
      </c>
      <c r="E196" s="57"/>
    </row>
    <row r="197" spans="2:5" x14ac:dyDescent="0.4">
      <c r="B197" s="51" t="s">
        <v>368</v>
      </c>
      <c r="C197" s="79">
        <v>-0.82097063114581204</v>
      </c>
      <c r="E197" s="57"/>
    </row>
    <row r="198" spans="2:5" x14ac:dyDescent="0.4">
      <c r="B198" s="51" t="s">
        <v>66</v>
      </c>
      <c r="C198" s="79">
        <v>-0.79800790810449485</v>
      </c>
      <c r="E198" s="57"/>
    </row>
    <row r="199" spans="2:5" x14ac:dyDescent="0.4">
      <c r="B199" s="51" t="s">
        <v>67</v>
      </c>
      <c r="C199" s="79">
        <v>0.4674143587506876</v>
      </c>
      <c r="E199" s="57"/>
    </row>
    <row r="200" spans="2:5" x14ac:dyDescent="0.4">
      <c r="B200" s="51" t="s">
        <v>68</v>
      </c>
      <c r="C200" s="79">
        <v>1.4708274525588791</v>
      </c>
      <c r="E200" s="57"/>
    </row>
    <row r="201" spans="2:5" x14ac:dyDescent="0.4">
      <c r="B201" s="51" t="s">
        <v>69</v>
      </c>
      <c r="C201" s="79">
        <v>1.6914289464454555</v>
      </c>
      <c r="E201" s="57"/>
    </row>
    <row r="202" spans="2:5" x14ac:dyDescent="0.4">
      <c r="B202" s="51" t="s">
        <v>70</v>
      </c>
      <c r="C202" s="79">
        <v>1.9127022672217322</v>
      </c>
      <c r="E202" s="57"/>
    </row>
    <row r="203" spans="2:5" x14ac:dyDescent="0.4">
      <c r="B203" s="51" t="s">
        <v>71</v>
      </c>
      <c r="C203" s="79">
        <v>2.1463788732338429</v>
      </c>
      <c r="E203" s="57"/>
    </row>
    <row r="204" spans="2:5" x14ac:dyDescent="0.4">
      <c r="B204" s="51" t="s">
        <v>72</v>
      </c>
      <c r="C204" s="79">
        <v>1.8</v>
      </c>
      <c r="E204" s="57"/>
    </row>
    <row r="205" spans="2:5" x14ac:dyDescent="0.4">
      <c r="B205" s="51" t="s">
        <v>73</v>
      </c>
      <c r="C205" s="79">
        <v>1.3</v>
      </c>
      <c r="E205" s="57"/>
    </row>
    <row r="206" spans="2:5" x14ac:dyDescent="0.4">
      <c r="B206" s="51" t="s">
        <v>74</v>
      </c>
      <c r="C206" s="79">
        <v>1</v>
      </c>
    </row>
    <row r="207" spans="2:5" x14ac:dyDescent="0.4">
      <c r="B207" s="51" t="s">
        <v>75</v>
      </c>
      <c r="C207" s="79">
        <v>0.8</v>
      </c>
    </row>
    <row r="208" spans="2:5" ht="15" thickBot="1" x14ac:dyDescent="0.45">
      <c r="B208" s="51" t="s">
        <v>77</v>
      </c>
      <c r="C208" s="79">
        <v>0.54</v>
      </c>
    </row>
    <row r="209" spans="2:3" x14ac:dyDescent="0.4">
      <c r="B209" s="94">
        <v>1972</v>
      </c>
      <c r="C209" s="499">
        <v>0.96717730383613254</v>
      </c>
    </row>
    <row r="210" spans="2:3" x14ac:dyDescent="0.4">
      <c r="B210" s="8">
        <v>1973</v>
      </c>
      <c r="C210" s="79">
        <v>6.8810175267196989</v>
      </c>
    </row>
    <row r="211" spans="2:3" x14ac:dyDescent="0.4">
      <c r="B211" s="8">
        <v>1974</v>
      </c>
      <c r="C211" s="79">
        <v>4.1680838759655305</v>
      </c>
    </row>
    <row r="212" spans="2:3" x14ac:dyDescent="0.4">
      <c r="B212" s="8">
        <v>1975</v>
      </c>
      <c r="C212" s="79">
        <v>-1.1675652825782907</v>
      </c>
    </row>
    <row r="213" spans="2:3" x14ac:dyDescent="0.4">
      <c r="B213" s="8">
        <v>1976</v>
      </c>
      <c r="C213" s="79">
        <v>-1.024731470229896</v>
      </c>
    </row>
    <row r="214" spans="2:3" x14ac:dyDescent="0.4">
      <c r="B214" s="8">
        <v>1977</v>
      </c>
      <c r="C214" s="79">
        <v>-0.59622047115638122</v>
      </c>
    </row>
    <row r="215" spans="2:3" x14ac:dyDescent="0.4">
      <c r="B215" s="8">
        <v>1978</v>
      </c>
      <c r="C215" s="79">
        <v>1.1573002287107945</v>
      </c>
    </row>
    <row r="216" spans="2:3" x14ac:dyDescent="0.4">
      <c r="B216" s="8">
        <v>1979</v>
      </c>
      <c r="C216" s="79">
        <v>0.76529254806127311</v>
      </c>
    </row>
    <row r="217" spans="2:3" x14ac:dyDescent="0.4">
      <c r="B217" s="8">
        <v>1980</v>
      </c>
      <c r="C217" s="79">
        <v>-2.4583243918952054</v>
      </c>
    </row>
    <row r="218" spans="2:3" x14ac:dyDescent="0.4">
      <c r="B218" s="8">
        <v>1981</v>
      </c>
      <c r="C218" s="79">
        <v>-3.1739714679466333</v>
      </c>
    </row>
    <row r="219" spans="2:3" x14ac:dyDescent="0.4">
      <c r="B219" s="8">
        <v>1982</v>
      </c>
      <c r="C219" s="79">
        <v>-2.9254717371307617</v>
      </c>
    </row>
    <row r="220" spans="2:3" x14ac:dyDescent="0.4">
      <c r="B220" s="8">
        <v>1983</v>
      </c>
      <c r="C220" s="79">
        <v>-1.7607649210742493</v>
      </c>
    </row>
    <row r="221" spans="2:3" x14ac:dyDescent="0.4">
      <c r="B221" s="8">
        <v>1984</v>
      </c>
      <c r="C221" s="79">
        <v>-0.68030190716898464</v>
      </c>
    </row>
    <row r="222" spans="2:3" x14ac:dyDescent="0.4">
      <c r="B222" s="8">
        <v>1985</v>
      </c>
      <c r="C222" s="79">
        <v>0.16683680747099686</v>
      </c>
    </row>
    <row r="223" spans="2:3" x14ac:dyDescent="0.4">
      <c r="B223" s="8">
        <v>1986</v>
      </c>
      <c r="C223" s="79">
        <v>8.0198673425674188E-2</v>
      </c>
    </row>
    <row r="224" spans="2:3" x14ac:dyDescent="0.4">
      <c r="B224" s="8">
        <v>1987</v>
      </c>
      <c r="C224" s="79">
        <v>1.6509089081688455</v>
      </c>
    </row>
    <row r="225" spans="2:3" x14ac:dyDescent="0.4">
      <c r="B225" s="8">
        <v>1988</v>
      </c>
      <c r="C225" s="79">
        <v>3.2540744056179371</v>
      </c>
    </row>
    <row r="226" spans="2:3" x14ac:dyDescent="0.4">
      <c r="B226" s="8">
        <v>1989</v>
      </c>
      <c r="C226" s="79">
        <v>1.9972638435858845</v>
      </c>
    </row>
    <row r="227" spans="2:3" x14ac:dyDescent="0.4">
      <c r="B227" s="8">
        <v>1990</v>
      </c>
      <c r="C227" s="79">
        <v>-0.34179061666431054</v>
      </c>
    </row>
    <row r="228" spans="2:3" x14ac:dyDescent="0.4">
      <c r="B228" s="8">
        <v>1991</v>
      </c>
      <c r="C228" s="79">
        <v>-2.2812491009728215</v>
      </c>
    </row>
    <row r="229" spans="2:3" x14ac:dyDescent="0.4">
      <c r="B229" s="8">
        <v>1992</v>
      </c>
      <c r="C229" s="79">
        <v>-2.407738031217828</v>
      </c>
    </row>
    <row r="230" spans="2:3" x14ac:dyDescent="0.4">
      <c r="B230" s="8">
        <v>1993</v>
      </c>
      <c r="C230" s="79">
        <v>-1.8095878119206479</v>
      </c>
    </row>
    <row r="231" spans="2:3" x14ac:dyDescent="0.4">
      <c r="B231" s="8">
        <v>1994</v>
      </c>
      <c r="C231" s="79">
        <v>-0.73898012537121716</v>
      </c>
    </row>
    <row r="232" spans="2:3" x14ac:dyDescent="0.4">
      <c r="B232" s="8">
        <v>1995</v>
      </c>
      <c r="C232" s="79">
        <v>-0.64210268892967104</v>
      </c>
    </row>
    <row r="233" spans="2:3" x14ac:dyDescent="0.4">
      <c r="B233" s="8">
        <v>1996</v>
      </c>
      <c r="C233" s="79">
        <v>-0.48401053721164916</v>
      </c>
    </row>
    <row r="234" spans="2:3" x14ac:dyDescent="0.4">
      <c r="B234" s="8">
        <v>1997</v>
      </c>
      <c r="C234" s="79">
        <v>0.941980056653417</v>
      </c>
    </row>
    <row r="235" spans="2:3" x14ac:dyDescent="0.4">
      <c r="B235" s="8">
        <v>1998</v>
      </c>
      <c r="C235" s="79">
        <v>1.1599109511256347</v>
      </c>
    </row>
    <row r="236" spans="2:3" x14ac:dyDescent="0.4">
      <c r="B236" s="8">
        <v>1999</v>
      </c>
      <c r="C236" s="79">
        <v>0.70854097141130956</v>
      </c>
    </row>
    <row r="237" spans="2:3" x14ac:dyDescent="0.4">
      <c r="B237" s="8">
        <v>2000</v>
      </c>
      <c r="C237" s="79">
        <v>1.2425344714517608</v>
      </c>
    </row>
    <row r="238" spans="2:3" x14ac:dyDescent="0.4">
      <c r="B238" s="8">
        <v>2001</v>
      </c>
      <c r="C238" s="79">
        <v>0.98765816531814399</v>
      </c>
    </row>
    <row r="239" spans="2:3" x14ac:dyDescent="0.4">
      <c r="B239" s="8">
        <v>2002</v>
      </c>
      <c r="C239" s="79">
        <v>0.14222579607141983</v>
      </c>
    </row>
    <row r="240" spans="2:3" x14ac:dyDescent="0.4">
      <c r="B240" s="8">
        <v>2003</v>
      </c>
      <c r="C240" s="79">
        <v>0.1985100135878437</v>
      </c>
    </row>
    <row r="241" spans="2:3" x14ac:dyDescent="0.4">
      <c r="B241" s="8">
        <v>2004</v>
      </c>
      <c r="C241" s="79">
        <v>0.54617437304127159</v>
      </c>
    </row>
    <row r="242" spans="2:3" x14ac:dyDescent="0.4">
      <c r="B242" s="8">
        <v>2005</v>
      </c>
      <c r="C242" s="79">
        <v>0.39287097280624106</v>
      </c>
    </row>
    <row r="243" spans="2:3" x14ac:dyDescent="0.4">
      <c r="B243" s="8">
        <v>2006</v>
      </c>
      <c r="C243" s="79">
        <v>-1.7825623864943817E-2</v>
      </c>
    </row>
    <row r="244" spans="2:3" x14ac:dyDescent="0.4">
      <c r="B244" s="8">
        <v>2007</v>
      </c>
      <c r="C244" s="79">
        <v>0.51559056457080954</v>
      </c>
    </row>
    <row r="245" spans="2:3" x14ac:dyDescent="0.4">
      <c r="B245" s="8">
        <v>2008</v>
      </c>
      <c r="C245" s="79">
        <v>-1.6053986931853281E-2</v>
      </c>
    </row>
    <row r="246" spans="2:3" x14ac:dyDescent="0.4">
      <c r="B246" s="8">
        <v>2009</v>
      </c>
      <c r="C246" s="79">
        <v>-3.0775251087826181</v>
      </c>
    </row>
    <row r="247" spans="2:3" x14ac:dyDescent="0.4">
      <c r="B247" s="8">
        <v>2010</v>
      </c>
      <c r="C247" s="79">
        <v>-2.5530064243659316</v>
      </c>
    </row>
    <row r="248" spans="2:3" x14ac:dyDescent="0.4">
      <c r="B248" s="8">
        <v>2011</v>
      </c>
      <c r="C248" s="79">
        <v>-2.5407578967824525</v>
      </c>
    </row>
    <row r="249" spans="2:3" x14ac:dyDescent="0.4">
      <c r="B249" s="8">
        <v>2012</v>
      </c>
      <c r="C249" s="79">
        <v>-2.1149019657156201</v>
      </c>
    </row>
    <row r="250" spans="2:3" x14ac:dyDescent="0.4">
      <c r="B250" s="8">
        <v>2013</v>
      </c>
      <c r="C250" s="79">
        <v>-1.9038824373954215</v>
      </c>
    </row>
    <row r="251" spans="2:3" x14ac:dyDescent="0.4">
      <c r="B251" s="8">
        <v>2014</v>
      </c>
      <c r="C251" s="79">
        <v>-0.79191640000687302</v>
      </c>
    </row>
    <row r="252" spans="2:3" x14ac:dyDescent="0.4">
      <c r="B252" s="8">
        <v>2015</v>
      </c>
      <c r="C252" s="79">
        <v>-0.18504738185419464</v>
      </c>
    </row>
    <row r="253" spans="2:3" x14ac:dyDescent="0.4">
      <c r="B253" s="8">
        <v>2016</v>
      </c>
      <c r="C253" s="79">
        <v>-0.20482172514891317</v>
      </c>
    </row>
    <row r="254" spans="2:3" x14ac:dyDescent="0.4">
      <c r="B254" s="8">
        <v>2017</v>
      </c>
      <c r="C254" s="79">
        <v>5.7961940589466646E-2</v>
      </c>
    </row>
    <row r="255" spans="2:3" x14ac:dyDescent="0.4">
      <c r="B255" s="8">
        <v>2018</v>
      </c>
      <c r="C255" s="79">
        <v>0.21779925317169571</v>
      </c>
    </row>
    <row r="256" spans="2:3" x14ac:dyDescent="0.4">
      <c r="B256" s="8">
        <v>2019</v>
      </c>
      <c r="C256" s="79">
        <v>0.73220365460316439</v>
      </c>
    </row>
    <row r="257" spans="2:3" x14ac:dyDescent="0.4">
      <c r="B257" s="8">
        <v>2020</v>
      </c>
      <c r="C257" s="79">
        <v>-0.40432605854906001</v>
      </c>
    </row>
    <row r="258" spans="2:3" x14ac:dyDescent="0.4">
      <c r="B258" s="8">
        <v>2021</v>
      </c>
      <c r="C258" s="79">
        <v>1.3855932562441886</v>
      </c>
    </row>
    <row r="259" spans="2:3" ht="15" thickBot="1" x14ac:dyDescent="0.45">
      <c r="B259" s="564">
        <v>2022</v>
      </c>
      <c r="C259" s="79">
        <v>1.5615947183084606</v>
      </c>
    </row>
    <row r="260" spans="2:3" x14ac:dyDescent="0.4">
      <c r="B260" s="8" t="s">
        <v>283</v>
      </c>
      <c r="C260" s="499">
        <v>2.5446863580414503</v>
      </c>
    </row>
    <row r="261" spans="2:3" x14ac:dyDescent="0.4">
      <c r="B261" s="8" t="s">
        <v>284</v>
      </c>
      <c r="C261" s="79">
        <v>6.5394315949810444</v>
      </c>
    </row>
    <row r="262" spans="2:3" x14ac:dyDescent="0.4">
      <c r="B262" s="8" t="s">
        <v>285</v>
      </c>
      <c r="C262" s="79">
        <v>3.1047807042479647</v>
      </c>
    </row>
    <row r="263" spans="2:3" x14ac:dyDescent="0.4">
      <c r="B263" s="8" t="s">
        <v>286</v>
      </c>
      <c r="C263" s="79">
        <v>-1.7370636518415679</v>
      </c>
    </row>
    <row r="264" spans="2:3" x14ac:dyDescent="0.4">
      <c r="B264" s="8" t="s">
        <v>287</v>
      </c>
      <c r="C264" s="79">
        <v>-0.63964204746912723</v>
      </c>
    </row>
    <row r="265" spans="2:3" x14ac:dyDescent="0.4">
      <c r="B265" s="8" t="s">
        <v>288</v>
      </c>
      <c r="C265" s="79">
        <v>-0.46907116695174766</v>
      </c>
    </row>
    <row r="266" spans="2:3" x14ac:dyDescent="0.4">
      <c r="B266" s="8" t="s">
        <v>289</v>
      </c>
      <c r="C266" s="79">
        <v>1.561327335508581</v>
      </c>
    </row>
    <row r="267" spans="2:3" x14ac:dyDescent="0.4">
      <c r="B267" s="8" t="s">
        <v>290</v>
      </c>
      <c r="C267" s="79">
        <v>-9.7964602465713146E-2</v>
      </c>
    </row>
    <row r="268" spans="2:3" x14ac:dyDescent="0.4">
      <c r="B268" s="8" t="s">
        <v>291</v>
      </c>
      <c r="C268" s="79">
        <v>-2.8166061756407594</v>
      </c>
    </row>
    <row r="269" spans="2:3" x14ac:dyDescent="0.4">
      <c r="B269" s="8" t="s">
        <v>292</v>
      </c>
      <c r="C269" s="79">
        <v>-3.1630101961365638</v>
      </c>
    </row>
    <row r="270" spans="2:3" x14ac:dyDescent="0.4">
      <c r="B270" s="8" t="s">
        <v>293</v>
      </c>
      <c r="C270" s="79">
        <v>-2.7122309426549811</v>
      </c>
    </row>
    <row r="271" spans="2:3" x14ac:dyDescent="0.4">
      <c r="B271" s="8" t="s">
        <v>294</v>
      </c>
      <c r="C271" s="79">
        <v>-1.4882458676803174</v>
      </c>
    </row>
    <row r="272" spans="2:3" x14ac:dyDescent="0.4">
      <c r="B272" s="8" t="s">
        <v>295</v>
      </c>
      <c r="C272" s="79">
        <v>-0.37254083932752319</v>
      </c>
    </row>
    <row r="273" spans="2:3" x14ac:dyDescent="0.4">
      <c r="B273" s="8" t="s">
        <v>296</v>
      </c>
      <c r="C273" s="79">
        <v>0.1168717758042289</v>
      </c>
    </row>
    <row r="274" spans="2:3" x14ac:dyDescent="0.4">
      <c r="B274" s="8" t="s">
        <v>297</v>
      </c>
      <c r="C274" s="79">
        <v>0.25966797750785497</v>
      </c>
    </row>
    <row r="275" spans="2:3" x14ac:dyDescent="0.4">
      <c r="B275" s="8" t="s">
        <v>298</v>
      </c>
      <c r="C275" s="79">
        <v>2.2138188660570233</v>
      </c>
    </row>
    <row r="276" spans="2:3" x14ac:dyDescent="0.4">
      <c r="B276" s="8" t="s">
        <v>299</v>
      </c>
      <c r="C276" s="79">
        <v>3.2709897786146414</v>
      </c>
    </row>
    <row r="277" spans="2:3" x14ac:dyDescent="0.4">
      <c r="B277" s="8" t="s">
        <v>300</v>
      </c>
      <c r="C277" s="79">
        <v>1.4231798008055865</v>
      </c>
    </row>
    <row r="278" spans="2:3" x14ac:dyDescent="0.4">
      <c r="B278" s="8" t="s">
        <v>301</v>
      </c>
      <c r="C278" s="79">
        <v>-1.019048409082679</v>
      </c>
    </row>
    <row r="279" spans="2:3" x14ac:dyDescent="0.4">
      <c r="B279" s="8" t="s">
        <v>302</v>
      </c>
      <c r="C279" s="79">
        <v>-2.3618978122783716</v>
      </c>
    </row>
    <row r="280" spans="2:3" x14ac:dyDescent="0.4">
      <c r="B280" s="8" t="s">
        <v>303</v>
      </c>
      <c r="C280" s="79">
        <v>-2.3447486042252104</v>
      </c>
    </row>
    <row r="281" spans="2:3" x14ac:dyDescent="0.4">
      <c r="B281" s="8" t="s">
        <v>304</v>
      </c>
      <c r="C281" s="79">
        <v>-1.6627320644633916</v>
      </c>
    </row>
    <row r="282" spans="2:3" x14ac:dyDescent="0.4">
      <c r="B282" s="8" t="s">
        <v>305</v>
      </c>
      <c r="C282" s="79">
        <v>-0.45338050996354412</v>
      </c>
    </row>
    <row r="283" spans="2:3" x14ac:dyDescent="0.4">
      <c r="B283" s="8" t="s">
        <v>306</v>
      </c>
      <c r="C283" s="79">
        <v>-0.72184351947045644</v>
      </c>
    </row>
    <row r="284" spans="2:3" x14ac:dyDescent="0.4">
      <c r="B284" s="8" t="s">
        <v>307</v>
      </c>
      <c r="C284" s="79">
        <v>-0.18763206018617951</v>
      </c>
    </row>
    <row r="285" spans="2:3" x14ac:dyDescent="0.4">
      <c r="B285" s="8" t="s">
        <v>308</v>
      </c>
      <c r="C285" s="79">
        <v>1.2108318349521903</v>
      </c>
    </row>
    <row r="286" spans="2:3" x14ac:dyDescent="0.4">
      <c r="B286" s="8" t="s">
        <v>309</v>
      </c>
      <c r="C286" s="79">
        <v>0.92235760542949352</v>
      </c>
    </row>
    <row r="287" spans="2:3" x14ac:dyDescent="0.4">
      <c r="B287" s="8" t="s">
        <v>310</v>
      </c>
      <c r="C287" s="79">
        <v>0.87449690546190983</v>
      </c>
    </row>
    <row r="288" spans="2:3" x14ac:dyDescent="0.4">
      <c r="B288" s="8" t="s">
        <v>311</v>
      </c>
      <c r="C288" s="79">
        <v>1.2703884276154733</v>
      </c>
    </row>
    <row r="289" spans="2:3" x14ac:dyDescent="0.4">
      <c r="B289" s="8" t="s">
        <v>312</v>
      </c>
      <c r="C289" s="79">
        <v>0.69906870587446535</v>
      </c>
    </row>
    <row r="290" spans="2:3" x14ac:dyDescent="0.4">
      <c r="B290" s="8" t="s">
        <v>313</v>
      </c>
      <c r="C290" s="79">
        <v>7.3560052775912529E-2</v>
      </c>
    </row>
    <row r="291" spans="2:3" x14ac:dyDescent="0.4">
      <c r="B291" s="8" t="s">
        <v>314</v>
      </c>
      <c r="C291" s="79">
        <v>0.38383864068281015</v>
      </c>
    </row>
    <row r="292" spans="2:3" x14ac:dyDescent="0.4">
      <c r="B292" s="8" t="s">
        <v>315</v>
      </c>
      <c r="C292" s="79">
        <v>0.48284128705937113</v>
      </c>
    </row>
    <row r="293" spans="2:3" x14ac:dyDescent="0.4">
      <c r="B293" s="8" t="s">
        <v>316</v>
      </c>
      <c r="C293" s="79">
        <v>0.31794262507422538</v>
      </c>
    </row>
    <row r="294" spans="2:3" x14ac:dyDescent="0.4">
      <c r="B294" s="8" t="s">
        <v>317</v>
      </c>
      <c r="C294" s="79">
        <v>7.8515864301000604E-3</v>
      </c>
    </row>
    <row r="295" spans="2:3" x14ac:dyDescent="0.4">
      <c r="B295" s="8" t="s">
        <v>318</v>
      </c>
      <c r="C295" s="79">
        <v>0.68391559551358327</v>
      </c>
    </row>
    <row r="296" spans="2:3" x14ac:dyDescent="0.4">
      <c r="B296" s="8" t="s">
        <v>319</v>
      </c>
      <c r="C296" s="79">
        <v>-0.96445749070123332</v>
      </c>
    </row>
    <row r="297" spans="2:3" x14ac:dyDescent="0.4">
      <c r="B297" s="8" t="s">
        <v>320</v>
      </c>
      <c r="C297" s="79">
        <v>-3.1124034476446587</v>
      </c>
    </row>
    <row r="298" spans="2:3" x14ac:dyDescent="0.4">
      <c r="B298" s="8" t="s">
        <v>321</v>
      </c>
      <c r="C298" s="79">
        <v>-2.3860087808753123</v>
      </c>
    </row>
    <row r="299" spans="2:3" ht="15" customHeight="1" x14ac:dyDescent="0.4">
      <c r="B299" s="8" t="s">
        <v>82</v>
      </c>
      <c r="C299" s="79">
        <v>-2.5001651232655617</v>
      </c>
    </row>
    <row r="300" spans="2:3" x14ac:dyDescent="0.4">
      <c r="B300" s="8" t="s">
        <v>83</v>
      </c>
      <c r="C300" s="79">
        <v>-2.156133613892087</v>
      </c>
    </row>
    <row r="301" spans="2:3" x14ac:dyDescent="0.4">
      <c r="B301" s="8" t="s">
        <v>84</v>
      </c>
      <c r="C301" s="79">
        <v>-1.5695100392014991</v>
      </c>
    </row>
    <row r="302" spans="2:3" ht="15" customHeight="1" x14ac:dyDescent="0.4">
      <c r="B302" s="8" t="s">
        <v>85</v>
      </c>
      <c r="C302" s="79">
        <v>-0.64531981094141067</v>
      </c>
    </row>
    <row r="303" spans="2:3" ht="15" customHeight="1" x14ac:dyDescent="0.4">
      <c r="B303" s="8" t="s">
        <v>86</v>
      </c>
      <c r="C303" s="79">
        <v>-9.5883592230557452E-2</v>
      </c>
    </row>
    <row r="304" spans="2:3" ht="15" customHeight="1" x14ac:dyDescent="0.4">
      <c r="B304" s="8" t="s">
        <v>87</v>
      </c>
      <c r="C304" s="79">
        <v>-0.17932080911600343</v>
      </c>
    </row>
    <row r="305" spans="2:3" ht="15" customHeight="1" x14ac:dyDescent="0.4">
      <c r="B305" s="8" t="s">
        <v>88</v>
      </c>
      <c r="C305" s="79">
        <v>7.6599076868315269E-2</v>
      </c>
    </row>
    <row r="306" spans="2:3" ht="15" customHeight="1" x14ac:dyDescent="0.4">
      <c r="B306" s="8" t="s">
        <v>89</v>
      </c>
      <c r="C306" s="79">
        <v>0.37900085971798331</v>
      </c>
    </row>
    <row r="307" spans="2:3" x14ac:dyDescent="0.4">
      <c r="B307" s="8" t="s">
        <v>90</v>
      </c>
      <c r="C307" s="79">
        <v>0.55236491177802816</v>
      </c>
    </row>
    <row r="308" spans="2:3" x14ac:dyDescent="0.4">
      <c r="B308" s="8" t="s">
        <v>91</v>
      </c>
      <c r="C308" s="79">
        <v>-0.28747246886138811</v>
      </c>
    </row>
    <row r="309" spans="2:3" x14ac:dyDescent="0.4">
      <c r="B309" s="8" t="s">
        <v>92</v>
      </c>
      <c r="C309" s="79">
        <v>1.8053343848649774</v>
      </c>
    </row>
    <row r="310" spans="2:3" x14ac:dyDescent="0.4">
      <c r="B310" s="89" t="s">
        <v>93</v>
      </c>
      <c r="C310" s="79">
        <v>1.2249999999999999</v>
      </c>
    </row>
    <row r="311" spans="2:3" ht="148.5" customHeight="1" thickBot="1" x14ac:dyDescent="0.45">
      <c r="B311" s="714" t="s">
        <v>622</v>
      </c>
      <c r="C311" s="715"/>
    </row>
  </sheetData>
  <mergeCells count="2">
    <mergeCell ref="B2:C2"/>
    <mergeCell ref="B311:C311"/>
  </mergeCells>
  <phoneticPr fontId="93" type="noConversion"/>
  <hyperlinks>
    <hyperlink ref="A1" location="Contents!A1" display="Back to contents" xr:uid="{AE8F4B26-F450-489E-94CC-1138C2ECA69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2561-C10C-4EFB-865C-B22050BEE0D8}">
  <sheetPr>
    <tabColor theme="6"/>
  </sheetPr>
  <dimension ref="A1:AT133"/>
  <sheetViews>
    <sheetView showGridLines="0" zoomScaleNormal="100" zoomScaleSheetLayoutView="100" workbookViewId="0"/>
  </sheetViews>
  <sheetFormatPr defaultColWidth="8.86328125" defaultRowHeight="15.45" x14ac:dyDescent="0.4"/>
  <cols>
    <col min="1" max="1" width="9.33203125" style="2" customWidth="1"/>
    <col min="2" max="2" width="7.796875" style="2" customWidth="1"/>
    <col min="3" max="3" width="1.86328125" style="29" customWidth="1"/>
    <col min="4" max="4" width="10.86328125" style="2" customWidth="1"/>
    <col min="5" max="5" width="1" style="29" customWidth="1"/>
    <col min="6" max="6" width="9.796875" style="2" customWidth="1"/>
    <col min="7" max="7" width="13.33203125" style="2" customWidth="1"/>
    <col min="8" max="8" width="14" style="2" customWidth="1"/>
    <col min="9" max="9" width="12.19921875" style="2" customWidth="1"/>
    <col min="10" max="10" width="7.33203125" style="2" customWidth="1"/>
    <col min="11" max="11" width="10.1328125" style="2" customWidth="1"/>
    <col min="12" max="12" width="1" style="29" customWidth="1"/>
    <col min="13" max="13" width="10.86328125" style="29" customWidth="1"/>
    <col min="14" max="14" width="1" style="29" customWidth="1"/>
    <col min="15" max="15" width="8.33203125" style="29" bestFit="1" customWidth="1"/>
    <col min="16" max="16" width="13.1328125" style="29" bestFit="1" customWidth="1"/>
    <col min="17" max="17" width="14" style="29" customWidth="1"/>
    <col min="18" max="18" width="12.19921875" style="29" customWidth="1"/>
    <col min="19" max="19" width="7.796875" style="29" customWidth="1"/>
    <col min="20" max="20" width="9.796875" style="29" customWidth="1"/>
    <col min="21" max="46" width="8.86328125" style="29"/>
    <col min="47" max="16384" width="8.86328125" style="2"/>
  </cols>
  <sheetData>
    <row r="1" spans="1:42" ht="33.75" customHeight="1" thickBot="1" x14ac:dyDescent="0.5">
      <c r="A1" s="9" t="s">
        <v>42</v>
      </c>
      <c r="B1" s="23"/>
      <c r="C1" s="406"/>
      <c r="D1" s="23"/>
      <c r="E1" s="406"/>
      <c r="F1" s="23"/>
      <c r="G1" s="406"/>
      <c r="H1" s="406"/>
      <c r="I1" s="406"/>
      <c r="J1" s="406"/>
      <c r="K1" s="406"/>
      <c r="L1" s="406"/>
      <c r="M1" s="406"/>
      <c r="N1" s="406"/>
      <c r="O1" s="16"/>
      <c r="P1" s="16"/>
      <c r="Q1" s="16"/>
      <c r="R1" s="17"/>
      <c r="S1" s="17"/>
      <c r="T1" s="17"/>
      <c r="U1" s="4"/>
    </row>
    <row r="2" spans="1:42" ht="18.899999999999999" thickBot="1" x14ac:dyDescent="0.55000000000000004">
      <c r="A2" s="7"/>
      <c r="B2" s="634" t="s">
        <v>630</v>
      </c>
      <c r="C2" s="635"/>
      <c r="D2" s="635"/>
      <c r="E2" s="635"/>
      <c r="F2" s="635"/>
      <c r="G2" s="635"/>
      <c r="H2" s="635"/>
      <c r="I2" s="635"/>
      <c r="J2" s="635"/>
      <c r="K2" s="635"/>
      <c r="L2" s="635"/>
      <c r="M2" s="635"/>
      <c r="N2" s="635"/>
      <c r="O2" s="635"/>
      <c r="P2" s="635"/>
      <c r="Q2" s="635"/>
      <c r="R2" s="635"/>
      <c r="S2" s="635"/>
      <c r="T2" s="636"/>
    </row>
    <row r="3" spans="1:42" ht="15.9" x14ac:dyDescent="0.45">
      <c r="A3" s="7"/>
      <c r="B3" s="30"/>
      <c r="C3" s="716" t="s">
        <v>322</v>
      </c>
      <c r="D3" s="716"/>
      <c r="E3" s="716"/>
      <c r="F3" s="716"/>
      <c r="G3" s="716"/>
      <c r="H3" s="716"/>
      <c r="I3" s="716"/>
      <c r="J3" s="716"/>
      <c r="K3" s="717"/>
      <c r="L3" s="718" t="s">
        <v>323</v>
      </c>
      <c r="M3" s="719"/>
      <c r="N3" s="719"/>
      <c r="O3" s="719"/>
      <c r="P3" s="719"/>
      <c r="Q3" s="719"/>
      <c r="R3" s="719"/>
      <c r="S3" s="719"/>
      <c r="T3" s="720"/>
    </row>
    <row r="4" spans="1:42" ht="63.45" x14ac:dyDescent="0.45">
      <c r="A4" s="7"/>
      <c r="B4" s="30"/>
      <c r="C4" s="59"/>
      <c r="D4" s="31" t="s">
        <v>324</v>
      </c>
      <c r="E4" s="59"/>
      <c r="F4" s="31" t="s">
        <v>330</v>
      </c>
      <c r="G4" s="31" t="s">
        <v>325</v>
      </c>
      <c r="H4" s="60" t="s">
        <v>326</v>
      </c>
      <c r="I4" s="60" t="s">
        <v>327</v>
      </c>
      <c r="J4" s="32" t="s">
        <v>328</v>
      </c>
      <c r="K4" s="32" t="s">
        <v>329</v>
      </c>
      <c r="L4" s="59"/>
      <c r="M4" s="31" t="s">
        <v>343</v>
      </c>
      <c r="N4" s="59"/>
      <c r="O4" s="409" t="s">
        <v>330</v>
      </c>
      <c r="P4" s="32" t="s">
        <v>344</v>
      </c>
      <c r="Q4" s="60" t="s">
        <v>326</v>
      </c>
      <c r="R4" s="70" t="s">
        <v>327</v>
      </c>
      <c r="S4" s="409" t="s">
        <v>328</v>
      </c>
      <c r="T4" s="33" t="s">
        <v>329</v>
      </c>
      <c r="V4" s="120"/>
      <c r="W4"/>
      <c r="X4"/>
      <c r="Y4"/>
      <c r="Z4"/>
    </row>
    <row r="5" spans="1:42" ht="15.9" x14ac:dyDescent="0.45">
      <c r="A5" s="24"/>
      <c r="B5" s="8" t="s">
        <v>69</v>
      </c>
      <c r="C5" s="61"/>
      <c r="D5" s="109">
        <v>546708.80895260838</v>
      </c>
      <c r="E5" s="108"/>
      <c r="F5" s="109">
        <v>53759</v>
      </c>
      <c r="G5" s="115">
        <v>60.560850000000002</v>
      </c>
      <c r="H5" s="115">
        <v>63.15</v>
      </c>
      <c r="I5" s="115">
        <v>4.0999999999999988</v>
      </c>
      <c r="J5" s="115">
        <v>31.39</v>
      </c>
      <c r="K5" s="115">
        <v>534.96037209036479</v>
      </c>
      <c r="L5" s="108"/>
      <c r="M5" s="140">
        <v>1.4949261131951719</v>
      </c>
      <c r="N5" s="108"/>
      <c r="O5" s="140">
        <v>0.2330611179475639</v>
      </c>
      <c r="P5" s="140">
        <v>0.12970715447799819</v>
      </c>
      <c r="Q5" s="140">
        <v>-7.9113924050644435E-2</v>
      </c>
      <c r="R5" s="140">
        <v>0.20898641588297057</v>
      </c>
      <c r="S5" s="140">
        <v>0.28753993610224349</v>
      </c>
      <c r="T5" s="15">
        <v>0.8378119954513652</v>
      </c>
      <c r="V5" s="35"/>
      <c r="W5" s="35"/>
      <c r="X5" s="35"/>
      <c r="Y5" s="35"/>
    </row>
    <row r="6" spans="1:42" ht="15.9" x14ac:dyDescent="0.45">
      <c r="A6" s="24"/>
      <c r="B6" s="8" t="s">
        <v>70</v>
      </c>
      <c r="C6" s="61"/>
      <c r="D6" s="109">
        <v>553814.18355494901</v>
      </c>
      <c r="E6" s="108"/>
      <c r="F6" s="109">
        <v>53746</v>
      </c>
      <c r="G6" s="106">
        <v>60.55561384615384</v>
      </c>
      <c r="H6" s="106">
        <v>63.1</v>
      </c>
      <c r="I6" s="106">
        <v>4.0323076923076986</v>
      </c>
      <c r="J6" s="106">
        <v>31.5</v>
      </c>
      <c r="K6" s="106">
        <v>540.19798719814082</v>
      </c>
      <c r="L6" s="108"/>
      <c r="M6" s="140">
        <v>1.2996634563019471</v>
      </c>
      <c r="N6" s="108"/>
      <c r="O6" s="106">
        <v>-2.4181997432992652E-2</v>
      </c>
      <c r="P6" s="106">
        <v>-8.6461036233220767E-3</v>
      </c>
      <c r="Q6" s="106">
        <v>-7.9176563737126671E-2</v>
      </c>
      <c r="R6" s="140">
        <v>7.058634795860011E-2</v>
      </c>
      <c r="S6" s="106">
        <v>0.3504300732717347</v>
      </c>
      <c r="T6" s="15">
        <v>0.97906599834862718</v>
      </c>
      <c r="U6" s="35"/>
      <c r="V6" s="35"/>
      <c r="W6" s="35"/>
      <c r="X6" s="35"/>
      <c r="Y6" s="35"/>
    </row>
    <row r="7" spans="1:42" ht="15.9" x14ac:dyDescent="0.45">
      <c r="A7" s="24"/>
      <c r="B7" s="8" t="s">
        <v>71</v>
      </c>
      <c r="C7" s="61"/>
      <c r="D7" s="109">
        <v>555449.93983988662</v>
      </c>
      <c r="E7" s="108"/>
      <c r="F7" s="109">
        <v>53772</v>
      </c>
      <c r="G7" s="106">
        <v>60.524829230769242</v>
      </c>
      <c r="H7" s="106">
        <v>63.075000000000003</v>
      </c>
      <c r="I7" s="106">
        <v>4.0430769230769297</v>
      </c>
      <c r="J7" s="106">
        <v>31.6</v>
      </c>
      <c r="K7" s="106">
        <v>540.0924157267242</v>
      </c>
      <c r="L7" s="108"/>
      <c r="M7" s="140">
        <v>0.29536193429313684</v>
      </c>
      <c r="N7" s="108"/>
      <c r="O7" s="106">
        <v>4.8375693074831361E-2</v>
      </c>
      <c r="P7" s="106">
        <v>-5.0836930598718855E-2</v>
      </c>
      <c r="Q7" s="106">
        <v>-3.961965134706702E-2</v>
      </c>
      <c r="R7" s="107">
        <v>-1.122172526010019E-2</v>
      </c>
      <c r="S7" s="106">
        <v>0.31746031746031633</v>
      </c>
      <c r="T7" s="15">
        <v>-1.9543107141917204E-2</v>
      </c>
      <c r="U7" s="35"/>
      <c r="V7" s="35"/>
      <c r="W7" s="35"/>
      <c r="X7" s="35"/>
      <c r="Y7" s="35"/>
    </row>
    <row r="8" spans="1:42" ht="15.9" x14ac:dyDescent="0.45">
      <c r="A8" s="24"/>
      <c r="B8" s="8" t="s">
        <v>72</v>
      </c>
      <c r="C8" s="61"/>
      <c r="D8" s="109">
        <v>557836.93516699411</v>
      </c>
      <c r="E8" s="108"/>
      <c r="F8" s="109">
        <v>53826</v>
      </c>
      <c r="G8" s="106">
        <v>60.494050000000001</v>
      </c>
      <c r="H8" s="106">
        <v>63.05</v>
      </c>
      <c r="I8" s="106">
        <v>4.0538461538461599</v>
      </c>
      <c r="J8" s="106">
        <v>31.72</v>
      </c>
      <c r="K8" s="106">
        <v>540.09395874339725</v>
      </c>
      <c r="L8" s="108"/>
      <c r="M8" s="140">
        <v>0.42974085617788482</v>
      </c>
      <c r="N8" s="108"/>
      <c r="O8" s="106">
        <v>0.10042401249721333</v>
      </c>
      <c r="P8" s="106">
        <v>-5.0853891139268637E-2</v>
      </c>
      <c r="Q8" s="106">
        <v>-3.9635354736433648E-2</v>
      </c>
      <c r="R8" s="107">
        <v>-1.1222984672620942E-2</v>
      </c>
      <c r="S8" s="106">
        <v>0.37974683544304</v>
      </c>
      <c r="T8" s="15">
        <v>2.8569493444319249E-4</v>
      </c>
      <c r="U8" s="35"/>
      <c r="V8" s="35"/>
      <c r="W8" s="35"/>
      <c r="X8" s="35"/>
      <c r="Y8" s="35"/>
    </row>
    <row r="9" spans="1:42" ht="15.9" x14ac:dyDescent="0.45">
      <c r="A9" s="24"/>
      <c r="B9" s="8" t="s">
        <v>73</v>
      </c>
      <c r="C9" s="61"/>
      <c r="D9" s="109">
        <v>560110.56268509384</v>
      </c>
      <c r="E9" s="108"/>
      <c r="F9" s="109">
        <v>53956</v>
      </c>
      <c r="G9" s="106">
        <v>60.487259999999985</v>
      </c>
      <c r="H9" s="106">
        <v>63.05</v>
      </c>
      <c r="I9" s="106">
        <v>4.064615384615391</v>
      </c>
      <c r="J9" s="106">
        <v>31.745097674488001</v>
      </c>
      <c r="K9" s="106">
        <v>540.62165433686346</v>
      </c>
      <c r="L9" s="108"/>
      <c r="M9" s="140">
        <v>0.4075792359319319</v>
      </c>
      <c r="N9" s="108"/>
      <c r="O9" s="106">
        <v>0.24151896852822041</v>
      </c>
      <c r="P9" s="106">
        <v>-1.122424436785785E-2</v>
      </c>
      <c r="Q9" s="106">
        <v>0</v>
      </c>
      <c r="R9" s="107">
        <v>-1.122424436783115E-2</v>
      </c>
      <c r="S9" s="106">
        <v>7.9122555132404848E-2</v>
      </c>
      <c r="T9" s="15">
        <v>9.7704405858189958E-2</v>
      </c>
      <c r="U9" s="35"/>
      <c r="V9" s="35"/>
      <c r="W9" s="35"/>
      <c r="X9" s="35"/>
      <c r="Y9" s="35"/>
    </row>
    <row r="10" spans="1:42" ht="15.9" x14ac:dyDescent="0.45">
      <c r="A10" s="24"/>
      <c r="B10" s="8" t="s">
        <v>74</v>
      </c>
      <c r="C10" s="61"/>
      <c r="D10" s="109">
        <v>562525.74257425743</v>
      </c>
      <c r="E10" s="108"/>
      <c r="F10" s="109">
        <v>53938</v>
      </c>
      <c r="G10" s="106">
        <v>60.539008312669928</v>
      </c>
      <c r="H10" s="106">
        <v>63.111025329562402</v>
      </c>
      <c r="I10" s="106">
        <v>4.0753846153846212</v>
      </c>
      <c r="J10" s="106">
        <v>31.800580976744801</v>
      </c>
      <c r="K10" s="106">
        <v>541.72291387103257</v>
      </c>
      <c r="L10" s="108"/>
      <c r="M10" s="140">
        <v>0.43119699039160242</v>
      </c>
      <c r="N10" s="108"/>
      <c r="O10" s="106">
        <v>-3.3360515975977556E-2</v>
      </c>
      <c r="P10" s="106">
        <v>8.5552416607970194E-2</v>
      </c>
      <c r="Q10" s="106">
        <v>9.6788785983203951E-2</v>
      </c>
      <c r="R10" s="107">
        <v>-1.1225504345870453E-2</v>
      </c>
      <c r="S10" s="106">
        <v>0.17477754463295359</v>
      </c>
      <c r="T10" s="15">
        <v>0.20370244612564203</v>
      </c>
      <c r="U10" s="35"/>
      <c r="V10" s="35"/>
      <c r="W10" s="35"/>
      <c r="X10" s="35"/>
      <c r="Y10" s="35"/>
    </row>
    <row r="11" spans="1:42" ht="15.9" x14ac:dyDescent="0.45">
      <c r="A11" s="24"/>
      <c r="B11" s="8" t="s">
        <v>75</v>
      </c>
      <c r="C11" s="61"/>
      <c r="D11" s="109">
        <v>565449.40476190473</v>
      </c>
      <c r="E11" s="108"/>
      <c r="F11" s="109">
        <v>53967</v>
      </c>
      <c r="G11" s="106">
        <v>60.596914447425178</v>
      </c>
      <c r="H11" s="106">
        <v>63.178484522690823</v>
      </c>
      <c r="I11" s="106">
        <v>4.0861538461538531</v>
      </c>
      <c r="J11" s="106">
        <v>31.814909767448775</v>
      </c>
      <c r="K11" s="106">
        <v>543.48087772913948</v>
      </c>
      <c r="L11" s="108"/>
      <c r="M11" s="140">
        <v>0.51973838108596571</v>
      </c>
      <c r="N11" s="108"/>
      <c r="O11" s="116">
        <v>5.3765434387620381E-2</v>
      </c>
      <c r="P11" s="106">
        <v>9.5650946999614739E-2</v>
      </c>
      <c r="Q11" s="106">
        <v>0.10688971186278984</v>
      </c>
      <c r="R11" s="107">
        <v>-1.1226764606819293E-2</v>
      </c>
      <c r="S11" s="106">
        <v>4.5058267062647595E-2</v>
      </c>
      <c r="T11" s="15">
        <v>0.3245134760028634</v>
      </c>
      <c r="U11" s="35"/>
      <c r="V11" s="35"/>
      <c r="W11" s="35"/>
      <c r="X11" s="35"/>
      <c r="Y11" s="35"/>
    </row>
    <row r="12" spans="1:42" ht="15.9" x14ac:dyDescent="0.45">
      <c r="A12" s="24"/>
      <c r="B12" s="8" t="s">
        <v>77</v>
      </c>
      <c r="C12" s="61"/>
      <c r="D12" s="109">
        <v>567975.92997811816</v>
      </c>
      <c r="E12" s="108"/>
      <c r="F12" s="109">
        <v>54038</v>
      </c>
      <c r="G12" s="106">
        <v>60.570805670160446</v>
      </c>
      <c r="H12" s="106">
        <v>63.158354886510899</v>
      </c>
      <c r="I12" s="106">
        <v>4.0969230769230833</v>
      </c>
      <c r="J12" s="106">
        <v>31.835809767448776</v>
      </c>
      <c r="K12" s="106">
        <v>545.0689123227454</v>
      </c>
      <c r="L12" s="108"/>
      <c r="M12" s="140">
        <v>0.44681720326105179</v>
      </c>
      <c r="N12" s="108"/>
      <c r="O12" s="116">
        <v>0.13156188040839289</v>
      </c>
      <c r="P12" s="106">
        <v>-4.3085984662438737E-2</v>
      </c>
      <c r="Q12" s="106">
        <v>-3.1861536933031065E-2</v>
      </c>
      <c r="R12" s="107">
        <v>-1.1228025150772964E-2</v>
      </c>
      <c r="S12" s="106">
        <v>6.5692469828682043E-2</v>
      </c>
      <c r="T12" s="15">
        <v>0.29219695828881509</v>
      </c>
      <c r="U12" s="35"/>
      <c r="V12" s="35"/>
      <c r="W12" s="35"/>
      <c r="X12" s="35"/>
      <c r="Y12" s="35"/>
    </row>
    <row r="13" spans="1:42" ht="15.9" x14ac:dyDescent="0.45">
      <c r="A13" s="24"/>
      <c r="B13" s="8" t="s">
        <v>78</v>
      </c>
      <c r="C13" s="61"/>
      <c r="D13" s="109">
        <v>570304.9622634938</v>
      </c>
      <c r="E13" s="108"/>
      <c r="F13" s="109">
        <v>54160.503499999999</v>
      </c>
      <c r="G13" s="106">
        <v>60.541801517818072</v>
      </c>
      <c r="H13" s="106">
        <v>63.135201326137903</v>
      </c>
      <c r="I13" s="106">
        <v>4.1076923076923135</v>
      </c>
      <c r="J13" s="106">
        <v>31.828591466486237</v>
      </c>
      <c r="K13" s="106">
        <v>546.45159417575758</v>
      </c>
      <c r="L13" s="108"/>
      <c r="M13" s="140">
        <v>0.4100582722696311</v>
      </c>
      <c r="N13" s="108"/>
      <c r="O13" s="116">
        <v>0.22669880454495583</v>
      </c>
      <c r="P13" s="106">
        <v>-4.7884706207013128E-2</v>
      </c>
      <c r="Q13" s="106">
        <v>-3.6659536833405504E-2</v>
      </c>
      <c r="R13" s="107">
        <v>-1.1229285977841626E-2</v>
      </c>
      <c r="S13" s="106">
        <v>-2.2673527123284742E-2</v>
      </c>
      <c r="T13" s="15">
        <v>0.25367101695821237</v>
      </c>
      <c r="U13" s="35"/>
      <c r="V13" s="35"/>
      <c r="W13" s="35"/>
      <c r="X13" s="35"/>
      <c r="Y13" s="35"/>
    </row>
    <row r="14" spans="1:42" ht="15.9" x14ac:dyDescent="0.45">
      <c r="A14" s="24"/>
      <c r="B14" s="8" t="s">
        <v>79</v>
      </c>
      <c r="C14" s="61"/>
      <c r="D14" s="109">
        <v>572587.9332335256</v>
      </c>
      <c r="E14" s="108"/>
      <c r="F14" s="109">
        <v>54283.007100000003</v>
      </c>
      <c r="G14" s="106">
        <v>60.509902967358045</v>
      </c>
      <c r="H14" s="106">
        <v>63.109023841571712</v>
      </c>
      <c r="I14" s="106">
        <v>4.1184615384615437</v>
      </c>
      <c r="J14" s="106">
        <v>31.821373165523699</v>
      </c>
      <c r="K14" s="106">
        <v>547.81373973520886</v>
      </c>
      <c r="L14" s="108"/>
      <c r="M14" s="140">
        <v>0.40030704992832788</v>
      </c>
      <c r="N14" s="108"/>
      <c r="O14" s="116">
        <v>0.22618622812471401</v>
      </c>
      <c r="P14" s="106">
        <v>-5.2688472526940533E-2</v>
      </c>
      <c r="Q14" s="106">
        <v>-4.1462581913642715E-2</v>
      </c>
      <c r="R14" s="107">
        <v>-1.1230547088076203E-2</v>
      </c>
      <c r="S14" s="106">
        <v>-2.2678669177489397E-2</v>
      </c>
      <c r="T14" s="15">
        <v>0.24927103772216519</v>
      </c>
      <c r="U14" s="35"/>
      <c r="V14" s="35"/>
      <c r="W14" s="35"/>
      <c r="X14" s="35"/>
      <c r="Y14" s="35"/>
    </row>
    <row r="15" spans="1:42" ht="15.9" x14ac:dyDescent="0.45">
      <c r="A15" s="24"/>
      <c r="B15" s="8" t="s">
        <v>80</v>
      </c>
      <c r="C15" s="61"/>
      <c r="D15" s="109">
        <v>575003.64885693905</v>
      </c>
      <c r="E15" s="108"/>
      <c r="F15" s="109">
        <v>54405.510600000001</v>
      </c>
      <c r="G15" s="106">
        <v>60.489491611125139</v>
      </c>
      <c r="H15" s="106">
        <v>63.09482243281235</v>
      </c>
      <c r="I15" s="106">
        <v>4.1292307692307757</v>
      </c>
      <c r="J15" s="106">
        <v>31.82083694448847</v>
      </c>
      <c r="K15" s="106">
        <v>549.08069863416426</v>
      </c>
      <c r="L15" s="108"/>
      <c r="M15" s="140">
        <v>0.42189425993861551</v>
      </c>
      <c r="N15" s="108"/>
      <c r="O15" s="116">
        <v>0.2256755963690793</v>
      </c>
      <c r="P15" s="106">
        <v>-3.3732257418950251E-2</v>
      </c>
      <c r="Q15" s="106">
        <v>-2.2502976428562249E-2</v>
      </c>
      <c r="R15" s="107">
        <v>-1.1231808481616572E-2</v>
      </c>
      <c r="S15" s="106">
        <v>-1.6850970963488976E-3</v>
      </c>
      <c r="T15" s="15">
        <v>0.23127548782690965</v>
      </c>
      <c r="U15" s="35"/>
      <c r="V15" s="35"/>
      <c r="W15" s="35"/>
      <c r="X15" s="35"/>
      <c r="Y15" s="35"/>
      <c r="AK15" s="93"/>
      <c r="AL15" s="93"/>
      <c r="AM15" s="93"/>
      <c r="AN15" s="93"/>
      <c r="AO15" s="93"/>
      <c r="AP15" s="93"/>
    </row>
    <row r="16" spans="1:42" ht="15.9" x14ac:dyDescent="0.45">
      <c r="A16" s="24"/>
      <c r="B16" s="8" t="s">
        <v>338</v>
      </c>
      <c r="C16" s="61"/>
      <c r="D16" s="109">
        <v>577267.53787844907</v>
      </c>
      <c r="E16" s="108"/>
      <c r="F16" s="109">
        <v>54528.0141</v>
      </c>
      <c r="G16" s="106">
        <v>60.482522831178336</v>
      </c>
      <c r="H16" s="106">
        <v>63.094640967221295</v>
      </c>
      <c r="I16" s="106">
        <v>4.1400000000000059</v>
      </c>
      <c r="J16" s="106">
        <v>31.829208389572599</v>
      </c>
      <c r="K16" s="106">
        <v>549.92279134221599</v>
      </c>
      <c r="L16" s="108"/>
      <c r="M16" s="140">
        <v>0.39371733136137621</v>
      </c>
      <c r="N16" s="108"/>
      <c r="O16" s="106">
        <v>0.22516744838712022</v>
      </c>
      <c r="P16" s="106">
        <v>-1.1520645588503076E-2</v>
      </c>
      <c r="Q16" s="106">
        <v>-2.8760773714830989E-4</v>
      </c>
      <c r="R16" s="107">
        <v>-1.1233070158543388E-2</v>
      </c>
      <c r="S16" s="106">
        <v>2.6308060654511856E-2</v>
      </c>
      <c r="T16" s="15">
        <v>0.15336410661428435</v>
      </c>
      <c r="U16" s="35"/>
      <c r="V16" s="35"/>
      <c r="W16" s="35"/>
      <c r="X16" s="35"/>
      <c r="Y16" s="35"/>
      <c r="AK16" s="93"/>
      <c r="AL16" s="93"/>
      <c r="AM16" s="93"/>
      <c r="AN16" s="93"/>
      <c r="AO16" s="93"/>
      <c r="AP16" s="93"/>
    </row>
    <row r="17" spans="1:42" ht="15.9" x14ac:dyDescent="0.45">
      <c r="A17" s="24"/>
      <c r="B17" s="8" t="s">
        <v>339</v>
      </c>
      <c r="C17" s="61"/>
      <c r="D17" s="109">
        <v>579734.33065659669</v>
      </c>
      <c r="E17" s="108"/>
      <c r="F17" s="109">
        <v>54630.677000000011</v>
      </c>
      <c r="G17" s="106">
        <v>60.488169554481949</v>
      </c>
      <c r="H17" s="106">
        <v>63.100531561112</v>
      </c>
      <c r="I17" s="106">
        <v>4.1400000000000059</v>
      </c>
      <c r="J17" s="106">
        <v>31.836004711838509</v>
      </c>
      <c r="K17" s="106">
        <v>551.0657680589236</v>
      </c>
      <c r="L17" s="108"/>
      <c r="M17" s="140">
        <v>0.42732227542423562</v>
      </c>
      <c r="N17" s="108"/>
      <c r="O17" s="106">
        <v>0.18827551616262816</v>
      </c>
      <c r="P17" s="106">
        <v>9.3361239566158716E-3</v>
      </c>
      <c r="Q17" s="106">
        <v>9.3361239566602805E-3</v>
      </c>
      <c r="R17" s="107">
        <v>0</v>
      </c>
      <c r="S17" s="106">
        <v>2.1352470293090065E-2</v>
      </c>
      <c r="T17" s="15">
        <v>0.20784312538091321</v>
      </c>
      <c r="U17" s="35"/>
      <c r="V17" s="35"/>
      <c r="W17" s="35"/>
      <c r="X17" s="35"/>
      <c r="Y17" s="35"/>
      <c r="AK17" s="93"/>
      <c r="AL17" s="93"/>
      <c r="AM17" s="93"/>
      <c r="AN17" s="93"/>
      <c r="AO17" s="93"/>
      <c r="AP17" s="93"/>
    </row>
    <row r="18" spans="1:42" ht="15.9" x14ac:dyDescent="0.45">
      <c r="A18" s="24"/>
      <c r="B18" s="8" t="s">
        <v>340</v>
      </c>
      <c r="C18" s="61"/>
      <c r="D18" s="109">
        <v>582186.4921267326</v>
      </c>
      <c r="E18" s="108"/>
      <c r="F18" s="109">
        <v>54733.339999999989</v>
      </c>
      <c r="G18" s="106">
        <v>60.496587201089397</v>
      </c>
      <c r="H18" s="106">
        <v>63.109312748893601</v>
      </c>
      <c r="I18" s="106">
        <v>4.1400000000000059</v>
      </c>
      <c r="J18" s="106">
        <v>31.839597356370401</v>
      </c>
      <c r="K18" s="106">
        <v>552.21949146078828</v>
      </c>
      <c r="L18" s="108"/>
      <c r="M18" s="140">
        <v>0.42298020670237246</v>
      </c>
      <c r="N18" s="108"/>
      <c r="O18" s="106">
        <v>0.18792188864871218</v>
      </c>
      <c r="P18" s="106">
        <v>1.3916186701368183E-2</v>
      </c>
      <c r="Q18" s="106">
        <v>1.3916186701368183E-2</v>
      </c>
      <c r="R18" s="107">
        <v>0</v>
      </c>
      <c r="S18" s="106">
        <v>1.1284847343162596E-2</v>
      </c>
      <c r="T18" s="15">
        <v>0.20936219753380225</v>
      </c>
      <c r="U18" s="35"/>
      <c r="V18" s="35"/>
      <c r="W18" s="35"/>
      <c r="X18" s="35"/>
      <c r="Y18" s="35"/>
      <c r="AK18" s="93"/>
      <c r="AL18" s="111"/>
      <c r="AM18" s="110"/>
      <c r="AN18" s="110"/>
      <c r="AO18" s="110"/>
      <c r="AP18" s="93"/>
    </row>
    <row r="19" spans="1:42" ht="15.9" x14ac:dyDescent="0.45">
      <c r="A19" s="24"/>
      <c r="B19" s="8" t="s">
        <v>341</v>
      </c>
      <c r="C19" s="61"/>
      <c r="D19" s="109">
        <v>584433.93774464005</v>
      </c>
      <c r="E19" s="108"/>
      <c r="F19" s="109">
        <v>54836.002899999999</v>
      </c>
      <c r="G19" s="106">
        <v>60.502024171000357</v>
      </c>
      <c r="H19" s="106">
        <v>63.114984530565799</v>
      </c>
      <c r="I19" s="106">
        <v>4.1400000000000059</v>
      </c>
      <c r="J19" s="106">
        <v>31.834986323168199</v>
      </c>
      <c r="K19" s="106">
        <v>553.34382054928858</v>
      </c>
      <c r="L19" s="108"/>
      <c r="M19" s="140">
        <v>0.3860353423346341</v>
      </c>
      <c r="N19" s="108"/>
      <c r="O19" s="106">
        <v>0.18756922197697978</v>
      </c>
      <c r="P19" s="106">
        <v>8.9872340945262863E-3</v>
      </c>
      <c r="Q19" s="106">
        <v>8.9872340945484908E-3</v>
      </c>
      <c r="R19" s="107">
        <v>0</v>
      </c>
      <c r="S19" s="106">
        <v>-1.4482071335863989E-2</v>
      </c>
      <c r="T19" s="15">
        <v>0.20360184779535384</v>
      </c>
      <c r="U19" s="35"/>
      <c r="V19" s="35"/>
      <c r="W19" s="35"/>
      <c r="X19" s="35"/>
      <c r="Y19" s="35"/>
      <c r="AK19" s="93"/>
      <c r="AL19" s="111"/>
      <c r="AM19" s="110"/>
      <c r="AN19" s="110"/>
      <c r="AO19" s="110"/>
      <c r="AP19" s="93"/>
    </row>
    <row r="20" spans="1:42" ht="15.9" x14ac:dyDescent="0.45">
      <c r="A20" s="24"/>
      <c r="B20" s="8" t="s">
        <v>345</v>
      </c>
      <c r="C20" s="61"/>
      <c r="D20" s="109">
        <v>586699.5241557525</v>
      </c>
      <c r="E20" s="108"/>
      <c r="F20" s="109">
        <v>54938.665800000002</v>
      </c>
      <c r="G20" s="106">
        <v>60.505439064215061</v>
      </c>
      <c r="H20" s="106">
        <v>63.118546906128799</v>
      </c>
      <c r="I20" s="106">
        <v>4.1400000000000059</v>
      </c>
      <c r="J20" s="106">
        <v>31.827171612232</v>
      </c>
      <c r="K20" s="106">
        <v>554.55568926074181</v>
      </c>
      <c r="L20" s="108"/>
      <c r="M20" s="140">
        <v>0.3876548339843966</v>
      </c>
      <c r="N20" s="108"/>
      <c r="O20" s="106">
        <v>0.1872180585211991</v>
      </c>
      <c r="P20" s="106">
        <v>5.6442627523578537E-3</v>
      </c>
      <c r="Q20" s="106">
        <v>5.6442627523356492E-3</v>
      </c>
      <c r="R20" s="107">
        <v>0</v>
      </c>
      <c r="S20" s="106">
        <v>-2.4547555500320506E-2</v>
      </c>
      <c r="T20" s="15">
        <v>0.21900826691265696</v>
      </c>
      <c r="U20" s="35"/>
      <c r="V20" s="35"/>
      <c r="W20" s="35"/>
      <c r="X20" s="35"/>
      <c r="Y20" s="35"/>
      <c r="AK20" s="93"/>
      <c r="AL20" s="111"/>
      <c r="AM20" s="110"/>
      <c r="AN20" s="110"/>
      <c r="AO20" s="110"/>
      <c r="AP20" s="93"/>
    </row>
    <row r="21" spans="1:42" ht="15.9" x14ac:dyDescent="0.45">
      <c r="A21" s="24"/>
      <c r="B21" s="8" t="s">
        <v>346</v>
      </c>
      <c r="C21" s="61"/>
      <c r="D21" s="109">
        <v>588892.90383650782</v>
      </c>
      <c r="E21" s="108"/>
      <c r="F21" s="109">
        <v>55032.724800000011</v>
      </c>
      <c r="G21" s="106">
        <v>60.513463410782911</v>
      </c>
      <c r="H21" s="106">
        <v>63.1269178080356</v>
      </c>
      <c r="I21" s="106">
        <v>4.1400000000000059</v>
      </c>
      <c r="J21" s="106">
        <v>31.815109581468</v>
      </c>
      <c r="K21" s="106">
        <v>555.8144988698092</v>
      </c>
      <c r="L21" s="108"/>
      <c r="M21" s="140">
        <v>0.37385059821064548</v>
      </c>
      <c r="N21" s="108"/>
      <c r="O21" s="106">
        <v>0.17120728840125388</v>
      </c>
      <c r="P21" s="106">
        <v>1.3262190460827661E-2</v>
      </c>
      <c r="Q21" s="106">
        <v>1.3262190460827661E-2</v>
      </c>
      <c r="R21" s="107">
        <v>0</v>
      </c>
      <c r="S21" s="106">
        <v>-3.78985318298386E-2</v>
      </c>
      <c r="T21" s="15">
        <v>0.22699426467798212</v>
      </c>
      <c r="U21" s="35"/>
      <c r="V21" s="35"/>
      <c r="W21" s="35"/>
      <c r="X21" s="35"/>
      <c r="Y21" s="35"/>
      <c r="AK21" s="93"/>
      <c r="AL21" s="111"/>
      <c r="AM21" s="110"/>
      <c r="AN21" s="110"/>
      <c r="AO21" s="110"/>
      <c r="AP21" s="93"/>
    </row>
    <row r="22" spans="1:42" ht="15.9" x14ac:dyDescent="0.45">
      <c r="A22" s="24"/>
      <c r="B22" s="8" t="s">
        <v>347</v>
      </c>
      <c r="C22" s="61"/>
      <c r="D22" s="109">
        <v>591168.7604512407</v>
      </c>
      <c r="E22" s="108"/>
      <c r="F22" s="109">
        <v>55126.783799999997</v>
      </c>
      <c r="G22" s="106">
        <v>60.526097210703952</v>
      </c>
      <c r="H22" s="106">
        <v>63.140097236286202</v>
      </c>
      <c r="I22" s="106">
        <v>4.1400000000000059</v>
      </c>
      <c r="J22" s="106">
        <v>31.803800230876099</v>
      </c>
      <c r="K22" s="106">
        <v>557.09227047323384</v>
      </c>
      <c r="L22" s="108"/>
      <c r="M22" s="140">
        <v>0.38646358275098436</v>
      </c>
      <c r="N22" s="108"/>
      <c r="O22" s="106">
        <v>0.17091467002918748</v>
      </c>
      <c r="P22" s="106">
        <v>2.0877667892316154E-2</v>
      </c>
      <c r="Q22" s="106">
        <v>2.087766789229395E-2</v>
      </c>
      <c r="R22" s="107">
        <v>0</v>
      </c>
      <c r="S22" s="106">
        <v>-3.5547105575550741E-2</v>
      </c>
      <c r="T22" s="15">
        <v>0.22989173654570649</v>
      </c>
      <c r="U22" s="35"/>
      <c r="V22" s="35"/>
      <c r="W22" s="35"/>
      <c r="X22" s="35"/>
      <c r="Y22" s="35"/>
      <c r="AK22" s="93"/>
      <c r="AL22" s="111"/>
      <c r="AM22" s="110"/>
      <c r="AN22" s="110"/>
      <c r="AO22" s="110"/>
      <c r="AP22" s="93"/>
    </row>
    <row r="23" spans="1:42" ht="15.9" x14ac:dyDescent="0.45">
      <c r="A23" s="24"/>
      <c r="B23" s="8" t="s">
        <v>348</v>
      </c>
      <c r="C23" s="61"/>
      <c r="D23" s="109">
        <v>593509.26968284557</v>
      </c>
      <c r="E23" s="108"/>
      <c r="F23" s="109">
        <v>55220.842799999999</v>
      </c>
      <c r="G23" s="106">
        <v>60.543340463978041</v>
      </c>
      <c r="H23" s="106">
        <v>63.158085190880499</v>
      </c>
      <c r="I23" s="106">
        <v>4.1400000000000059</v>
      </c>
      <c r="J23" s="106">
        <v>31.793243560456499</v>
      </c>
      <c r="K23" s="106">
        <v>558.37152056920581</v>
      </c>
      <c r="L23" s="108"/>
      <c r="M23" s="140">
        <v>0.39591219769772312</v>
      </c>
      <c r="N23" s="108"/>
      <c r="O23" s="106">
        <v>0.17062305020594248</v>
      </c>
      <c r="P23" s="106">
        <v>2.8488956117667108E-2</v>
      </c>
      <c r="Q23" s="106">
        <v>2.8488956117667108E-2</v>
      </c>
      <c r="R23" s="107">
        <v>0</v>
      </c>
      <c r="S23" s="106">
        <v>-3.3193110077933685E-2</v>
      </c>
      <c r="T23" s="15">
        <v>0.22962984119045959</v>
      </c>
      <c r="U23" s="35"/>
      <c r="V23" s="35"/>
      <c r="W23" s="35"/>
      <c r="X23" s="35"/>
      <c r="Y23" s="35"/>
      <c r="AK23" s="93"/>
      <c r="AL23" s="111"/>
      <c r="AM23" s="110"/>
      <c r="AN23" s="110"/>
      <c r="AO23" s="110"/>
      <c r="AP23" s="93"/>
    </row>
    <row r="24" spans="1:42" ht="15.9" x14ac:dyDescent="0.45">
      <c r="A24" s="24"/>
      <c r="B24" s="8" t="s">
        <v>369</v>
      </c>
      <c r="C24" s="61"/>
      <c r="D24" s="109">
        <v>595942.44557870075</v>
      </c>
      <c r="E24" s="108"/>
      <c r="F24" s="109">
        <v>55314.9018</v>
      </c>
      <c r="G24" s="106">
        <v>60.565193170605212</v>
      </c>
      <c r="H24" s="106">
        <v>63.180881671818497</v>
      </c>
      <c r="I24" s="106">
        <v>4.1400000000000006</v>
      </c>
      <c r="J24" s="106">
        <v>31.783439570209001</v>
      </c>
      <c r="K24" s="106">
        <v>559.67791788696172</v>
      </c>
      <c r="L24" s="108"/>
      <c r="M24" s="140">
        <v>0.40996426174697564</v>
      </c>
      <c r="N24" s="108"/>
      <c r="O24" s="106">
        <v>0.17033242382893388</v>
      </c>
      <c r="P24" s="106">
        <v>3.6094319308621614E-2</v>
      </c>
      <c r="Q24" s="106">
        <v>3.609431930859941E-2</v>
      </c>
      <c r="R24" s="107">
        <v>0</v>
      </c>
      <c r="S24" s="106">
        <v>-3.0836709783499394E-2</v>
      </c>
      <c r="T24" s="15">
        <v>0.23396560706108183</v>
      </c>
      <c r="U24" s="35"/>
      <c r="V24" s="35"/>
      <c r="W24" s="35"/>
      <c r="X24" s="35"/>
      <c r="Y24" s="35"/>
      <c r="AK24" s="93"/>
      <c r="AL24" s="111"/>
      <c r="AM24" s="110"/>
      <c r="AN24" s="110"/>
      <c r="AO24" s="110"/>
      <c r="AP24" s="93"/>
    </row>
    <row r="25" spans="1:42" ht="15.9" x14ac:dyDescent="0.45">
      <c r="A25" s="24"/>
      <c r="B25" s="8" t="s">
        <v>370</v>
      </c>
      <c r="C25" s="61"/>
      <c r="D25" s="109">
        <v>598369.3491094358</v>
      </c>
      <c r="E25" s="108"/>
      <c r="F25" s="109">
        <v>55408.5913</v>
      </c>
      <c r="G25" s="106">
        <v>60.58329162463707</v>
      </c>
      <c r="H25" s="106">
        <v>63.199761761565902</v>
      </c>
      <c r="I25" s="106">
        <v>4.1400000000000006</v>
      </c>
      <c r="J25" s="106">
        <v>31.773094552583601</v>
      </c>
      <c r="K25" s="106">
        <v>561.02194477152955</v>
      </c>
      <c r="L25" s="108"/>
      <c r="M25" s="140">
        <v>0.40723790505949875</v>
      </c>
      <c r="N25" s="108"/>
      <c r="O25" s="106">
        <v>0.16937479223726459</v>
      </c>
      <c r="P25" s="106">
        <v>2.9882599368380447E-2</v>
      </c>
      <c r="Q25" s="106">
        <v>2.9882599368380447E-2</v>
      </c>
      <c r="R25" s="107">
        <v>0</v>
      </c>
      <c r="S25" s="106">
        <v>-3.2548452166569763E-2</v>
      </c>
      <c r="T25" s="15">
        <v>0.24014291820591005</v>
      </c>
      <c r="U25" s="35"/>
      <c r="V25" s="35"/>
      <c r="W25" s="35"/>
      <c r="X25" s="35"/>
      <c r="Y25" s="35"/>
      <c r="AK25" s="93"/>
      <c r="AL25" s="111"/>
      <c r="AM25" s="110"/>
      <c r="AN25" s="110"/>
      <c r="AO25" s="110"/>
      <c r="AP25" s="93"/>
    </row>
    <row r="26" spans="1:42" ht="15.9" x14ac:dyDescent="0.45">
      <c r="A26" s="24"/>
      <c r="B26" s="8" t="s">
        <v>371</v>
      </c>
      <c r="C26" s="61"/>
      <c r="D26" s="286">
        <v>600791.944626307</v>
      </c>
      <c r="E26" s="108"/>
      <c r="F26" s="109">
        <v>55502.2808</v>
      </c>
      <c r="G26" s="106">
        <v>60.597635826073528</v>
      </c>
      <c r="H26" s="106">
        <v>63.214725460122601</v>
      </c>
      <c r="I26" s="106">
        <v>4.1400000000000006</v>
      </c>
      <c r="J26" s="106">
        <v>31.762208507580301</v>
      </c>
      <c r="K26" s="106">
        <v>562.4020532804609</v>
      </c>
      <c r="L26" s="108"/>
      <c r="M26" s="140">
        <v>0.40486624531768101</v>
      </c>
      <c r="N26" s="108"/>
      <c r="O26" s="106">
        <v>0.16908839911258244</v>
      </c>
      <c r="P26" s="106">
        <v>2.3676827474705675E-2</v>
      </c>
      <c r="Q26" s="106">
        <v>2.3676827474683471E-2</v>
      </c>
      <c r="R26" s="107">
        <v>0</v>
      </c>
      <c r="S26" s="106">
        <v>-3.4261834286497539E-2</v>
      </c>
      <c r="T26" s="15">
        <v>0.2459990240655241</v>
      </c>
      <c r="U26" s="35"/>
      <c r="V26" s="35"/>
      <c r="W26" s="35"/>
      <c r="X26" s="35"/>
      <c r="Y26" s="35"/>
      <c r="AK26" s="93"/>
      <c r="AL26" s="111"/>
      <c r="AM26" s="110"/>
      <c r="AN26" s="110"/>
      <c r="AO26" s="110"/>
      <c r="AP26" s="93"/>
    </row>
    <row r="27" spans="1:42" ht="15.9" x14ac:dyDescent="0.45">
      <c r="A27" s="24"/>
      <c r="B27" s="8" t="s">
        <v>372</v>
      </c>
      <c r="C27" s="61"/>
      <c r="D27" s="286">
        <v>603229.07903513405</v>
      </c>
      <c r="E27" s="108"/>
      <c r="F27" s="109">
        <v>55595.970300000001</v>
      </c>
      <c r="G27" s="106">
        <v>60.608225774914573</v>
      </c>
      <c r="H27" s="106">
        <v>63.2257727674886</v>
      </c>
      <c r="I27" s="106">
        <v>4.1400000000000006</v>
      </c>
      <c r="J27" s="106">
        <v>31.750781435198999</v>
      </c>
      <c r="K27" s="106">
        <v>563.83621290902227</v>
      </c>
      <c r="L27" s="108"/>
      <c r="M27" s="140">
        <v>0.40565364276696769</v>
      </c>
      <c r="N27" s="108"/>
      <c r="O27" s="106">
        <v>0.16880297286809842</v>
      </c>
      <c r="P27" s="106">
        <v>1.7475844885161962E-2</v>
      </c>
      <c r="Q27" s="106">
        <v>1.7475844885161962E-2</v>
      </c>
      <c r="R27" s="107">
        <v>0</v>
      </c>
      <c r="S27" s="106">
        <v>-3.5976945301441354E-2</v>
      </c>
      <c r="T27" s="15">
        <v>0.25500611532194295</v>
      </c>
      <c r="U27" s="35"/>
      <c r="V27" s="35"/>
      <c r="W27" s="35"/>
      <c r="X27" s="35"/>
      <c r="Y27" s="35"/>
      <c r="AK27" s="93"/>
      <c r="AL27" s="111"/>
      <c r="AM27" s="110"/>
      <c r="AN27" s="110"/>
      <c r="AO27" s="110"/>
      <c r="AP27" s="93"/>
    </row>
    <row r="28" spans="1:42" ht="15.9" x14ac:dyDescent="0.45">
      <c r="A28" s="24"/>
      <c r="B28" s="8" t="s">
        <v>491</v>
      </c>
      <c r="C28" s="61"/>
      <c r="D28" s="286">
        <v>605657.14353775803</v>
      </c>
      <c r="E28" s="108"/>
      <c r="F28" s="109">
        <v>55689.659800000001</v>
      </c>
      <c r="G28" s="106">
        <v>60.615061471160111</v>
      </c>
      <c r="H28" s="106">
        <v>63.2329036836638</v>
      </c>
      <c r="I28" s="106">
        <v>4.1400000000000006</v>
      </c>
      <c r="J28" s="106">
        <v>31.738813335439801</v>
      </c>
      <c r="K28" s="106">
        <v>565.30267963585982</v>
      </c>
      <c r="L28" s="108"/>
      <c r="M28" s="140">
        <v>0.40251118306624534</v>
      </c>
      <c r="N28" s="108"/>
      <c r="O28" s="106">
        <v>0.1685185086157226</v>
      </c>
      <c r="P28" s="106">
        <v>1.1278495877653505E-2</v>
      </c>
      <c r="Q28" s="106">
        <v>1.1278495877653505E-2</v>
      </c>
      <c r="R28" s="107">
        <v>0</v>
      </c>
      <c r="S28" s="106">
        <v>-3.7693874664546101E-2</v>
      </c>
      <c r="T28" s="15">
        <v>0.26008736105678221</v>
      </c>
      <c r="U28" s="35"/>
      <c r="V28" s="35"/>
      <c r="W28" s="35"/>
      <c r="X28" s="35"/>
      <c r="Y28" s="35"/>
      <c r="AK28" s="93"/>
      <c r="AL28" s="111"/>
      <c r="AM28" s="110"/>
      <c r="AN28" s="110"/>
      <c r="AO28" s="110"/>
      <c r="AP28" s="93"/>
    </row>
    <row r="29" spans="1:42" ht="15.9" x14ac:dyDescent="0.45">
      <c r="A29" s="24"/>
      <c r="B29" s="8" t="s">
        <v>492</v>
      </c>
      <c r="C29" s="61"/>
      <c r="D29" s="286">
        <v>608097.76056641177</v>
      </c>
      <c r="E29" s="108"/>
      <c r="F29" s="109">
        <v>55785.219499999999</v>
      </c>
      <c r="G29" s="106">
        <v>60.621662240557662</v>
      </c>
      <c r="H29" s="106">
        <v>63.239789526974398</v>
      </c>
      <c r="I29" s="106">
        <v>4.1400000000000006</v>
      </c>
      <c r="J29" s="106">
        <v>31.726006847948899</v>
      </c>
      <c r="K29" s="106">
        <v>566.77541461853752</v>
      </c>
      <c r="L29" s="108"/>
      <c r="M29" s="140">
        <v>0.40297007220910785</v>
      </c>
      <c r="N29" s="108"/>
      <c r="O29" s="106">
        <v>0.17159325509112922</v>
      </c>
      <c r="P29" s="106">
        <v>1.0889652237167091E-2</v>
      </c>
      <c r="Q29" s="106">
        <v>1.0889652237144887E-2</v>
      </c>
      <c r="R29" s="107">
        <v>0</v>
      </c>
      <c r="S29" s="106">
        <v>-4.034961028804851E-2</v>
      </c>
      <c r="T29" s="15">
        <v>0.2605214933045108</v>
      </c>
      <c r="U29" s="35"/>
      <c r="V29" s="35"/>
      <c r="W29" s="35"/>
      <c r="X29" s="35"/>
      <c r="Y29" s="35"/>
      <c r="AK29" s="93"/>
      <c r="AL29" s="111"/>
      <c r="AM29" s="110"/>
      <c r="AN29" s="110"/>
      <c r="AO29" s="110"/>
      <c r="AP29" s="93"/>
    </row>
    <row r="30" spans="1:42" ht="15.9" x14ac:dyDescent="0.45">
      <c r="A30" s="24"/>
      <c r="B30" s="8" t="s">
        <v>493</v>
      </c>
      <c r="C30" s="61"/>
      <c r="D30" s="286">
        <v>610527.91147943493</v>
      </c>
      <c r="E30" s="108"/>
      <c r="F30" s="109">
        <v>55880.779300000002</v>
      </c>
      <c r="G30" s="106">
        <v>60.628028083107104</v>
      </c>
      <c r="H30" s="106">
        <v>63.246430297420304</v>
      </c>
      <c r="I30" s="106">
        <v>4.1400000000000006</v>
      </c>
      <c r="J30" s="106">
        <v>31.7123619727262</v>
      </c>
      <c r="K30" s="106">
        <v>568.25208289177328</v>
      </c>
      <c r="L30" s="108"/>
      <c r="M30" s="140">
        <v>0.39963161692284643</v>
      </c>
      <c r="N30" s="108"/>
      <c r="O30" s="106">
        <v>0.17129949627607832</v>
      </c>
      <c r="P30" s="106">
        <v>1.0500936982205111E-2</v>
      </c>
      <c r="Q30" s="106">
        <v>1.0500936982205111E-2</v>
      </c>
      <c r="R30" s="107">
        <v>0</v>
      </c>
      <c r="S30" s="106">
        <v>-4.3008486028806026E-2</v>
      </c>
      <c r="T30" s="15">
        <v>0.26053851934095817</v>
      </c>
      <c r="U30" s="35"/>
      <c r="V30" s="35"/>
      <c r="W30" s="35"/>
      <c r="X30" s="35"/>
      <c r="Y30" s="35"/>
      <c r="AK30" s="93"/>
      <c r="AL30" s="111"/>
      <c r="AM30" s="110"/>
      <c r="AN30" s="110"/>
      <c r="AO30" s="110"/>
      <c r="AP30" s="93"/>
    </row>
    <row r="31" spans="1:42" ht="15.9" x14ac:dyDescent="0.45">
      <c r="A31" s="24"/>
      <c r="B31" s="8" t="s">
        <v>494</v>
      </c>
      <c r="C31" s="61"/>
      <c r="D31" s="286">
        <v>613011.35378656397</v>
      </c>
      <c r="E31" s="108"/>
      <c r="F31" s="500">
        <v>55976.339</v>
      </c>
      <c r="G31" s="272">
        <v>60.634158998808438</v>
      </c>
      <c r="H31" s="272">
        <v>63.252825995001501</v>
      </c>
      <c r="I31" s="272">
        <v>4.1400000000000006</v>
      </c>
      <c r="J31" s="272">
        <v>31.697878709771899</v>
      </c>
      <c r="K31" s="272">
        <v>569.79216012058669</v>
      </c>
      <c r="L31" s="108"/>
      <c r="M31" s="273">
        <v>0.40676965957398004</v>
      </c>
      <c r="N31" s="108"/>
      <c r="O31" s="272">
        <v>0.17100638394282885</v>
      </c>
      <c r="P31" s="272">
        <v>1.0112345552348856E-2</v>
      </c>
      <c r="Q31" s="272">
        <v>1.0112345552348856E-2</v>
      </c>
      <c r="R31" s="501">
        <v>0</v>
      </c>
      <c r="S31" s="272">
        <v>-4.5670716570267444E-2</v>
      </c>
      <c r="T31" s="15">
        <v>0.27102007633235115</v>
      </c>
      <c r="U31" s="35"/>
      <c r="V31" s="35"/>
      <c r="W31" s="35"/>
      <c r="X31" s="35"/>
      <c r="Y31" s="35"/>
      <c r="AK31" s="93"/>
      <c r="AL31" s="111"/>
      <c r="AM31" s="110"/>
      <c r="AN31" s="110"/>
      <c r="AO31" s="110"/>
      <c r="AP31" s="93"/>
    </row>
    <row r="32" spans="1:42" ht="15.9" x14ac:dyDescent="0.45">
      <c r="A32" s="24"/>
      <c r="B32" s="8" t="s">
        <v>600</v>
      </c>
      <c r="C32" s="61"/>
      <c r="D32" s="286">
        <v>615469.15583937266</v>
      </c>
      <c r="E32" s="108"/>
      <c r="F32" s="500">
        <v>56071.898800000003</v>
      </c>
      <c r="G32" s="272">
        <v>60.640054987661671</v>
      </c>
      <c r="H32" s="272">
        <v>63.258976619717998</v>
      </c>
      <c r="I32" s="272">
        <v>4.1400000000000006</v>
      </c>
      <c r="J32" s="272">
        <v>31.682557059085909</v>
      </c>
      <c r="K32" s="272">
        <v>571.32235537168901</v>
      </c>
      <c r="L32" s="108"/>
      <c r="M32" s="273">
        <v>0.4009390752107489</v>
      </c>
      <c r="N32" s="108"/>
      <c r="O32" s="272">
        <v>0.17071462997964026</v>
      </c>
      <c r="P32" s="272">
        <v>9.7238733918203479E-3</v>
      </c>
      <c r="Q32" s="272">
        <v>9.7238733918203479E-3</v>
      </c>
      <c r="R32" s="501">
        <v>0</v>
      </c>
      <c r="S32" s="272">
        <v>-4.8336517488367647E-2</v>
      </c>
      <c r="T32" s="15">
        <v>0.26855323014245425</v>
      </c>
      <c r="U32" s="35"/>
      <c r="V32" s="35"/>
      <c r="W32" s="35"/>
      <c r="X32" s="35"/>
      <c r="Y32" s="35"/>
      <c r="AK32" s="93"/>
      <c r="AL32" s="111"/>
      <c r="AM32" s="110"/>
      <c r="AN32" s="110"/>
      <c r="AO32" s="110"/>
      <c r="AP32" s="93"/>
    </row>
    <row r="33" spans="1:46" ht="15.9" x14ac:dyDescent="0.45">
      <c r="A33" s="24"/>
      <c r="B33" s="8" t="s">
        <v>601</v>
      </c>
      <c r="C33" s="61"/>
      <c r="D33" s="286">
        <v>617911.55748491269</v>
      </c>
      <c r="E33" s="108"/>
      <c r="F33" s="500">
        <v>56159.957799999989</v>
      </c>
      <c r="G33" s="272">
        <v>60.644476979301622</v>
      </c>
      <c r="H33" s="272">
        <v>63.2635895882554</v>
      </c>
      <c r="I33" s="272">
        <v>4.1400000000000006</v>
      </c>
      <c r="J33" s="272">
        <v>31.671065821071402</v>
      </c>
      <c r="K33" s="272">
        <v>572.8561922242634</v>
      </c>
      <c r="L33" s="108"/>
      <c r="M33" s="273">
        <v>0.39683575080364797</v>
      </c>
      <c r="N33" s="108"/>
      <c r="O33" s="272">
        <v>0.15704658105850644</v>
      </c>
      <c r="P33" s="272">
        <v>7.2921959600069641E-3</v>
      </c>
      <c r="Q33" s="272">
        <v>7.2921959600069641E-3</v>
      </c>
      <c r="R33" s="501">
        <v>0</v>
      </c>
      <c r="S33" s="272">
        <v>-3.6269919732412337E-2</v>
      </c>
      <c r="T33" s="15">
        <v>0.26847135214522755</v>
      </c>
      <c r="U33" s="35"/>
      <c r="V33" s="35"/>
      <c r="W33" s="35"/>
      <c r="X33" s="35"/>
      <c r="Y33" s="35"/>
      <c r="AK33" s="93"/>
      <c r="AL33" s="111"/>
      <c r="AM33" s="110"/>
      <c r="AN33" s="110"/>
      <c r="AO33" s="110"/>
      <c r="AP33" s="93"/>
    </row>
    <row r="34" spans="1:46" ht="15.9" x14ac:dyDescent="0.45">
      <c r="A34" s="24"/>
      <c r="B34" s="8" t="s">
        <v>604</v>
      </c>
      <c r="C34" s="61"/>
      <c r="D34" s="286">
        <v>620349.35919451073</v>
      </c>
      <c r="E34" s="108"/>
      <c r="F34" s="500">
        <v>56248.016799999998</v>
      </c>
      <c r="G34" s="272">
        <v>60.647424973728285</v>
      </c>
      <c r="H34" s="272">
        <v>63.266664900613698</v>
      </c>
      <c r="I34" s="272">
        <v>4.1400000000000006</v>
      </c>
      <c r="J34" s="272">
        <v>31.660404995728399</v>
      </c>
      <c r="K34" s="272">
        <v>574.38129896978182</v>
      </c>
      <c r="L34" s="108"/>
      <c r="M34" s="273">
        <v>0.39452275654474622</v>
      </c>
      <c r="N34" s="108"/>
      <c r="O34" s="272">
        <v>0.15680033149882977</v>
      </c>
      <c r="P34" s="272">
        <v>4.8611094917383468E-3</v>
      </c>
      <c r="Q34" s="272">
        <v>4.8611094917605513E-3</v>
      </c>
      <c r="R34" s="501">
        <v>0</v>
      </c>
      <c r="S34" s="272">
        <v>-3.3661088020309204E-2</v>
      </c>
      <c r="T34" s="15">
        <v>0.26622855198559225</v>
      </c>
      <c r="U34" s="35"/>
      <c r="V34" s="35"/>
      <c r="W34" s="35"/>
      <c r="X34" s="35"/>
      <c r="Y34" s="35"/>
      <c r="AK34" s="93"/>
      <c r="AL34" s="111"/>
      <c r="AM34" s="110"/>
      <c r="AN34" s="110"/>
      <c r="AO34" s="110"/>
      <c r="AP34" s="93"/>
    </row>
    <row r="35" spans="1:46" ht="15.9" x14ac:dyDescent="0.45">
      <c r="A35" s="24"/>
      <c r="B35" s="135" t="s">
        <v>602</v>
      </c>
      <c r="C35" s="503"/>
      <c r="D35" s="114">
        <v>622785.55600519804</v>
      </c>
      <c r="E35" s="113"/>
      <c r="F35" s="287">
        <v>56336.075799999999</v>
      </c>
      <c r="G35" s="73">
        <v>60.648898970941573</v>
      </c>
      <c r="H35" s="73">
        <v>63.268202556792801</v>
      </c>
      <c r="I35" s="73">
        <v>4.1400000000000006</v>
      </c>
      <c r="J35" s="73">
        <v>31.6495745830569</v>
      </c>
      <c r="K35" s="73">
        <v>575.91864893809179</v>
      </c>
      <c r="L35" s="113"/>
      <c r="M35" s="144">
        <v>0.39271368215010316</v>
      </c>
      <c r="N35" s="113"/>
      <c r="O35" s="73">
        <v>0.15655485297039196</v>
      </c>
      <c r="P35" s="73">
        <v>2.4304365996208332E-3</v>
      </c>
      <c r="Q35" s="73">
        <v>2.4304365996208332E-3</v>
      </c>
      <c r="R35" s="104">
        <v>0</v>
      </c>
      <c r="S35" s="73">
        <v>-3.4208067372987205E-2</v>
      </c>
      <c r="T35" s="147">
        <v>0.26765320721049424</v>
      </c>
      <c r="U35" s="35"/>
      <c r="V35" s="35"/>
      <c r="W35" s="35"/>
      <c r="X35" s="35"/>
      <c r="Y35" s="35"/>
      <c r="AK35" s="93"/>
      <c r="AL35" s="111"/>
      <c r="AM35" s="110"/>
      <c r="AN35" s="110"/>
      <c r="AO35" s="110"/>
      <c r="AP35" s="93"/>
    </row>
    <row r="36" spans="1:46" ht="15.9" x14ac:dyDescent="0.45">
      <c r="A36" s="24"/>
      <c r="B36" s="51">
        <v>2021</v>
      </c>
      <c r="C36" s="108"/>
      <c r="D36" s="109">
        <v>2146071.0031800456</v>
      </c>
      <c r="E36" s="108"/>
      <c r="F36" s="109">
        <v>53679.75</v>
      </c>
      <c r="G36" s="106">
        <v>60.512590961538464</v>
      </c>
      <c r="H36" s="106">
        <v>63.1875</v>
      </c>
      <c r="I36" s="106">
        <v>4.2330769230769238</v>
      </c>
      <c r="J36" s="106">
        <v>31.16</v>
      </c>
      <c r="K36" s="106">
        <v>529.90518385273253</v>
      </c>
      <c r="L36" s="108"/>
      <c r="M36" s="106">
        <v>6.7260104971114121</v>
      </c>
      <c r="N36" s="108"/>
      <c r="O36" s="115">
        <v>0.32660499018783984</v>
      </c>
      <c r="P36" s="106">
        <v>-0.54402988448093437</v>
      </c>
      <c r="Q36" s="106">
        <v>-0.69080090009309147</v>
      </c>
      <c r="R36" s="107">
        <v>0.14841628959276124</v>
      </c>
      <c r="S36" s="106">
        <v>4.5239941588993915</v>
      </c>
      <c r="T36" s="105">
        <v>2.3795196738297886</v>
      </c>
      <c r="U36" s="35"/>
      <c r="V36" s="35"/>
      <c r="W36" s="35"/>
      <c r="X36" s="35"/>
      <c r="Y36" s="35"/>
      <c r="AK36" s="93"/>
      <c r="AL36" s="111"/>
      <c r="AM36" s="110"/>
      <c r="AN36" s="110"/>
      <c r="AO36" s="110"/>
      <c r="AP36" s="93"/>
    </row>
    <row r="37" spans="1:46" ht="15.9" x14ac:dyDescent="0.45">
      <c r="A37" s="24"/>
      <c r="B37" s="51">
        <v>2022</v>
      </c>
      <c r="C37" s="108"/>
      <c r="D37" s="109">
        <v>2235923.1802662318</v>
      </c>
      <c r="E37" s="108"/>
      <c r="F37" s="109">
        <v>53873</v>
      </c>
      <c r="G37" s="106">
        <v>60.511286885859789</v>
      </c>
      <c r="H37" s="106">
        <v>63.071506332390605</v>
      </c>
      <c r="I37" s="106">
        <v>4.0592307692307754</v>
      </c>
      <c r="J37" s="106">
        <v>31.7164196628082</v>
      </c>
      <c r="K37" s="106">
        <v>540.63273566950431</v>
      </c>
      <c r="L37" s="108"/>
      <c r="M37" s="106">
        <v>4.1868221952136464</v>
      </c>
      <c r="N37" s="108"/>
      <c r="O37" s="115">
        <v>0.36000540240965773</v>
      </c>
      <c r="P37" s="106">
        <v>-2.1550484914811818E-3</v>
      </c>
      <c r="Q37" s="106">
        <v>-0.18357059166669298</v>
      </c>
      <c r="R37" s="107">
        <v>0.18153047864605965</v>
      </c>
      <c r="S37" s="106">
        <v>1.7856856957901179</v>
      </c>
      <c r="T37" s="105">
        <v>2.0244285475329749</v>
      </c>
      <c r="U37" s="35"/>
      <c r="V37" s="35"/>
      <c r="W37" s="35"/>
      <c r="X37" s="35"/>
      <c r="Y37" s="35"/>
      <c r="AK37" s="93"/>
      <c r="AL37" s="111"/>
      <c r="AM37" s="110"/>
      <c r="AN37" s="110"/>
      <c r="AO37" s="110"/>
      <c r="AP37" s="93"/>
    </row>
    <row r="38" spans="1:46" ht="15.9" x14ac:dyDescent="0.45">
      <c r="A38" s="24"/>
      <c r="B38" s="51">
        <v>2023</v>
      </c>
      <c r="C38" s="108"/>
      <c r="D38" s="109">
        <v>2276318.2302370425</v>
      </c>
      <c r="E38" s="108"/>
      <c r="F38" s="109">
        <v>54112.127649999995</v>
      </c>
      <c r="G38" s="106">
        <v>60.554856150690433</v>
      </c>
      <c r="H38" s="106">
        <v>63.14526614422784</v>
      </c>
      <c r="I38" s="106">
        <v>4.1023076923076989</v>
      </c>
      <c r="J38" s="106">
        <v>31.825171041726872</v>
      </c>
      <c r="K38" s="106">
        <v>545.70378099071286</v>
      </c>
      <c r="L38" s="108"/>
      <c r="M38" s="106">
        <v>1.8066385431900533</v>
      </c>
      <c r="N38" s="108"/>
      <c r="O38" s="115">
        <v>0.44387290479459551</v>
      </c>
      <c r="P38" s="106">
        <v>7.2001881091754427E-2</v>
      </c>
      <c r="Q38" s="106">
        <v>0.11694632985062015</v>
      </c>
      <c r="R38" s="107">
        <v>-4.4899497285987071E-2</v>
      </c>
      <c r="S38" s="106">
        <v>0.34288668164583758</v>
      </c>
      <c r="T38" s="105">
        <v>0.93798340104742639</v>
      </c>
      <c r="U38" s="35"/>
      <c r="V38" s="35"/>
      <c r="W38" s="35"/>
      <c r="X38" s="35"/>
      <c r="Y38" s="35"/>
      <c r="AK38" s="93"/>
      <c r="AL38" s="111"/>
      <c r="AM38" s="110"/>
      <c r="AN38" s="110"/>
      <c r="AO38" s="110"/>
      <c r="AP38" s="93"/>
    </row>
    <row r="39" spans="1:46" ht="15.9" x14ac:dyDescent="0.45">
      <c r="A39" s="24"/>
      <c r="B39" s="51">
        <v>2024</v>
      </c>
      <c r="C39" s="108"/>
      <c r="D39" s="109">
        <v>2314192.0095187174</v>
      </c>
      <c r="E39" s="108"/>
      <c r="F39" s="109">
        <v>54574.385425000008</v>
      </c>
      <c r="G39" s="106">
        <v>60.489192799468704</v>
      </c>
      <c r="H39" s="106">
        <v>63.09982692750981</v>
      </c>
      <c r="I39" s="106">
        <v>4.1373076923076981</v>
      </c>
      <c r="J39" s="106">
        <v>31.831411850567495</v>
      </c>
      <c r="K39" s="106">
        <v>550.57218737402309</v>
      </c>
      <c r="L39" s="108"/>
      <c r="M39" s="106">
        <v>1.6638174214213874</v>
      </c>
      <c r="N39" s="108"/>
      <c r="O39" s="115">
        <v>0.85425910063992028</v>
      </c>
      <c r="P39" s="106">
        <v>-0.10843614434212778</v>
      </c>
      <c r="Q39" s="106">
        <v>-7.1959815030697705E-2</v>
      </c>
      <c r="R39" s="107">
        <v>-3.649722861703223E-2</v>
      </c>
      <c r="S39" s="106">
        <v>1.9609663157638124E-2</v>
      </c>
      <c r="T39" s="105">
        <v>0.89213352608108476</v>
      </c>
      <c r="U39" s="35"/>
      <c r="V39" s="35"/>
      <c r="W39" s="35"/>
      <c r="X39" s="35"/>
      <c r="Y39" s="35"/>
      <c r="AK39" s="93"/>
      <c r="AL39" s="111"/>
      <c r="AM39" s="110"/>
      <c r="AN39" s="110"/>
      <c r="AO39" s="110"/>
      <c r="AP39" s="93"/>
    </row>
    <row r="40" spans="1:46" ht="15.9" x14ac:dyDescent="0.45">
      <c r="A40" s="24"/>
      <c r="B40" s="51">
        <v>2025</v>
      </c>
      <c r="C40" s="108"/>
      <c r="D40" s="109">
        <v>2351195.1261881413</v>
      </c>
      <c r="E40" s="108"/>
      <c r="F40" s="286">
        <v>54983.544325000003</v>
      </c>
      <c r="G40" s="106">
        <v>60.511755964175578</v>
      </c>
      <c r="H40" s="106">
        <v>63.125136620254104</v>
      </c>
      <c r="I40" s="106">
        <v>4.1400000000000059</v>
      </c>
      <c r="J40" s="106">
        <v>31.820266936936079</v>
      </c>
      <c r="K40" s="106">
        <v>555.20156978826833</v>
      </c>
      <c r="L40" s="108"/>
      <c r="M40" s="106">
        <v>1.5989648446292692</v>
      </c>
      <c r="N40" s="108"/>
      <c r="O40" s="115">
        <v>0.74972699520783337</v>
      </c>
      <c r="P40" s="106">
        <v>3.7301150276003447E-2</v>
      </c>
      <c r="Q40" s="106">
        <v>4.0110558105599381E-2</v>
      </c>
      <c r="R40" s="107">
        <v>-2.808504150559664E-3</v>
      </c>
      <c r="S40" s="106">
        <v>-3.5012313257531957E-2</v>
      </c>
      <c r="T40" s="105">
        <v>0.84083114265638415</v>
      </c>
      <c r="U40" s="35"/>
      <c r="V40" s="119"/>
      <c r="W40" s="35"/>
      <c r="X40" s="35"/>
      <c r="Y40" s="35"/>
      <c r="AK40" s="93"/>
      <c r="AL40" s="111"/>
      <c r="AM40" s="110"/>
      <c r="AN40" s="110"/>
      <c r="AO40" s="110"/>
      <c r="AP40" s="93"/>
    </row>
    <row r="41" spans="1:46" ht="15.9" x14ac:dyDescent="0.45">
      <c r="A41" s="24"/>
      <c r="B41" s="51">
        <v>2026</v>
      </c>
      <c r="C41" s="108"/>
      <c r="D41" s="109">
        <v>2388613.0089972895</v>
      </c>
      <c r="E41" s="108"/>
      <c r="F41" s="286">
        <v>55361.654175000003</v>
      </c>
      <c r="G41" s="106">
        <v>60.572365271323463</v>
      </c>
      <c r="H41" s="106">
        <v>63.188363521096875</v>
      </c>
      <c r="I41" s="106">
        <v>4.1400000000000023</v>
      </c>
      <c r="J41" s="106">
        <v>31.77799654770735</v>
      </c>
      <c r="K41" s="106">
        <v>560.36835912703941</v>
      </c>
      <c r="L41" s="108"/>
      <c r="M41" s="106">
        <v>1.5914409821787823</v>
      </c>
      <c r="N41" s="108"/>
      <c r="O41" s="115">
        <v>0.68767820380049027</v>
      </c>
      <c r="P41" s="106">
        <v>0.10016121030063108</v>
      </c>
      <c r="Q41" s="106">
        <v>0.10016121030063108</v>
      </c>
      <c r="R41" s="107">
        <v>0</v>
      </c>
      <c r="S41" s="106">
        <v>-0.13284108933625527</v>
      </c>
      <c r="T41" s="105">
        <v>0.9306150450441697</v>
      </c>
      <c r="U41" s="35"/>
      <c r="V41" s="119"/>
      <c r="W41" s="35"/>
      <c r="X41" s="35"/>
      <c r="Y41" s="35"/>
      <c r="AK41" s="93"/>
      <c r="AL41" s="111"/>
      <c r="AM41" s="110"/>
      <c r="AN41" s="110"/>
      <c r="AO41" s="110"/>
      <c r="AP41" s="93"/>
    </row>
    <row r="42" spans="1:46" ht="15.9" x14ac:dyDescent="0.45">
      <c r="A42" s="24"/>
      <c r="B42" s="508">
        <v>2027</v>
      </c>
      <c r="C42" s="108"/>
      <c r="D42" s="286">
        <v>2427511.8946187384</v>
      </c>
      <c r="E42" s="108"/>
      <c r="F42" s="286">
        <v>55737.907225000003</v>
      </c>
      <c r="G42" s="272">
        <v>60.61824439243486</v>
      </c>
      <c r="H42" s="272">
        <v>63.23622406888677</v>
      </c>
      <c r="I42" s="272">
        <v>4.1400000000000006</v>
      </c>
      <c r="J42" s="272">
        <v>31.731990897828474</v>
      </c>
      <c r="K42" s="272">
        <v>566.04159751379825</v>
      </c>
      <c r="L42" s="108"/>
      <c r="M42" s="272">
        <v>1.6285135128598416</v>
      </c>
      <c r="N42" s="108"/>
      <c r="O42" s="502">
        <v>0.67962754293910965</v>
      </c>
      <c r="P42" s="272">
        <v>7.5742660709865461E-2</v>
      </c>
      <c r="Q42" s="272">
        <v>7.5742660709865461E-2</v>
      </c>
      <c r="R42" s="501">
        <v>0</v>
      </c>
      <c r="S42" s="272">
        <v>-0.14477202743039541</v>
      </c>
      <c r="T42" s="105">
        <v>1.0124123345573555</v>
      </c>
      <c r="U42" s="35"/>
      <c r="V42" s="35"/>
      <c r="W42" s="35"/>
      <c r="X42" s="35"/>
      <c r="Y42" s="35"/>
      <c r="AK42" s="93"/>
      <c r="AL42" s="111"/>
      <c r="AM42" s="110"/>
      <c r="AN42" s="110"/>
      <c r="AO42" s="110"/>
      <c r="AP42" s="93"/>
    </row>
    <row r="43" spans="1:46" ht="15.9" x14ac:dyDescent="0.45">
      <c r="A43" s="24"/>
      <c r="B43" s="504">
        <v>2028</v>
      </c>
      <c r="C43" s="113"/>
      <c r="D43" s="114">
        <v>2466741.4263053602</v>
      </c>
      <c r="E43" s="113"/>
      <c r="F43" s="114">
        <v>56114.05309999999</v>
      </c>
      <c r="G43" s="73">
        <v>60.641528984875002</v>
      </c>
      <c r="H43" s="73">
        <v>63.260514275897151</v>
      </c>
      <c r="I43" s="73">
        <v>4.1400000000000006</v>
      </c>
      <c r="J43" s="73">
        <v>31.677976646414404</v>
      </c>
      <c r="K43" s="73">
        <v>572.08800167158017</v>
      </c>
      <c r="L43" s="113"/>
      <c r="M43" s="73">
        <v>1.6160387009260369</v>
      </c>
      <c r="N43" s="113"/>
      <c r="O43" s="288">
        <v>0.67484750276249894</v>
      </c>
      <c r="P43" s="73">
        <v>3.8411855495845693E-2</v>
      </c>
      <c r="Q43" s="73">
        <v>3.8411855495867897E-2</v>
      </c>
      <c r="R43" s="104">
        <v>0</v>
      </c>
      <c r="S43" s="73">
        <v>-0.17022017807829526</v>
      </c>
      <c r="T43" s="112">
        <v>1.0681907803842261</v>
      </c>
      <c r="U43" s="35"/>
      <c r="V43" s="35"/>
      <c r="W43" s="35"/>
      <c r="X43" s="35"/>
      <c r="Y43" s="35"/>
      <c r="AK43" s="93"/>
      <c r="AL43" s="111"/>
      <c r="AM43" s="110"/>
      <c r="AN43" s="110"/>
      <c r="AO43" s="110"/>
      <c r="AP43" s="93"/>
    </row>
    <row r="44" spans="1:46" ht="15.9" x14ac:dyDescent="0.45">
      <c r="A44" s="7"/>
      <c r="B44" s="51" t="s">
        <v>92</v>
      </c>
      <c r="C44" s="108"/>
      <c r="D44" s="109">
        <v>2194629.2276807451</v>
      </c>
      <c r="E44" s="108"/>
      <c r="F44" s="109">
        <v>53727.75</v>
      </c>
      <c r="G44" s="106">
        <v>60.530923269230769</v>
      </c>
      <c r="H44" s="106">
        <v>63.131249999999994</v>
      </c>
      <c r="I44" s="106">
        <v>4.1188461538461567</v>
      </c>
      <c r="J44" s="106">
        <v>31.447499999999998</v>
      </c>
      <c r="K44" s="106">
        <v>536.44160584149131</v>
      </c>
      <c r="L44" s="108"/>
      <c r="M44" s="106">
        <v>11.282880349562241</v>
      </c>
      <c r="N44" s="108"/>
      <c r="O44" s="106">
        <v>0.35442115880308656</v>
      </c>
      <c r="P44" s="106">
        <v>-0.17813485649327276</v>
      </c>
      <c r="Q44" s="106">
        <v>-0.57487581182497083</v>
      </c>
      <c r="R44" s="107">
        <v>0.39911397503019491</v>
      </c>
      <c r="S44" s="106">
        <v>6.2539133642133482</v>
      </c>
      <c r="T44" s="105">
        <v>4.5608992064085641</v>
      </c>
      <c r="U44" s="35"/>
      <c r="V44" s="36"/>
      <c r="W44" s="35"/>
      <c r="X44" s="35"/>
      <c r="Y44" s="35"/>
      <c r="Z44" s="35"/>
      <c r="AA44" s="35"/>
      <c r="AB44" s="35"/>
      <c r="AC44" s="35"/>
      <c r="AD44" s="35"/>
      <c r="AE44" s="35"/>
      <c r="AF44" s="35"/>
      <c r="AG44" s="35"/>
      <c r="AH44" s="35"/>
      <c r="AK44" s="93"/>
      <c r="AL44" s="111"/>
      <c r="AM44" s="110"/>
      <c r="AN44" s="110"/>
      <c r="AO44" s="110"/>
      <c r="AP44" s="93"/>
      <c r="AT44" s="2"/>
    </row>
    <row r="45" spans="1:46" ht="15.9" x14ac:dyDescent="0.45">
      <c r="A45" s="7"/>
      <c r="B45" s="51" t="s">
        <v>93</v>
      </c>
      <c r="C45" s="108"/>
      <c r="D45" s="109">
        <v>2245922.6451882501</v>
      </c>
      <c r="E45" s="108"/>
      <c r="F45" s="109">
        <v>53921.75</v>
      </c>
      <c r="G45" s="106">
        <v>60.529308190023769</v>
      </c>
      <c r="H45" s="106">
        <v>63.09737746306331</v>
      </c>
      <c r="I45" s="106">
        <v>4.0700000000000065</v>
      </c>
      <c r="J45" s="106">
        <v>31.770147104670393</v>
      </c>
      <c r="K45" s="106">
        <v>541.47985117010819</v>
      </c>
      <c r="L45" s="108"/>
      <c r="M45" s="106">
        <v>2.3372247512492672</v>
      </c>
      <c r="N45" s="108"/>
      <c r="O45" s="106">
        <v>0.36107970276066936</v>
      </c>
      <c r="P45" s="106">
        <v>-2.6681886212354122E-3</v>
      </c>
      <c r="Q45" s="106">
        <v>-5.3654152161863866E-2</v>
      </c>
      <c r="R45" s="107">
        <v>5.0944478541145373E-2</v>
      </c>
      <c r="S45" s="106">
        <v>1.0259865002635982</v>
      </c>
      <c r="T45" s="105">
        <v>0.93919734669229982</v>
      </c>
      <c r="U45" s="35"/>
      <c r="V45" s="34"/>
      <c r="W45" s="35"/>
      <c r="X45" s="35"/>
      <c r="Y45" s="35"/>
      <c r="Z45" s="35"/>
      <c r="AA45" s="35"/>
      <c r="AB45" s="35"/>
      <c r="AC45" s="35"/>
      <c r="AD45" s="35"/>
      <c r="AE45" s="35"/>
      <c r="AF45" s="35"/>
      <c r="AG45" s="35"/>
      <c r="AH45" s="35"/>
      <c r="AK45" s="93"/>
      <c r="AL45" s="111"/>
      <c r="AM45" s="110"/>
      <c r="AN45" s="110"/>
      <c r="AO45" s="110"/>
      <c r="AP45" s="93"/>
      <c r="AT45" s="2"/>
    </row>
    <row r="46" spans="1:46" ht="15.9" x14ac:dyDescent="0.45">
      <c r="A46" s="7"/>
      <c r="B46" s="51" t="s">
        <v>94</v>
      </c>
      <c r="C46" s="108"/>
      <c r="D46" s="109">
        <v>2285872.4743320765</v>
      </c>
      <c r="E46" s="108"/>
      <c r="F46" s="109">
        <v>54221.755299999997</v>
      </c>
      <c r="G46" s="106">
        <v>60.528000441615426</v>
      </c>
      <c r="H46" s="106">
        <v>63.124350621758218</v>
      </c>
      <c r="I46" s="106">
        <v>4.1130769230769291</v>
      </c>
      <c r="J46" s="106">
        <v>31.826652835986792</v>
      </c>
      <c r="K46" s="106">
        <v>547.10373621696908</v>
      </c>
      <c r="L46" s="108"/>
      <c r="M46" s="106">
        <v>1.7787713761832524</v>
      </c>
      <c r="N46" s="108"/>
      <c r="O46" s="106">
        <v>0.55637159402281977</v>
      </c>
      <c r="P46" s="106">
        <v>-2.1605209896691235E-3</v>
      </c>
      <c r="Q46" s="106">
        <v>4.274846242333652E-2</v>
      </c>
      <c r="R46" s="107">
        <v>-4.4904537763915717E-2</v>
      </c>
      <c r="S46" s="106">
        <v>0.17785794673923494</v>
      </c>
      <c r="T46" s="105">
        <v>1.0386139086630886</v>
      </c>
      <c r="U46" s="35"/>
      <c r="V46" s="34"/>
      <c r="W46" s="35"/>
      <c r="X46" s="35"/>
      <c r="Y46" s="35"/>
      <c r="Z46" s="35"/>
      <c r="AA46" s="35"/>
      <c r="AB46" s="35"/>
      <c r="AC46" s="35"/>
      <c r="AD46" s="35"/>
      <c r="AE46" s="35"/>
      <c r="AF46" s="35"/>
      <c r="AG46" s="35"/>
      <c r="AH46" s="35"/>
      <c r="AK46" s="93"/>
      <c r="AL46" s="111"/>
      <c r="AM46" s="110"/>
      <c r="AN46" s="110"/>
      <c r="AO46" s="110"/>
      <c r="AP46" s="93"/>
      <c r="AT46" s="2"/>
    </row>
    <row r="47" spans="1:46" ht="15.9" x14ac:dyDescent="0.45">
      <c r="A47" s="7"/>
      <c r="B47" s="51" t="s">
        <v>342</v>
      </c>
      <c r="C47" s="108"/>
      <c r="D47" s="109">
        <v>2323622.2984064184</v>
      </c>
      <c r="E47" s="108"/>
      <c r="F47" s="109">
        <v>54682.008499999996</v>
      </c>
      <c r="G47" s="106">
        <v>60.492325939437507</v>
      </c>
      <c r="H47" s="106">
        <v>63.104867451948174</v>
      </c>
      <c r="I47" s="106">
        <v>4.1400000000000059</v>
      </c>
      <c r="J47" s="106">
        <v>31.834949195237428</v>
      </c>
      <c r="K47" s="106">
        <v>551.63796785280408</v>
      </c>
      <c r="L47" s="108"/>
      <c r="M47" s="106">
        <v>1.6514405111497821</v>
      </c>
      <c r="N47" s="108"/>
      <c r="O47" s="106">
        <v>0.84883493249803266</v>
      </c>
      <c r="P47" s="106">
        <v>-5.8938841391809049E-2</v>
      </c>
      <c r="Q47" s="106">
        <v>-3.0864744933045696E-2</v>
      </c>
      <c r="R47" s="107">
        <v>-2.8077944373572628E-2</v>
      </c>
      <c r="S47" s="106">
        <v>2.6067331972945418E-2</v>
      </c>
      <c r="T47" s="105">
        <v>0.82877000021743807</v>
      </c>
      <c r="U47" s="35"/>
      <c r="V47" s="34"/>
      <c r="W47" s="35"/>
      <c r="X47" s="35"/>
      <c r="Y47" s="35"/>
      <c r="Z47" s="35"/>
      <c r="AA47" s="35"/>
      <c r="AB47" s="35"/>
      <c r="AC47" s="35"/>
      <c r="AD47" s="35"/>
      <c r="AE47" s="35"/>
      <c r="AF47" s="35"/>
      <c r="AG47" s="35"/>
      <c r="AH47" s="35"/>
      <c r="AK47" s="93"/>
      <c r="AL47" s="111"/>
      <c r="AM47" s="110"/>
      <c r="AN47" s="110"/>
      <c r="AO47" s="110"/>
      <c r="AP47" s="93"/>
      <c r="AT47" s="2"/>
    </row>
    <row r="48" spans="1:46" ht="15.9" x14ac:dyDescent="0.45">
      <c r="A48" s="7"/>
      <c r="B48" s="51" t="s">
        <v>349</v>
      </c>
      <c r="C48" s="108"/>
      <c r="D48" s="109">
        <v>2360270.4581263466</v>
      </c>
      <c r="E48" s="108"/>
      <c r="F48" s="109">
        <v>55079.754300000001</v>
      </c>
      <c r="G48" s="106">
        <v>60.522085037419991</v>
      </c>
      <c r="H48" s="106">
        <v>63.13591178533278</v>
      </c>
      <c r="I48" s="106">
        <v>4.1400000000000059</v>
      </c>
      <c r="J48" s="106">
        <v>31.809831246258153</v>
      </c>
      <c r="K48" s="106">
        <v>556.45849479324761</v>
      </c>
      <c r="L48" s="108"/>
      <c r="M48" s="106">
        <v>1.5771995192618959</v>
      </c>
      <c r="N48" s="108"/>
      <c r="O48" s="106">
        <v>0.72737964626885532</v>
      </c>
      <c r="P48" s="106">
        <v>4.9194831774657111E-2</v>
      </c>
      <c r="Q48" s="106">
        <v>4.9194831774657111E-2</v>
      </c>
      <c r="R48" s="107">
        <v>0</v>
      </c>
      <c r="S48" s="106">
        <v>-7.8900546770888091E-2</v>
      </c>
      <c r="T48" s="105">
        <v>0.87385698979476345</v>
      </c>
      <c r="U48" s="35"/>
      <c r="V48" s="34"/>
      <c r="W48" s="35"/>
      <c r="X48" s="35"/>
      <c r="Y48" s="35"/>
      <c r="Z48" s="35"/>
      <c r="AA48" s="35"/>
      <c r="AB48" s="35"/>
      <c r="AC48" s="35"/>
      <c r="AD48" s="35"/>
      <c r="AE48" s="35"/>
      <c r="AF48" s="35"/>
      <c r="AG48" s="35"/>
      <c r="AH48" s="35"/>
      <c r="AK48" s="93"/>
      <c r="AL48" s="111"/>
      <c r="AM48" s="110"/>
      <c r="AN48" s="110"/>
      <c r="AO48" s="110"/>
      <c r="AP48" s="93"/>
      <c r="AT48" s="2"/>
    </row>
    <row r="49" spans="1:46" ht="15.9" x14ac:dyDescent="0.45">
      <c r="A49" s="7"/>
      <c r="B49" s="51" t="s">
        <v>373</v>
      </c>
      <c r="C49" s="108"/>
      <c r="D49" s="109">
        <v>2398332.8183495775</v>
      </c>
      <c r="E49" s="108"/>
      <c r="F49" s="109">
        <v>55455.436050000004</v>
      </c>
      <c r="G49" s="106">
        <v>60.588586599057592</v>
      </c>
      <c r="H49" s="106">
        <v>63.205285415248895</v>
      </c>
      <c r="I49" s="106">
        <v>4.1400000000000006</v>
      </c>
      <c r="J49" s="106">
        <v>31.767381016392974</v>
      </c>
      <c r="K49" s="106">
        <v>561.73453221199361</v>
      </c>
      <c r="L49" s="108"/>
      <c r="M49" s="106">
        <v>1.6126270653510577</v>
      </c>
      <c r="N49" s="108"/>
      <c r="O49" s="106">
        <v>0.68206867436952923</v>
      </c>
      <c r="P49" s="106">
        <v>0.10987982584618194</v>
      </c>
      <c r="Q49" s="106">
        <v>0.10987982584615974</v>
      </c>
      <c r="R49" s="107">
        <v>0</v>
      </c>
      <c r="S49" s="106">
        <v>-0.13345003164759728</v>
      </c>
      <c r="T49" s="105">
        <v>0.94814572301682443</v>
      </c>
      <c r="U49" s="35"/>
      <c r="V49" s="34"/>
      <c r="W49" s="35"/>
      <c r="X49" s="35"/>
      <c r="Y49" s="35"/>
      <c r="Z49" s="35"/>
      <c r="AA49" s="35"/>
      <c r="AB49" s="35"/>
      <c r="AC49" s="35"/>
      <c r="AD49" s="35"/>
      <c r="AE49" s="35"/>
      <c r="AF49" s="35"/>
      <c r="AG49" s="35"/>
      <c r="AH49" s="35"/>
      <c r="AK49" s="93"/>
      <c r="AL49" s="111"/>
      <c r="AM49" s="110"/>
      <c r="AN49" s="110"/>
      <c r="AO49" s="110"/>
      <c r="AP49" s="93"/>
      <c r="AT49" s="2"/>
    </row>
    <row r="50" spans="1:46" ht="15.9" x14ac:dyDescent="0.45">
      <c r="A50" s="7"/>
      <c r="B50" s="505" t="s">
        <v>495</v>
      </c>
      <c r="C50" s="506"/>
      <c r="D50" s="286">
        <v>2437294.1693701688</v>
      </c>
      <c r="E50" s="506"/>
      <c r="F50" s="500">
        <v>55832.999400000001</v>
      </c>
      <c r="G50" s="272">
        <v>60.624727698408329</v>
      </c>
      <c r="H50" s="272">
        <v>63.242987375764997</v>
      </c>
      <c r="I50" s="272">
        <v>4.1400000000000006</v>
      </c>
      <c r="J50" s="272">
        <v>31.718765216471699</v>
      </c>
      <c r="K50" s="272">
        <v>567.53058431668933</v>
      </c>
      <c r="L50" s="108"/>
      <c r="M50" s="272">
        <v>1.6245181120192687</v>
      </c>
      <c r="N50" s="108"/>
      <c r="O50" s="272">
        <v>0.68084100837215722</v>
      </c>
      <c r="P50" s="272">
        <v>5.9650012286804888E-2</v>
      </c>
      <c r="Q50" s="272">
        <v>5.9650012286804888E-2</v>
      </c>
      <c r="R50" s="501">
        <v>0</v>
      </c>
      <c r="S50" s="272">
        <v>-0.15303685216035978</v>
      </c>
      <c r="T50" s="105">
        <v>1.031813387343683</v>
      </c>
      <c r="U50" s="35"/>
      <c r="V50" s="34"/>
      <c r="W50" s="35"/>
      <c r="X50" s="35"/>
      <c r="Y50" s="35"/>
      <c r="Z50" s="35"/>
      <c r="AA50" s="35"/>
      <c r="AB50" s="35"/>
      <c r="AC50" s="35"/>
      <c r="AD50" s="35"/>
      <c r="AE50" s="35"/>
      <c r="AF50" s="35"/>
      <c r="AG50" s="35"/>
      <c r="AH50" s="35"/>
      <c r="AK50" s="93"/>
      <c r="AL50" s="111"/>
      <c r="AM50" s="110"/>
      <c r="AN50" s="110"/>
      <c r="AO50" s="110"/>
      <c r="AP50" s="93"/>
      <c r="AT50" s="2"/>
    </row>
    <row r="51" spans="1:46" ht="16.3" thickBot="1" x14ac:dyDescent="0.5">
      <c r="A51" s="7"/>
      <c r="B51" s="303" t="s">
        <v>603</v>
      </c>
      <c r="C51" s="507"/>
      <c r="D51" s="305">
        <v>2476515.6285239942</v>
      </c>
      <c r="E51" s="304"/>
      <c r="F51" s="289">
        <v>56203.987299999993</v>
      </c>
      <c r="G51" s="275">
        <v>60.645213977908284</v>
      </c>
      <c r="H51" s="275">
        <v>63.264358416344976</v>
      </c>
      <c r="I51" s="275">
        <v>4.1400000000000006</v>
      </c>
      <c r="J51" s="275">
        <v>31.665900614735655</v>
      </c>
      <c r="K51" s="275">
        <v>573.61962387595645</v>
      </c>
      <c r="L51" s="290"/>
      <c r="M51" s="275">
        <v>1.6092213917682674</v>
      </c>
      <c r="N51" s="290"/>
      <c r="O51" s="275">
        <v>0.66445991436381302</v>
      </c>
      <c r="P51" s="275">
        <v>3.3791953016049092E-2</v>
      </c>
      <c r="Q51" s="275">
        <v>3.3791953016071297E-2</v>
      </c>
      <c r="R51" s="291">
        <v>0</v>
      </c>
      <c r="S51" s="275">
        <v>-0.16666664472988479</v>
      </c>
      <c r="T51" s="292">
        <v>1.072900690735179</v>
      </c>
      <c r="U51" s="35"/>
      <c r="V51" s="34"/>
      <c r="W51" s="35"/>
      <c r="X51" s="35"/>
      <c r="Y51" s="35"/>
      <c r="Z51" s="35"/>
      <c r="AA51" s="35"/>
      <c r="AB51" s="35"/>
      <c r="AC51" s="35"/>
      <c r="AD51" s="35"/>
      <c r="AE51" s="35"/>
      <c r="AF51" s="35"/>
      <c r="AG51" s="35"/>
      <c r="AH51" s="35"/>
      <c r="AK51" s="93"/>
      <c r="AL51" s="111"/>
      <c r="AM51" s="110"/>
      <c r="AN51" s="110"/>
      <c r="AO51" s="110"/>
      <c r="AP51" s="93"/>
      <c r="AT51" s="2"/>
    </row>
    <row r="52" spans="1:46" ht="15.9" x14ac:dyDescent="0.45">
      <c r="A52" s="7"/>
      <c r="B52" s="414" t="s">
        <v>29</v>
      </c>
      <c r="C52" s="416"/>
      <c r="D52" s="416"/>
      <c r="E52" s="416"/>
      <c r="F52" s="416"/>
      <c r="G52" s="416"/>
      <c r="H52" s="416"/>
      <c r="I52" s="416"/>
      <c r="J52" s="416"/>
      <c r="K52" s="416"/>
      <c r="L52" s="416"/>
      <c r="M52" s="416"/>
      <c r="N52" s="416"/>
      <c r="O52" s="416"/>
      <c r="P52" s="416"/>
      <c r="Q52" s="416"/>
      <c r="R52" s="103"/>
      <c r="S52" s="416"/>
      <c r="T52" s="415"/>
      <c r="U52" s="35"/>
      <c r="V52" s="34"/>
      <c r="W52" s="35"/>
      <c r="X52" s="35"/>
      <c r="Y52" s="35"/>
      <c r="Z52" s="35"/>
      <c r="AA52" s="35"/>
      <c r="AB52" s="35"/>
      <c r="AC52" s="35"/>
      <c r="AD52" s="35"/>
      <c r="AE52" s="35"/>
      <c r="AF52" s="35"/>
      <c r="AG52" s="35"/>
      <c r="AH52" s="35"/>
      <c r="AK52" s="93"/>
      <c r="AL52" s="111"/>
      <c r="AM52" s="110"/>
      <c r="AN52" s="110"/>
      <c r="AO52" s="110"/>
      <c r="AP52" s="93"/>
      <c r="AT52" s="2"/>
    </row>
    <row r="53" spans="1:46" ht="15.9" x14ac:dyDescent="0.45">
      <c r="A53" s="7"/>
      <c r="B53" s="202" t="s">
        <v>586</v>
      </c>
      <c r="C53" s="203"/>
      <c r="D53" s="203"/>
      <c r="E53" s="203"/>
      <c r="F53" s="203"/>
      <c r="G53" s="203"/>
      <c r="H53" s="203"/>
      <c r="I53" s="203"/>
      <c r="J53" s="203"/>
      <c r="K53" s="203"/>
      <c r="L53" s="203"/>
      <c r="M53" s="203"/>
      <c r="N53" s="203"/>
      <c r="O53" s="203"/>
      <c r="P53" s="203"/>
      <c r="Q53" s="203"/>
      <c r="R53" s="256"/>
      <c r="S53" s="203"/>
      <c r="T53" s="407"/>
      <c r="U53" s="35"/>
      <c r="V53" s="34"/>
      <c r="W53" s="35"/>
      <c r="X53" s="35"/>
      <c r="Y53" s="35"/>
      <c r="Z53" s="35"/>
      <c r="AA53" s="35"/>
      <c r="AB53" s="35"/>
      <c r="AC53" s="35"/>
      <c r="AD53" s="35"/>
      <c r="AE53" s="35"/>
      <c r="AF53" s="35"/>
      <c r="AG53" s="35"/>
      <c r="AH53" s="35"/>
      <c r="AK53" s="93"/>
      <c r="AL53" s="111"/>
      <c r="AM53" s="110"/>
      <c r="AN53" s="110"/>
      <c r="AO53" s="110"/>
      <c r="AP53" s="93"/>
      <c r="AT53" s="2"/>
    </row>
    <row r="54" spans="1:46" ht="15.9" x14ac:dyDescent="0.45">
      <c r="A54" s="7"/>
      <c r="B54" s="68" t="s">
        <v>331</v>
      </c>
      <c r="C54" s="2"/>
      <c r="E54" s="2"/>
      <c r="L54" s="2"/>
      <c r="M54" s="2"/>
      <c r="N54" s="2"/>
      <c r="O54" s="2"/>
      <c r="P54" s="2"/>
      <c r="Q54" s="2"/>
      <c r="R54" s="71"/>
      <c r="S54" s="2"/>
      <c r="T54" s="62"/>
      <c r="U54" s="35"/>
      <c r="V54" s="34"/>
      <c r="W54" s="35"/>
      <c r="X54" s="35"/>
      <c r="Y54" s="35"/>
      <c r="Z54" s="35"/>
      <c r="AA54" s="35"/>
      <c r="AB54" s="35"/>
      <c r="AC54" s="35"/>
      <c r="AD54" s="35"/>
      <c r="AE54" s="35"/>
      <c r="AF54" s="35"/>
      <c r="AG54" s="35"/>
      <c r="AH54" s="35"/>
      <c r="AK54" s="93"/>
      <c r="AL54" s="93"/>
      <c r="AM54" s="93"/>
      <c r="AN54" s="93"/>
      <c r="AO54" s="93"/>
      <c r="AP54" s="93"/>
      <c r="AT54" s="2"/>
    </row>
    <row r="55" spans="1:46" ht="15.9" x14ac:dyDescent="0.45">
      <c r="A55" s="7"/>
      <c r="B55" s="68" t="s">
        <v>332</v>
      </c>
      <c r="C55" s="2"/>
      <c r="E55" s="2"/>
      <c r="L55" s="2"/>
      <c r="M55" s="2"/>
      <c r="N55" s="2"/>
      <c r="O55" s="2"/>
      <c r="P55" s="2"/>
      <c r="Q55" s="2"/>
      <c r="R55" s="71"/>
      <c r="S55" s="2"/>
      <c r="T55" s="62"/>
      <c r="U55" s="35"/>
      <c r="V55" s="34"/>
      <c r="W55" s="35"/>
      <c r="X55" s="35"/>
      <c r="Y55" s="35"/>
      <c r="Z55" s="35"/>
      <c r="AA55" s="35"/>
      <c r="AB55" s="35"/>
      <c r="AC55" s="35"/>
      <c r="AD55" s="35"/>
      <c r="AE55" s="35"/>
      <c r="AF55" s="35"/>
      <c r="AG55" s="35"/>
      <c r="AH55" s="35"/>
      <c r="AT55" s="2"/>
    </row>
    <row r="56" spans="1:46" ht="15.9" x14ac:dyDescent="0.45">
      <c r="A56" s="7"/>
      <c r="B56" s="68" t="s">
        <v>333</v>
      </c>
      <c r="C56" s="99"/>
      <c r="D56" s="99"/>
      <c r="E56" s="99"/>
      <c r="F56" s="99"/>
      <c r="G56" s="99"/>
      <c r="H56" s="99"/>
      <c r="I56" s="99"/>
      <c r="J56" s="99"/>
      <c r="L56" s="2"/>
      <c r="M56" s="2"/>
      <c r="N56" s="2"/>
      <c r="O56" s="2"/>
      <c r="P56" s="2"/>
      <c r="Q56" s="2"/>
      <c r="R56" s="71"/>
      <c r="S56" s="2"/>
      <c r="T56" s="62"/>
      <c r="U56" s="35"/>
      <c r="V56" s="34"/>
      <c r="W56" s="35"/>
      <c r="X56" s="35"/>
      <c r="Y56" s="35"/>
      <c r="Z56" s="35"/>
      <c r="AA56" s="35"/>
      <c r="AB56" s="35"/>
      <c r="AC56" s="35"/>
      <c r="AD56" s="35"/>
      <c r="AE56" s="35"/>
      <c r="AF56" s="35"/>
      <c r="AG56" s="35"/>
      <c r="AH56" s="35"/>
      <c r="AT56" s="2"/>
    </row>
    <row r="57" spans="1:46" ht="15.9" x14ac:dyDescent="0.45">
      <c r="A57" s="7"/>
      <c r="B57" s="405" t="s">
        <v>334</v>
      </c>
      <c r="C57" s="406"/>
      <c r="D57" s="406"/>
      <c r="E57" s="406"/>
      <c r="F57" s="406"/>
      <c r="G57" s="406"/>
      <c r="H57" s="406"/>
      <c r="I57" s="406"/>
      <c r="J57" s="406"/>
      <c r="K57" s="406"/>
      <c r="L57" s="406"/>
      <c r="M57" s="406"/>
      <c r="N57" s="406"/>
      <c r="O57" s="406"/>
      <c r="P57" s="406"/>
      <c r="Q57" s="406"/>
      <c r="R57" s="102"/>
      <c r="S57" s="406"/>
      <c r="T57" s="407"/>
      <c r="U57" s="35"/>
      <c r="V57" s="34"/>
      <c r="W57" s="35"/>
      <c r="X57" s="35"/>
      <c r="Y57" s="35"/>
      <c r="Z57" s="35"/>
      <c r="AA57" s="35"/>
      <c r="AB57" s="35"/>
      <c r="AC57" s="35"/>
      <c r="AD57" s="35"/>
      <c r="AE57" s="35"/>
      <c r="AF57" s="35"/>
      <c r="AG57" s="35"/>
      <c r="AH57" s="35"/>
      <c r="AT57" s="2"/>
    </row>
    <row r="58" spans="1:46" ht="15.9" x14ac:dyDescent="0.45">
      <c r="A58" s="7"/>
      <c r="B58" s="405" t="s">
        <v>501</v>
      </c>
      <c r="C58" s="406"/>
      <c r="D58" s="406"/>
      <c r="E58" s="406"/>
      <c r="F58" s="406"/>
      <c r="G58" s="406"/>
      <c r="H58" s="406"/>
      <c r="I58" s="406"/>
      <c r="J58" s="406"/>
      <c r="K58" s="406"/>
      <c r="L58" s="406"/>
      <c r="M58" s="406"/>
      <c r="N58" s="406"/>
      <c r="O58" s="406"/>
      <c r="P58" s="406"/>
      <c r="Q58" s="406"/>
      <c r="R58" s="102"/>
      <c r="S58" s="406"/>
      <c r="T58" s="407"/>
      <c r="U58" s="35"/>
      <c r="V58" s="34"/>
      <c r="W58" s="35"/>
      <c r="X58" s="35"/>
      <c r="Y58" s="35"/>
      <c r="Z58" s="35"/>
      <c r="AA58" s="35"/>
      <c r="AB58" s="35"/>
      <c r="AC58" s="35"/>
      <c r="AD58" s="35"/>
      <c r="AE58" s="35"/>
      <c r="AF58" s="35"/>
      <c r="AG58" s="35"/>
      <c r="AH58" s="35"/>
      <c r="AT58" s="2"/>
    </row>
    <row r="59" spans="1:46" ht="15.9" x14ac:dyDescent="0.45">
      <c r="A59" s="7"/>
      <c r="B59" s="68" t="s">
        <v>30</v>
      </c>
      <c r="C59" s="99"/>
      <c r="D59" s="99"/>
      <c r="E59" s="99"/>
      <c r="F59" s="99"/>
      <c r="G59" s="99"/>
      <c r="H59" s="99"/>
      <c r="I59" s="99"/>
      <c r="J59" s="99"/>
      <c r="K59" s="99"/>
      <c r="L59" s="99"/>
      <c r="M59" s="99"/>
      <c r="N59" s="99"/>
      <c r="O59" s="99"/>
      <c r="P59" s="99"/>
      <c r="Q59" s="99"/>
      <c r="R59" s="101"/>
      <c r="S59" s="99"/>
      <c r="T59" s="69"/>
      <c r="U59" s="35"/>
      <c r="V59" s="34"/>
      <c r="W59" s="35"/>
      <c r="X59" s="35"/>
      <c r="Y59" s="35"/>
      <c r="Z59" s="35"/>
      <c r="AA59" s="35"/>
      <c r="AB59" s="35"/>
      <c r="AC59" s="35"/>
      <c r="AD59" s="35"/>
      <c r="AE59" s="35"/>
      <c r="AF59" s="35"/>
      <c r="AG59" s="35"/>
      <c r="AH59" s="35"/>
      <c r="AT59" s="2"/>
    </row>
    <row r="60" spans="1:46" ht="15.9" x14ac:dyDescent="0.45">
      <c r="A60" s="7"/>
      <c r="B60" s="66" t="s">
        <v>335</v>
      </c>
      <c r="C60" s="98"/>
      <c r="D60" s="98"/>
      <c r="E60" s="98"/>
      <c r="F60" s="98"/>
      <c r="G60" s="98"/>
      <c r="H60" s="98"/>
      <c r="I60" s="98"/>
      <c r="J60" s="98"/>
      <c r="K60" s="98"/>
      <c r="L60" s="98"/>
      <c r="M60" s="98"/>
      <c r="N60" s="98"/>
      <c r="O60" s="98"/>
      <c r="P60" s="98"/>
      <c r="Q60" s="98"/>
      <c r="R60" s="100"/>
      <c r="S60" s="98"/>
      <c r="T60" s="67"/>
      <c r="U60" s="35"/>
      <c r="V60" s="34"/>
      <c r="W60" s="35"/>
      <c r="X60" s="35"/>
      <c r="Y60" s="35"/>
      <c r="Z60" s="35"/>
      <c r="AA60" s="35"/>
      <c r="AB60" s="35"/>
      <c r="AC60" s="35"/>
      <c r="AD60" s="35"/>
      <c r="AE60" s="35"/>
      <c r="AF60" s="35"/>
      <c r="AG60" s="35"/>
      <c r="AH60" s="35"/>
      <c r="AT60" s="2"/>
    </row>
    <row r="61" spans="1:46" ht="15.9" x14ac:dyDescent="0.45">
      <c r="A61" s="7"/>
      <c r="B61" s="66" t="s">
        <v>336</v>
      </c>
      <c r="C61" s="98"/>
      <c r="D61" s="98"/>
      <c r="E61" s="98"/>
      <c r="F61" s="98"/>
      <c r="G61" s="98"/>
      <c r="H61" s="98"/>
      <c r="I61" s="98"/>
      <c r="J61" s="98"/>
      <c r="K61" s="98"/>
      <c r="L61" s="98"/>
      <c r="M61" s="98"/>
      <c r="N61" s="98"/>
      <c r="O61" s="98"/>
      <c r="P61" s="98"/>
      <c r="Q61" s="98"/>
      <c r="R61" s="100"/>
      <c r="S61" s="98"/>
      <c r="T61" s="67"/>
      <c r="U61" s="35"/>
      <c r="V61" s="34"/>
      <c r="W61" s="35"/>
      <c r="X61" s="35"/>
      <c r="Y61" s="35"/>
      <c r="Z61" s="35"/>
      <c r="AA61" s="35"/>
      <c r="AB61" s="35"/>
      <c r="AC61" s="35"/>
      <c r="AD61" s="35"/>
      <c r="AE61" s="35"/>
      <c r="AF61" s="35"/>
      <c r="AG61" s="35"/>
      <c r="AH61" s="35"/>
      <c r="AT61" s="2"/>
    </row>
    <row r="62" spans="1:46" ht="16.3" thickBot="1" x14ac:dyDescent="0.5">
      <c r="A62" s="7"/>
      <c r="B62" s="63" t="s">
        <v>337</v>
      </c>
      <c r="C62" s="64"/>
      <c r="D62" s="64"/>
      <c r="E62" s="64"/>
      <c r="F62" s="64"/>
      <c r="G62" s="64"/>
      <c r="H62" s="64"/>
      <c r="I62" s="64"/>
      <c r="J62" s="64"/>
      <c r="K62" s="64"/>
      <c r="L62" s="64"/>
      <c r="M62" s="64"/>
      <c r="N62" s="64"/>
      <c r="O62" s="64"/>
      <c r="P62" s="64"/>
      <c r="Q62" s="64"/>
      <c r="R62" s="72"/>
      <c r="S62" s="64"/>
      <c r="T62" s="65"/>
      <c r="U62" s="35"/>
      <c r="V62" s="35"/>
      <c r="W62" s="35"/>
      <c r="X62" s="35"/>
      <c r="Y62" s="35"/>
      <c r="Z62" s="35"/>
      <c r="AA62" s="35"/>
      <c r="AB62" s="35"/>
      <c r="AC62" s="35"/>
      <c r="AD62" s="35"/>
      <c r="AE62" s="35"/>
      <c r="AF62" s="35"/>
      <c r="AG62" s="35"/>
      <c r="AH62" s="35"/>
      <c r="AT62" s="2"/>
    </row>
    <row r="63" spans="1:46" ht="15.9" x14ac:dyDescent="0.45">
      <c r="A63" s="7"/>
      <c r="B63" s="406"/>
      <c r="C63" s="406"/>
      <c r="D63" s="406"/>
      <c r="E63" s="406"/>
      <c r="F63" s="406"/>
      <c r="G63" s="406"/>
      <c r="H63" s="406"/>
      <c r="I63" s="406"/>
      <c r="J63" s="406"/>
      <c r="K63" s="406"/>
      <c r="L63" s="406"/>
      <c r="M63" s="406"/>
      <c r="N63" s="406"/>
      <c r="O63" s="406"/>
      <c r="P63" s="406"/>
      <c r="Q63" s="406"/>
      <c r="R63" s="406"/>
      <c r="S63" s="406"/>
      <c r="T63" s="406"/>
      <c r="U63" s="406"/>
      <c r="V63" s="35"/>
      <c r="W63" s="35"/>
      <c r="X63" s="35"/>
      <c r="Y63" s="35"/>
      <c r="Z63" s="35"/>
      <c r="AA63" s="35"/>
      <c r="AB63" s="35"/>
      <c r="AC63" s="35"/>
      <c r="AD63" s="35"/>
      <c r="AE63" s="35"/>
      <c r="AF63" s="35"/>
      <c r="AG63" s="35"/>
      <c r="AH63" s="35"/>
      <c r="AT63" s="2"/>
    </row>
    <row r="64" spans="1:46" ht="15.9" x14ac:dyDescent="0.45">
      <c r="A64" s="7"/>
      <c r="B64" s="99"/>
      <c r="C64" s="99"/>
      <c r="D64" s="99"/>
      <c r="E64" s="99"/>
      <c r="F64" s="99"/>
      <c r="G64" s="99"/>
      <c r="H64" s="99"/>
      <c r="I64" s="99"/>
      <c r="J64" s="99"/>
      <c r="K64" s="99"/>
      <c r="L64" s="99"/>
      <c r="M64" s="99"/>
      <c r="N64" s="99"/>
      <c r="O64" s="99"/>
      <c r="P64" s="99"/>
      <c r="Q64" s="99"/>
      <c r="R64" s="99"/>
      <c r="S64" s="99"/>
      <c r="T64" s="99"/>
      <c r="U64" s="2"/>
      <c r="V64" s="35"/>
      <c r="W64" s="35"/>
      <c r="X64" s="35"/>
      <c r="Y64" s="35"/>
      <c r="Z64" s="35"/>
      <c r="AA64" s="35"/>
      <c r="AB64" s="35"/>
      <c r="AC64" s="35"/>
      <c r="AD64" s="35"/>
      <c r="AE64" s="35"/>
      <c r="AF64" s="35"/>
      <c r="AG64" s="35"/>
      <c r="AH64" s="35"/>
      <c r="AT64" s="2"/>
    </row>
    <row r="65" spans="1:46" ht="15.9" x14ac:dyDescent="0.45">
      <c r="A65" s="7"/>
      <c r="B65" s="98"/>
      <c r="C65" s="98"/>
      <c r="D65" s="98"/>
      <c r="E65" s="98"/>
      <c r="F65" s="98"/>
      <c r="G65" s="98"/>
      <c r="H65" s="98"/>
      <c r="I65" s="98"/>
      <c r="J65" s="98"/>
      <c r="K65" s="98"/>
      <c r="L65" s="98"/>
      <c r="M65" s="98"/>
      <c r="N65" s="98"/>
      <c r="O65" s="98"/>
      <c r="P65" s="98"/>
      <c r="Q65" s="98"/>
      <c r="R65" s="98"/>
      <c r="S65" s="98"/>
      <c r="T65" s="98"/>
      <c r="U65" s="2"/>
      <c r="V65" s="35"/>
      <c r="W65" s="35"/>
      <c r="X65" s="35"/>
      <c r="Y65" s="35"/>
      <c r="Z65" s="35"/>
      <c r="AA65" s="35"/>
      <c r="AB65" s="35"/>
      <c r="AC65" s="35"/>
      <c r="AD65" s="35"/>
      <c r="AE65" s="35"/>
      <c r="AF65" s="35"/>
      <c r="AG65" s="35"/>
      <c r="AH65" s="35"/>
      <c r="AT65" s="2"/>
    </row>
    <row r="66" spans="1:46" ht="15.9" x14ac:dyDescent="0.45">
      <c r="A66" s="7"/>
      <c r="B66" s="98"/>
      <c r="C66" s="98"/>
      <c r="D66" s="98"/>
      <c r="E66" s="98"/>
      <c r="F66" s="98"/>
      <c r="G66" s="98"/>
      <c r="H66" s="98"/>
      <c r="I66" s="98"/>
      <c r="J66" s="98"/>
      <c r="K66" s="98"/>
      <c r="L66" s="98"/>
      <c r="M66" s="98"/>
      <c r="N66" s="98"/>
      <c r="O66" s="98"/>
      <c r="P66" s="98"/>
      <c r="Q66" s="98"/>
      <c r="R66" s="98"/>
      <c r="S66" s="98"/>
      <c r="T66" s="98"/>
      <c r="U66" s="2"/>
      <c r="V66" s="35"/>
      <c r="W66" s="35"/>
      <c r="X66" s="35"/>
      <c r="Y66" s="35"/>
      <c r="Z66" s="35"/>
      <c r="AA66" s="35"/>
      <c r="AB66" s="35"/>
      <c r="AC66" s="35"/>
      <c r="AD66" s="35"/>
      <c r="AE66" s="35"/>
      <c r="AF66" s="35"/>
      <c r="AG66" s="35"/>
      <c r="AH66" s="35"/>
      <c r="AT66" s="2"/>
    </row>
    <row r="67" spans="1:46" ht="15.9" x14ac:dyDescent="0.45">
      <c r="A67" s="7"/>
      <c r="B67" s="99"/>
      <c r="C67" s="99"/>
      <c r="D67" s="99"/>
      <c r="E67" s="99"/>
      <c r="F67" s="99"/>
      <c r="G67" s="99"/>
      <c r="H67" s="99"/>
      <c r="I67" s="99"/>
      <c r="J67" s="99"/>
      <c r="K67" s="99"/>
      <c r="L67" s="99"/>
      <c r="M67" s="99"/>
      <c r="N67" s="99"/>
      <c r="O67" s="99"/>
      <c r="P67" s="99"/>
      <c r="Q67" s="99"/>
      <c r="R67" s="99"/>
      <c r="S67" s="99"/>
      <c r="T67" s="99"/>
      <c r="U67" s="406"/>
      <c r="V67" s="35"/>
      <c r="W67" s="35"/>
      <c r="X67" s="35"/>
      <c r="Y67" s="35"/>
      <c r="Z67" s="35"/>
      <c r="AA67" s="35"/>
      <c r="AB67" s="35"/>
      <c r="AC67" s="35"/>
      <c r="AD67" s="35"/>
      <c r="AE67" s="35"/>
      <c r="AF67" s="35"/>
      <c r="AG67" s="35"/>
      <c r="AH67" s="35"/>
      <c r="AT67" s="2"/>
    </row>
    <row r="68" spans="1:46" ht="18" x14ac:dyDescent="0.45">
      <c r="A68" s="7"/>
      <c r="B68" s="97"/>
      <c r="C68" s="95"/>
      <c r="D68" s="29"/>
      <c r="E68" s="95"/>
      <c r="F68" s="29"/>
      <c r="G68" s="29"/>
      <c r="H68" s="29"/>
      <c r="I68" s="29"/>
      <c r="J68" s="29"/>
      <c r="K68" s="29"/>
      <c r="L68" s="95"/>
      <c r="M68" s="95"/>
      <c r="N68" s="95"/>
      <c r="O68" s="95"/>
      <c r="P68" s="95"/>
      <c r="Q68" s="95"/>
      <c r="R68" s="95"/>
      <c r="S68" s="95"/>
      <c r="U68" s="406"/>
      <c r="V68" s="35"/>
      <c r="W68" s="35"/>
      <c r="X68" s="35"/>
      <c r="Y68" s="35"/>
      <c r="Z68" s="35"/>
      <c r="AA68" s="35"/>
      <c r="AB68" s="35"/>
      <c r="AC68" s="35"/>
      <c r="AD68" s="35"/>
      <c r="AE68" s="35"/>
      <c r="AF68" s="35"/>
      <c r="AG68" s="35"/>
      <c r="AH68" s="35"/>
      <c r="AT68" s="2"/>
    </row>
    <row r="69" spans="1:46" ht="15.9" x14ac:dyDescent="0.45">
      <c r="A69" s="7"/>
      <c r="C69" s="96"/>
      <c r="E69" s="96"/>
      <c r="L69" s="96"/>
      <c r="M69" s="96"/>
      <c r="N69" s="96"/>
      <c r="O69" s="96"/>
      <c r="P69" s="96"/>
      <c r="Q69" s="96"/>
      <c r="R69" s="96"/>
      <c r="S69" s="96"/>
      <c r="U69" s="35"/>
      <c r="V69" s="35"/>
      <c r="W69" s="35"/>
      <c r="X69" s="35"/>
      <c r="Y69" s="35"/>
      <c r="Z69" s="35"/>
      <c r="AA69" s="35"/>
      <c r="AB69" s="35"/>
      <c r="AC69" s="35"/>
      <c r="AD69" s="35"/>
      <c r="AE69" s="35"/>
      <c r="AF69" s="35"/>
      <c r="AG69" s="35"/>
      <c r="AH69" s="35"/>
      <c r="AT69" s="2"/>
    </row>
    <row r="70" spans="1:46" ht="15.9" x14ac:dyDescent="0.45">
      <c r="A70" s="7"/>
      <c r="C70" s="95"/>
      <c r="E70" s="95"/>
      <c r="L70" s="95"/>
      <c r="M70" s="95"/>
      <c r="N70" s="95"/>
      <c r="O70" s="95"/>
      <c r="P70" s="95"/>
      <c r="Q70" s="95"/>
      <c r="R70" s="95"/>
      <c r="S70" s="95"/>
      <c r="U70" s="35"/>
      <c r="V70" s="35"/>
      <c r="W70" s="35"/>
      <c r="X70" s="35"/>
      <c r="Y70" s="35"/>
      <c r="Z70" s="35"/>
      <c r="AA70" s="35"/>
      <c r="AB70" s="35"/>
      <c r="AC70" s="35"/>
      <c r="AD70" s="35"/>
      <c r="AE70" s="35"/>
      <c r="AF70" s="35"/>
      <c r="AG70" s="35"/>
      <c r="AH70" s="35"/>
      <c r="AT70" s="2"/>
    </row>
    <row r="71" spans="1:46" ht="15.9" x14ac:dyDescent="0.45">
      <c r="A71" s="7"/>
      <c r="U71" s="35"/>
      <c r="V71" s="35"/>
      <c r="W71" s="35"/>
      <c r="X71" s="35"/>
      <c r="Y71" s="35"/>
      <c r="Z71" s="35"/>
      <c r="AA71" s="35"/>
      <c r="AB71" s="35"/>
      <c r="AC71" s="35"/>
      <c r="AD71" s="35"/>
      <c r="AE71" s="35"/>
      <c r="AF71" s="35"/>
      <c r="AG71" s="35"/>
      <c r="AH71" s="35"/>
      <c r="AT71" s="2"/>
    </row>
    <row r="72" spans="1:46" ht="15.9" x14ac:dyDescent="0.45">
      <c r="A72" s="7"/>
      <c r="U72" s="35"/>
      <c r="V72" s="35"/>
      <c r="W72" s="35"/>
      <c r="X72" s="35"/>
      <c r="Y72" s="35"/>
      <c r="Z72" s="35"/>
      <c r="AA72" s="35"/>
      <c r="AB72" s="35"/>
      <c r="AC72" s="35"/>
      <c r="AD72" s="35"/>
      <c r="AE72" s="35"/>
      <c r="AF72" s="35"/>
      <c r="AG72" s="35"/>
      <c r="AH72" s="35"/>
      <c r="AT72" s="2"/>
    </row>
    <row r="73" spans="1:46" ht="15.9" x14ac:dyDescent="0.45">
      <c r="A73" s="7"/>
      <c r="U73" s="35"/>
      <c r="V73" s="35"/>
      <c r="W73" s="35"/>
      <c r="X73" s="35"/>
      <c r="Y73" s="35"/>
      <c r="Z73" s="35"/>
      <c r="AA73" s="35"/>
      <c r="AB73" s="35"/>
      <c r="AC73" s="35"/>
      <c r="AD73" s="35"/>
      <c r="AE73" s="35"/>
      <c r="AF73" s="35"/>
      <c r="AG73" s="35"/>
      <c r="AH73" s="35"/>
      <c r="AT73" s="2"/>
    </row>
    <row r="74" spans="1:46" ht="15.9" x14ac:dyDescent="0.45">
      <c r="A74" s="7"/>
      <c r="U74" s="35"/>
      <c r="V74" s="35"/>
      <c r="W74" s="35"/>
      <c r="X74" s="35"/>
      <c r="Y74" s="35"/>
      <c r="Z74" s="35"/>
      <c r="AA74" s="35"/>
      <c r="AB74" s="35"/>
      <c r="AC74" s="35"/>
      <c r="AD74" s="35"/>
      <c r="AE74" s="35"/>
      <c r="AF74" s="35"/>
      <c r="AG74" s="35"/>
      <c r="AH74" s="35"/>
      <c r="AT74" s="2"/>
    </row>
    <row r="75" spans="1:46" ht="15.9" x14ac:dyDescent="0.45">
      <c r="A75" s="7"/>
      <c r="U75" s="35"/>
      <c r="V75" s="35"/>
      <c r="W75" s="35"/>
      <c r="X75" s="35"/>
      <c r="Y75" s="35"/>
      <c r="Z75" s="35"/>
      <c r="AA75" s="35"/>
      <c r="AB75" s="35"/>
      <c r="AC75" s="35"/>
      <c r="AD75" s="35"/>
      <c r="AE75" s="35"/>
      <c r="AF75" s="35"/>
      <c r="AG75" s="35"/>
      <c r="AH75" s="35"/>
      <c r="AT75" s="2"/>
    </row>
    <row r="76" spans="1:46" ht="15.9" x14ac:dyDescent="0.45">
      <c r="A76" s="7"/>
      <c r="U76" s="35"/>
      <c r="V76" s="35"/>
      <c r="W76" s="35"/>
      <c r="X76" s="35"/>
      <c r="Y76" s="35"/>
      <c r="Z76" s="35"/>
      <c r="AA76" s="35"/>
      <c r="AB76" s="35"/>
      <c r="AC76" s="35"/>
      <c r="AD76" s="35"/>
      <c r="AE76" s="35"/>
      <c r="AF76" s="35"/>
      <c r="AG76" s="35"/>
      <c r="AH76" s="35"/>
      <c r="AT76" s="2"/>
    </row>
    <row r="77" spans="1:46" ht="15.9" x14ac:dyDescent="0.45">
      <c r="A77" s="7"/>
      <c r="U77" s="35"/>
      <c r="V77" s="35"/>
      <c r="W77" s="35"/>
      <c r="X77" s="35"/>
      <c r="Y77" s="35"/>
      <c r="Z77" s="35"/>
      <c r="AA77" s="35"/>
      <c r="AB77" s="35"/>
      <c r="AC77" s="35"/>
      <c r="AD77" s="35"/>
      <c r="AE77" s="35"/>
      <c r="AF77" s="35"/>
      <c r="AG77" s="35"/>
      <c r="AH77" s="35"/>
      <c r="AT77" s="2"/>
    </row>
    <row r="78" spans="1:46" ht="15.9" x14ac:dyDescent="0.45">
      <c r="A78" s="7"/>
      <c r="U78" s="35"/>
      <c r="V78" s="35"/>
      <c r="W78" s="35"/>
      <c r="X78" s="35"/>
      <c r="Y78" s="35"/>
      <c r="Z78" s="35"/>
      <c r="AA78" s="35"/>
      <c r="AB78" s="35"/>
      <c r="AC78" s="35"/>
      <c r="AD78" s="35"/>
      <c r="AE78" s="35"/>
      <c r="AF78" s="35"/>
      <c r="AG78" s="35"/>
      <c r="AH78" s="35"/>
      <c r="AT78" s="2"/>
    </row>
    <row r="79" spans="1:46" ht="15.9" x14ac:dyDescent="0.45">
      <c r="A79" s="7"/>
      <c r="U79" s="35"/>
      <c r="V79" s="35"/>
      <c r="W79" s="35"/>
      <c r="X79" s="35"/>
      <c r="Y79" s="35"/>
      <c r="Z79" s="35"/>
      <c r="AA79" s="35"/>
      <c r="AB79" s="35"/>
      <c r="AC79" s="35"/>
      <c r="AD79" s="35"/>
      <c r="AE79" s="35"/>
      <c r="AF79" s="35"/>
      <c r="AG79" s="35"/>
      <c r="AH79" s="35"/>
      <c r="AT79" s="2"/>
    </row>
    <row r="80" spans="1:46" ht="15.9" x14ac:dyDescent="0.45">
      <c r="A80" s="7"/>
      <c r="U80" s="35"/>
      <c r="V80" s="35"/>
      <c r="W80" s="35"/>
      <c r="X80" s="35"/>
      <c r="Y80" s="35"/>
      <c r="Z80" s="35"/>
      <c r="AA80" s="35"/>
      <c r="AB80" s="35"/>
      <c r="AC80" s="35"/>
      <c r="AD80" s="35"/>
      <c r="AE80" s="35"/>
      <c r="AF80" s="35"/>
      <c r="AG80" s="35"/>
      <c r="AH80" s="35"/>
      <c r="AT80" s="2"/>
    </row>
    <row r="81" spans="1:46" ht="15.9" x14ac:dyDescent="0.45">
      <c r="A81" s="7"/>
      <c r="U81" s="35"/>
      <c r="V81" s="35"/>
      <c r="W81" s="35"/>
      <c r="X81" s="35"/>
      <c r="Y81" s="35"/>
      <c r="Z81" s="35"/>
      <c r="AA81" s="35"/>
      <c r="AB81" s="35"/>
      <c r="AC81" s="35"/>
      <c r="AD81" s="35"/>
      <c r="AE81" s="35"/>
      <c r="AF81" s="35"/>
      <c r="AG81" s="35"/>
      <c r="AH81" s="35"/>
      <c r="AT81" s="2"/>
    </row>
    <row r="82" spans="1:46" ht="15.9" x14ac:dyDescent="0.45">
      <c r="A82" s="7"/>
      <c r="U82" s="35"/>
      <c r="V82" s="35"/>
      <c r="W82" s="35"/>
      <c r="X82" s="35"/>
      <c r="Y82" s="35"/>
      <c r="Z82" s="35"/>
      <c r="AA82" s="35"/>
    </row>
    <row r="83" spans="1:46" ht="15.9" x14ac:dyDescent="0.45">
      <c r="A83" s="7"/>
      <c r="U83" s="35"/>
      <c r="V83" s="35"/>
      <c r="W83" s="35"/>
      <c r="X83" s="35"/>
      <c r="Y83" s="35"/>
      <c r="Z83" s="35"/>
      <c r="AA83" s="35"/>
    </row>
    <row r="84" spans="1:46" ht="15.9" x14ac:dyDescent="0.45">
      <c r="A84" s="7"/>
      <c r="U84" s="35"/>
      <c r="V84" s="35"/>
      <c r="W84" s="35"/>
      <c r="X84" s="35"/>
      <c r="Y84" s="35"/>
      <c r="Z84" s="35"/>
      <c r="AA84" s="35"/>
    </row>
    <row r="85" spans="1:46" ht="15.9" x14ac:dyDescent="0.45">
      <c r="A85" s="7"/>
      <c r="U85" s="35"/>
      <c r="V85" s="35"/>
      <c r="W85" s="35"/>
      <c r="X85" s="35"/>
      <c r="Y85" s="35"/>
      <c r="Z85" s="35"/>
      <c r="AA85" s="35"/>
    </row>
    <row r="86" spans="1:46" ht="15.9" x14ac:dyDescent="0.45">
      <c r="A86" s="7"/>
      <c r="U86" s="35"/>
      <c r="V86" s="35"/>
      <c r="W86" s="35"/>
      <c r="X86" s="35"/>
      <c r="Y86" s="35"/>
      <c r="Z86" s="35"/>
      <c r="AA86" s="35"/>
    </row>
    <row r="87" spans="1:46" ht="15.9" x14ac:dyDescent="0.45">
      <c r="A87" s="7"/>
      <c r="U87" s="35"/>
      <c r="V87" s="35"/>
      <c r="W87" s="35"/>
      <c r="X87" s="35"/>
      <c r="Y87" s="35"/>
      <c r="Z87" s="35"/>
      <c r="AA87" s="35"/>
    </row>
    <row r="88" spans="1:46" ht="15.9" x14ac:dyDescent="0.45">
      <c r="A88" s="7"/>
      <c r="U88" s="35"/>
      <c r="V88" s="35"/>
      <c r="W88" s="35"/>
      <c r="X88" s="35"/>
      <c r="Y88" s="35"/>
      <c r="Z88" s="35"/>
      <c r="AA88" s="35"/>
    </row>
    <row r="89" spans="1:46" ht="15.9" x14ac:dyDescent="0.45">
      <c r="A89" s="7"/>
      <c r="U89" s="35"/>
      <c r="V89" s="35"/>
      <c r="W89" s="35"/>
      <c r="X89" s="35"/>
      <c r="Y89" s="35"/>
      <c r="Z89" s="35"/>
      <c r="AA89" s="35"/>
    </row>
    <row r="90" spans="1:46" ht="15.9" x14ac:dyDescent="0.45">
      <c r="A90" s="7"/>
      <c r="U90" s="35"/>
      <c r="V90" s="35"/>
      <c r="W90" s="35"/>
      <c r="X90" s="35"/>
      <c r="Y90" s="35"/>
      <c r="Z90" s="35"/>
      <c r="AA90" s="35"/>
    </row>
    <row r="91" spans="1:46" ht="15.9" x14ac:dyDescent="0.45">
      <c r="A91" s="7"/>
      <c r="U91" s="35"/>
      <c r="V91" s="35"/>
      <c r="W91" s="35"/>
      <c r="X91" s="35"/>
      <c r="Y91" s="35"/>
      <c r="Z91" s="35"/>
      <c r="AA91" s="35"/>
    </row>
    <row r="92" spans="1:46" ht="15.9" x14ac:dyDescent="0.45">
      <c r="A92" s="7"/>
      <c r="U92" s="35"/>
      <c r="V92" s="35"/>
      <c r="W92" s="35"/>
      <c r="X92" s="35"/>
      <c r="Y92" s="35"/>
      <c r="Z92" s="35"/>
      <c r="AA92" s="35"/>
    </row>
    <row r="93" spans="1:46" ht="15.9" x14ac:dyDescent="0.45">
      <c r="A93" s="7"/>
      <c r="U93" s="35"/>
      <c r="V93" s="35"/>
      <c r="W93" s="35"/>
      <c r="X93" s="35"/>
      <c r="Y93" s="35"/>
      <c r="Z93" s="35"/>
      <c r="AA93" s="35"/>
    </row>
    <row r="94" spans="1:46" ht="15.9" x14ac:dyDescent="0.45">
      <c r="A94" s="7"/>
      <c r="U94" s="35"/>
      <c r="V94" s="35"/>
      <c r="W94" s="35"/>
      <c r="X94" s="35"/>
      <c r="Y94" s="35"/>
      <c r="Z94" s="35"/>
      <c r="AA94" s="35"/>
    </row>
    <row r="95" spans="1:46" ht="15.9" x14ac:dyDescent="0.45">
      <c r="A95" s="7"/>
      <c r="U95" s="35"/>
      <c r="V95" s="35"/>
      <c r="W95" s="35"/>
      <c r="X95" s="35"/>
      <c r="Y95" s="35"/>
      <c r="Z95" s="35"/>
      <c r="AA95" s="35"/>
    </row>
    <row r="96" spans="1:46" ht="15.9" x14ac:dyDescent="0.45">
      <c r="A96" s="7"/>
      <c r="U96" s="37"/>
      <c r="V96" s="35"/>
      <c r="W96" s="35"/>
      <c r="X96" s="35"/>
      <c r="Y96" s="35"/>
      <c r="Z96" s="35"/>
      <c r="AA96" s="35"/>
    </row>
    <row r="97" spans="1:27" ht="15.9" x14ac:dyDescent="0.45">
      <c r="A97" s="7"/>
      <c r="U97" s="37"/>
      <c r="V97" s="35"/>
      <c r="W97" s="35"/>
      <c r="X97" s="35"/>
      <c r="Y97" s="35"/>
      <c r="Z97" s="35"/>
      <c r="AA97" s="35"/>
    </row>
    <row r="98" spans="1:27" ht="15.9" x14ac:dyDescent="0.45">
      <c r="A98" s="7"/>
      <c r="U98" s="37"/>
      <c r="V98" s="35"/>
      <c r="W98" s="35"/>
      <c r="X98" s="35"/>
      <c r="Y98" s="35"/>
      <c r="Z98" s="35"/>
      <c r="AA98" s="35"/>
    </row>
    <row r="99" spans="1:27" ht="15.9" x14ac:dyDescent="0.45">
      <c r="A99" s="7"/>
      <c r="U99" s="37"/>
      <c r="V99" s="35"/>
      <c r="W99" s="35"/>
      <c r="X99" s="35"/>
      <c r="Y99" s="35"/>
      <c r="Z99" s="35"/>
      <c r="AA99" s="35"/>
    </row>
    <row r="100" spans="1:27" ht="15.9" x14ac:dyDescent="0.45">
      <c r="A100" s="7"/>
      <c r="U100" s="37"/>
    </row>
    <row r="101" spans="1:27" ht="15.9" x14ac:dyDescent="0.45">
      <c r="A101" s="7"/>
      <c r="U101" s="37"/>
    </row>
    <row r="102" spans="1:27" ht="15.9" x14ac:dyDescent="0.45">
      <c r="A102" s="7"/>
      <c r="U102" s="37"/>
    </row>
    <row r="103" spans="1:27" ht="15.9" x14ac:dyDescent="0.45">
      <c r="A103" s="7"/>
      <c r="U103" s="37"/>
    </row>
    <row r="104" spans="1:27" ht="15.9" x14ac:dyDescent="0.45">
      <c r="A104" s="7"/>
      <c r="U104" s="37"/>
    </row>
    <row r="105" spans="1:27" x14ac:dyDescent="0.4">
      <c r="U105" s="37"/>
    </row>
    <row r="106" spans="1:27" x14ac:dyDescent="0.4">
      <c r="U106" s="37"/>
    </row>
    <row r="107" spans="1:27" x14ac:dyDescent="0.4">
      <c r="U107" s="37"/>
    </row>
    <row r="108" spans="1:27" x14ac:dyDescent="0.4">
      <c r="U108" s="37"/>
    </row>
    <row r="109" spans="1:27" x14ac:dyDescent="0.4">
      <c r="U109" s="37"/>
    </row>
    <row r="110" spans="1:27" x14ac:dyDescent="0.4">
      <c r="U110" s="37"/>
    </row>
    <row r="111" spans="1:27" x14ac:dyDescent="0.4">
      <c r="U111" s="37"/>
    </row>
    <row r="112" spans="1:27" x14ac:dyDescent="0.4">
      <c r="U112" s="37"/>
    </row>
    <row r="113" spans="21:21" x14ac:dyDescent="0.4">
      <c r="U113" s="37"/>
    </row>
    <row r="114" spans="21:21" x14ac:dyDescent="0.4">
      <c r="U114" s="37"/>
    </row>
    <row r="128" spans="21:21" ht="15.75" customHeight="1" x14ac:dyDescent="0.4"/>
    <row r="129" ht="16.5" customHeight="1" x14ac:dyDescent="0.4"/>
    <row r="130" ht="16.5" customHeight="1" x14ac:dyDescent="0.4"/>
    <row r="131" ht="15.75" customHeight="1" x14ac:dyDescent="0.4"/>
    <row r="132" ht="15.75" customHeight="1" x14ac:dyDescent="0.4"/>
    <row r="133" ht="16.5" customHeight="1" x14ac:dyDescent="0.4"/>
  </sheetData>
  <mergeCells count="3">
    <mergeCell ref="B2:T2"/>
    <mergeCell ref="C3:K3"/>
    <mergeCell ref="L3:T3"/>
  </mergeCells>
  <phoneticPr fontId="93" type="noConversion"/>
  <hyperlinks>
    <hyperlink ref="A1" location="Contents!A1" display="Back to contents" xr:uid="{D7B7DAAC-B95C-4C62-BCBE-7FFF2F62043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D99E5-D9C7-4091-9737-179CA893822D}">
  <sheetPr>
    <tabColor theme="6"/>
  </sheetPr>
  <dimension ref="A1:V297"/>
  <sheetViews>
    <sheetView zoomScaleNormal="100" zoomScaleSheetLayoutView="100" workbookViewId="0"/>
  </sheetViews>
  <sheetFormatPr defaultColWidth="8.86328125" defaultRowHeight="14.6" x14ac:dyDescent="0.4"/>
  <cols>
    <col min="1" max="1" width="9.33203125" style="18" customWidth="1"/>
    <col min="2" max="2" width="10.1328125" style="18" customWidth="1"/>
    <col min="3" max="3" width="12.796875" style="18" customWidth="1"/>
    <col min="4" max="4" width="13.86328125" style="18" customWidth="1"/>
    <col min="5" max="5" width="16.33203125" style="18" customWidth="1"/>
    <col min="6" max="7" width="16.796875" style="18" customWidth="1"/>
    <col min="8" max="8" width="16.1328125" style="18" customWidth="1"/>
    <col min="9" max="9" width="15.33203125" style="18" customWidth="1"/>
    <col min="10" max="10" width="12.19921875" style="18" customWidth="1"/>
    <col min="11" max="16384" width="8.86328125" style="18"/>
  </cols>
  <sheetData>
    <row r="1" spans="1:12" ht="33.75" customHeight="1" thickBot="1" x14ac:dyDescent="0.5">
      <c r="A1" s="9" t="s">
        <v>42</v>
      </c>
      <c r="B1" s="406"/>
      <c r="C1" s="406"/>
      <c r="D1" s="406"/>
      <c r="E1" s="406"/>
      <c r="F1" s="406"/>
      <c r="G1" s="406"/>
      <c r="H1" s="406"/>
      <c r="L1" s="25"/>
    </row>
    <row r="2" spans="1:12" ht="19.5" customHeight="1" thickBot="1" x14ac:dyDescent="0.45">
      <c r="B2" s="616" t="s">
        <v>633</v>
      </c>
      <c r="C2" s="721"/>
      <c r="D2" s="721"/>
      <c r="E2" s="721"/>
      <c r="F2" s="721"/>
      <c r="G2" s="721"/>
      <c r="H2" s="721"/>
      <c r="I2" s="721"/>
      <c r="J2" s="617"/>
    </row>
    <row r="3" spans="1:12" ht="85.5" customHeight="1" x14ac:dyDescent="0.4">
      <c r="B3" s="215"/>
      <c r="C3" s="121" t="s">
        <v>595</v>
      </c>
      <c r="D3" s="121" t="s">
        <v>596</v>
      </c>
      <c r="E3" s="121" t="s">
        <v>597</v>
      </c>
      <c r="F3" s="121" t="s">
        <v>481</v>
      </c>
      <c r="G3" s="121" t="s">
        <v>482</v>
      </c>
      <c r="H3" s="121" t="s">
        <v>483</v>
      </c>
      <c r="I3" s="121" t="s">
        <v>484</v>
      </c>
      <c r="J3" s="245" t="s">
        <v>485</v>
      </c>
    </row>
    <row r="4" spans="1:12" x14ac:dyDescent="0.4">
      <c r="B4" s="56" t="s">
        <v>56</v>
      </c>
      <c r="C4" s="184">
        <v>97.202472553333351</v>
      </c>
      <c r="D4" s="184">
        <v>3.7760126517170978</v>
      </c>
      <c r="E4" s="196">
        <v>294.88</v>
      </c>
      <c r="F4" s="246">
        <v>37645.280544251837</v>
      </c>
      <c r="G4" s="246">
        <v>43817.005467576186</v>
      </c>
      <c r="H4" s="246">
        <v>27036</v>
      </c>
      <c r="I4" s="252">
        <v>65</v>
      </c>
      <c r="J4" s="248">
        <f>(E4/H4)*100</f>
        <v>1.0906938896286431</v>
      </c>
    </row>
    <row r="5" spans="1:12" x14ac:dyDescent="0.4">
      <c r="B5" s="56" t="s">
        <v>57</v>
      </c>
      <c r="C5" s="184">
        <v>95.079499233333323</v>
      </c>
      <c r="D5" s="184">
        <v>-0.62567861674083236</v>
      </c>
      <c r="E5" s="190">
        <v>259.33000000000004</v>
      </c>
      <c r="F5" s="246">
        <v>32291.915019816188</v>
      </c>
      <c r="G5" s="246">
        <v>40102.254571013735</v>
      </c>
      <c r="H5" s="216">
        <v>27101</v>
      </c>
      <c r="I5" s="247">
        <v>65</v>
      </c>
      <c r="J5" s="248">
        <f t="shared" ref="J5:J68" si="0">(E5/H5)*100</f>
        <v>0.95690195933729394</v>
      </c>
    </row>
    <row r="6" spans="1:12" x14ac:dyDescent="0.4">
      <c r="B6" s="56" t="s">
        <v>58</v>
      </c>
      <c r="C6" s="184">
        <v>90.240346376666679</v>
      </c>
      <c r="D6" s="184">
        <v>-7.2239813597880449</v>
      </c>
      <c r="E6" s="190">
        <v>187.81</v>
      </c>
      <c r="F6" s="246">
        <v>20398.990379311279</v>
      </c>
      <c r="G6" s="246">
        <v>38387.754307656563</v>
      </c>
      <c r="H6" s="216">
        <v>27153.5</v>
      </c>
      <c r="I6" s="247">
        <v>52.5</v>
      </c>
      <c r="J6" s="248">
        <f t="shared" si="0"/>
        <v>0.69166037527390578</v>
      </c>
    </row>
    <row r="7" spans="1:12" x14ac:dyDescent="0.4">
      <c r="B7" s="56" t="s">
        <v>63</v>
      </c>
      <c r="C7" s="184">
        <v>85.281189063333329</v>
      </c>
      <c r="D7" s="184">
        <v>-13.321832185089066</v>
      </c>
      <c r="E7" s="190">
        <v>174.9</v>
      </c>
      <c r="F7" s="246">
        <v>18431.91385603201</v>
      </c>
      <c r="G7" s="246">
        <v>33741.456311813236</v>
      </c>
      <c r="H7" s="216">
        <v>27206</v>
      </c>
      <c r="I7" s="247">
        <v>52.5</v>
      </c>
      <c r="J7" s="248">
        <f t="shared" si="0"/>
        <v>0.64287289568477546</v>
      </c>
    </row>
    <row r="8" spans="1:12" x14ac:dyDescent="0.4">
      <c r="B8" s="56" t="s">
        <v>0</v>
      </c>
      <c r="C8" s="184">
        <v>82.11729215666665</v>
      </c>
      <c r="D8" s="184">
        <v>-15.519338140693606</v>
      </c>
      <c r="E8" s="190">
        <v>170.84</v>
      </c>
      <c r="F8" s="246">
        <v>16873.330602567159</v>
      </c>
      <c r="G8" s="246">
        <v>32851.198339663068</v>
      </c>
      <c r="H8" s="216">
        <v>27258.5</v>
      </c>
      <c r="I8" s="247">
        <v>52.5</v>
      </c>
      <c r="J8" s="248">
        <f t="shared" si="0"/>
        <v>0.62674028284755212</v>
      </c>
    </row>
    <row r="9" spans="1:12" x14ac:dyDescent="0.4">
      <c r="B9" s="56" t="s">
        <v>1</v>
      </c>
      <c r="C9" s="184">
        <v>81.979265473333328</v>
      </c>
      <c r="D9" s="184">
        <v>-13.778189689294518</v>
      </c>
      <c r="E9" s="190">
        <v>193.27</v>
      </c>
      <c r="F9" s="246">
        <v>19056.111234620163</v>
      </c>
      <c r="G9" s="246">
        <v>30523.336866767553</v>
      </c>
      <c r="H9" s="216">
        <v>27311</v>
      </c>
      <c r="I9" s="247">
        <v>52.5</v>
      </c>
      <c r="J9" s="248">
        <f t="shared" si="0"/>
        <v>0.70766357877778185</v>
      </c>
    </row>
    <row r="10" spans="1:12" x14ac:dyDescent="0.4">
      <c r="B10" s="8" t="s">
        <v>2</v>
      </c>
      <c r="C10" s="184">
        <v>84.097438350000004</v>
      </c>
      <c r="D10" s="184">
        <v>-6.8072744324649825</v>
      </c>
      <c r="E10" s="190">
        <v>223.68</v>
      </c>
      <c r="F10" s="246">
        <v>24670.945870369171</v>
      </c>
      <c r="G10" s="246">
        <v>28946.621691316501</v>
      </c>
      <c r="H10" s="216">
        <v>27355.5</v>
      </c>
      <c r="I10" s="247">
        <v>44.5</v>
      </c>
      <c r="J10" s="248">
        <f t="shared" si="0"/>
        <v>0.81767834621922464</v>
      </c>
    </row>
    <row r="11" spans="1:12" x14ac:dyDescent="0.4">
      <c r="B11" s="8" t="s">
        <v>3</v>
      </c>
      <c r="C11" s="184">
        <v>86.842957756666678</v>
      </c>
      <c r="D11" s="184">
        <v>1.8313167422812526</v>
      </c>
      <c r="E11" s="190">
        <v>259.75</v>
      </c>
      <c r="F11" s="246">
        <v>25208.26429645138</v>
      </c>
      <c r="G11" s="246">
        <v>29520.563948397124</v>
      </c>
      <c r="H11" s="216">
        <v>27400</v>
      </c>
      <c r="I11" s="247">
        <v>44.5</v>
      </c>
      <c r="J11" s="248">
        <f t="shared" si="0"/>
        <v>0.94799270072992692</v>
      </c>
    </row>
    <row r="12" spans="1:12" x14ac:dyDescent="0.4">
      <c r="B12" s="8" t="s">
        <v>4</v>
      </c>
      <c r="C12" s="184">
        <v>88.43270355333334</v>
      </c>
      <c r="D12" s="184">
        <v>7.6907204692257647</v>
      </c>
      <c r="E12" s="190">
        <v>216.23</v>
      </c>
      <c r="F12" s="246">
        <v>27004.604015034009</v>
      </c>
      <c r="G12" s="246">
        <v>27198.259191877591</v>
      </c>
      <c r="H12" s="216">
        <v>27444.5</v>
      </c>
      <c r="I12" s="247">
        <v>44.5</v>
      </c>
      <c r="J12" s="248">
        <f t="shared" si="0"/>
        <v>0.78788099619231544</v>
      </c>
    </row>
    <row r="13" spans="1:12" x14ac:dyDescent="0.4">
      <c r="B13" s="8" t="s">
        <v>5</v>
      </c>
      <c r="C13" s="184">
        <v>88.78882792666667</v>
      </c>
      <c r="D13" s="184">
        <v>8.3064448235979693</v>
      </c>
      <c r="E13" s="190">
        <v>230.13</v>
      </c>
      <c r="F13" s="246">
        <v>28537.577499000199</v>
      </c>
      <c r="G13" s="246">
        <v>26543.99323835866</v>
      </c>
      <c r="H13" s="216">
        <v>27489</v>
      </c>
      <c r="I13" s="247">
        <v>44.5</v>
      </c>
      <c r="J13" s="248">
        <f t="shared" si="0"/>
        <v>0.83717123212921529</v>
      </c>
    </row>
    <row r="14" spans="1:12" x14ac:dyDescent="0.4">
      <c r="B14" s="8" t="s">
        <v>6</v>
      </c>
      <c r="C14" s="184">
        <v>88.889779020000006</v>
      </c>
      <c r="D14" s="184">
        <v>5.6985572498118753</v>
      </c>
      <c r="E14" s="190">
        <v>226.89</v>
      </c>
      <c r="F14" s="246">
        <v>26359.739235314573</v>
      </c>
      <c r="G14" s="246">
        <v>27139.840600552212</v>
      </c>
      <c r="H14" s="216">
        <v>27529.75</v>
      </c>
      <c r="I14" s="247">
        <v>40.75</v>
      </c>
      <c r="J14" s="248">
        <f t="shared" si="0"/>
        <v>0.82416295098938408</v>
      </c>
    </row>
    <row r="15" spans="1:12" x14ac:dyDescent="0.4">
      <c r="B15" s="8" t="s">
        <v>7</v>
      </c>
      <c r="C15" s="184">
        <v>88.122795120000021</v>
      </c>
      <c r="D15" s="184">
        <v>1.4737376482724551</v>
      </c>
      <c r="E15" s="190">
        <v>210.73</v>
      </c>
      <c r="F15" s="246">
        <v>23536.491991161463</v>
      </c>
      <c r="G15" s="246">
        <v>24684.247099181161</v>
      </c>
      <c r="H15" s="216">
        <v>27570.5</v>
      </c>
      <c r="I15" s="247">
        <v>40.75</v>
      </c>
      <c r="J15" s="248">
        <f t="shared" si="0"/>
        <v>0.76433144121434138</v>
      </c>
    </row>
    <row r="16" spans="1:12" x14ac:dyDescent="0.4">
      <c r="B16" s="8" t="s">
        <v>8</v>
      </c>
      <c r="C16" s="184">
        <v>87.696936550000018</v>
      </c>
      <c r="D16" s="184">
        <v>-0.83200781359079601</v>
      </c>
      <c r="E16" s="190">
        <v>208.67</v>
      </c>
      <c r="F16" s="246">
        <v>25938.090190811359</v>
      </c>
      <c r="G16" s="246">
        <v>25694.141146672209</v>
      </c>
      <c r="H16" s="216">
        <v>27611.25</v>
      </c>
      <c r="I16" s="247">
        <v>40.75</v>
      </c>
      <c r="J16" s="248">
        <f t="shared" si="0"/>
        <v>0.75574267735071754</v>
      </c>
    </row>
    <row r="17" spans="2:10" x14ac:dyDescent="0.4">
      <c r="B17" s="8" t="s">
        <v>9</v>
      </c>
      <c r="C17" s="184">
        <v>87.230036513333346</v>
      </c>
      <c r="D17" s="184">
        <v>-1.7556166127350781</v>
      </c>
      <c r="E17" s="190">
        <v>216.54</v>
      </c>
      <c r="F17" s="246">
        <v>26471.78673922905</v>
      </c>
      <c r="G17" s="246">
        <v>27088.991261249088</v>
      </c>
      <c r="H17" s="216">
        <v>27652</v>
      </c>
      <c r="I17" s="247">
        <v>40.75</v>
      </c>
      <c r="J17" s="248">
        <f t="shared" si="0"/>
        <v>0.78308983075365246</v>
      </c>
    </row>
    <row r="18" spans="2:10" x14ac:dyDescent="0.4">
      <c r="B18" s="8" t="s">
        <v>10</v>
      </c>
      <c r="C18" s="184">
        <v>87.120810959999986</v>
      </c>
      <c r="D18" s="184">
        <v>-1.990069138997419</v>
      </c>
      <c r="E18" s="190">
        <v>227.61</v>
      </c>
      <c r="F18" s="246">
        <v>27044.799756296681</v>
      </c>
      <c r="G18" s="246">
        <v>25714.927707858693</v>
      </c>
      <c r="H18" s="216">
        <v>27690</v>
      </c>
      <c r="I18" s="247">
        <v>38</v>
      </c>
      <c r="J18" s="248">
        <f t="shared" si="0"/>
        <v>0.82199349945828826</v>
      </c>
    </row>
    <row r="19" spans="2:10" x14ac:dyDescent="0.4">
      <c r="B19" s="8" t="s">
        <v>11</v>
      </c>
      <c r="C19" s="184">
        <v>87.061605526666654</v>
      </c>
      <c r="D19" s="184">
        <v>-1.2042169019812698</v>
      </c>
      <c r="E19" s="190">
        <v>229.94</v>
      </c>
      <c r="F19" s="246">
        <v>27748.004432213791</v>
      </c>
      <c r="G19" s="246">
        <v>26392.877155488579</v>
      </c>
      <c r="H19" s="216">
        <v>27728</v>
      </c>
      <c r="I19" s="247">
        <v>38</v>
      </c>
      <c r="J19" s="248">
        <f t="shared" si="0"/>
        <v>0.82927005193306413</v>
      </c>
    </row>
    <row r="20" spans="2:10" x14ac:dyDescent="0.4">
      <c r="B20" s="8" t="s">
        <v>12</v>
      </c>
      <c r="C20" s="184">
        <v>87.26946899666666</v>
      </c>
      <c r="D20" s="184">
        <v>-0.48743726993204506</v>
      </c>
      <c r="E20" s="190">
        <v>241.90000000000003</v>
      </c>
      <c r="F20" s="246">
        <v>25058.489208284507</v>
      </c>
      <c r="G20" s="246">
        <v>29205.554883926179</v>
      </c>
      <c r="H20" s="216">
        <v>27766</v>
      </c>
      <c r="I20" s="247">
        <v>38</v>
      </c>
      <c r="J20" s="248">
        <f t="shared" si="0"/>
        <v>0.87120939278253984</v>
      </c>
    </row>
    <row r="21" spans="2:10" x14ac:dyDescent="0.4">
      <c r="B21" s="8" t="s">
        <v>13</v>
      </c>
      <c r="C21" s="184">
        <v>87.739439559999994</v>
      </c>
      <c r="D21" s="184">
        <v>0.58397665188272274</v>
      </c>
      <c r="E21" s="190">
        <v>225.74</v>
      </c>
      <c r="F21" s="246">
        <v>23372.027477912252</v>
      </c>
      <c r="G21" s="246">
        <v>26522.996818305837</v>
      </c>
      <c r="H21" s="216">
        <v>27804</v>
      </c>
      <c r="I21" s="247">
        <v>38</v>
      </c>
      <c r="J21" s="248">
        <f t="shared" si="0"/>
        <v>0.81189756869515184</v>
      </c>
    </row>
    <row r="22" spans="2:10" x14ac:dyDescent="0.4">
      <c r="B22" s="8" t="s">
        <v>14</v>
      </c>
      <c r="C22" s="184">
        <v>87.581619126666652</v>
      </c>
      <c r="D22" s="184">
        <v>0.52893007031149519</v>
      </c>
      <c r="E22" s="190">
        <v>228.3</v>
      </c>
      <c r="F22" s="246">
        <v>24995.029620037316</v>
      </c>
      <c r="G22" s="246">
        <v>25797.239318367687</v>
      </c>
      <c r="H22" s="216">
        <v>27841.5</v>
      </c>
      <c r="I22" s="247">
        <v>37.5</v>
      </c>
      <c r="J22" s="248">
        <f t="shared" si="0"/>
        <v>0.81999892247184969</v>
      </c>
    </row>
    <row r="23" spans="2:10" x14ac:dyDescent="0.4">
      <c r="B23" s="8" t="s">
        <v>15</v>
      </c>
      <c r="C23" s="184">
        <v>87.890622846666659</v>
      </c>
      <c r="D23" s="184">
        <v>0.95221919580392722</v>
      </c>
      <c r="E23" s="190">
        <v>235.28999999999996</v>
      </c>
      <c r="F23" s="246">
        <v>26119.422232932149</v>
      </c>
      <c r="G23" s="246">
        <v>26241.099695594072</v>
      </c>
      <c r="H23" s="216">
        <v>27879</v>
      </c>
      <c r="I23" s="247">
        <v>37.5</v>
      </c>
      <c r="J23" s="248">
        <f t="shared" si="0"/>
        <v>0.843968578499946</v>
      </c>
    </row>
    <row r="24" spans="2:10" x14ac:dyDescent="0.4">
      <c r="B24" s="8" t="s">
        <v>16</v>
      </c>
      <c r="C24" s="184">
        <v>88.392519686666674</v>
      </c>
      <c r="D24" s="184">
        <v>1.2868769604211794</v>
      </c>
      <c r="E24" s="190">
        <v>239.03000000000003</v>
      </c>
      <c r="F24" s="246">
        <v>26910.599464723549</v>
      </c>
      <c r="G24" s="246">
        <v>24477.482224551899</v>
      </c>
      <c r="H24" s="216">
        <v>27916.5</v>
      </c>
      <c r="I24" s="247">
        <v>37.5</v>
      </c>
      <c r="J24" s="248">
        <f t="shared" si="0"/>
        <v>0.85623197750434343</v>
      </c>
    </row>
    <row r="25" spans="2:10" x14ac:dyDescent="0.4">
      <c r="B25" s="8" t="s">
        <v>17</v>
      </c>
      <c r="C25" s="184">
        <v>89.126897499999998</v>
      </c>
      <c r="D25" s="184">
        <v>1.5813389588056337</v>
      </c>
      <c r="E25" s="190">
        <v>259.73</v>
      </c>
      <c r="F25" s="246">
        <v>29780.692872328269</v>
      </c>
      <c r="G25" s="246">
        <v>27020.876411635909</v>
      </c>
      <c r="H25" s="216">
        <v>27954</v>
      </c>
      <c r="I25" s="247">
        <v>37.5</v>
      </c>
      <c r="J25" s="248">
        <f t="shared" si="0"/>
        <v>0.92913357659011231</v>
      </c>
    </row>
    <row r="26" spans="2:10" x14ac:dyDescent="0.4">
      <c r="B26" s="8" t="s">
        <v>18</v>
      </c>
      <c r="C26" s="184">
        <v>90.148868089999979</v>
      </c>
      <c r="D26" s="184">
        <v>2.9312645609124832</v>
      </c>
      <c r="E26" s="190">
        <v>274.08999999999997</v>
      </c>
      <c r="F26" s="246">
        <v>31401.758612795609</v>
      </c>
      <c r="G26" s="246">
        <v>27449.314296354889</v>
      </c>
      <c r="H26" s="216">
        <v>27996</v>
      </c>
      <c r="I26" s="247">
        <v>42</v>
      </c>
      <c r="J26" s="248">
        <f t="shared" si="0"/>
        <v>0.97903271895985133</v>
      </c>
    </row>
    <row r="27" spans="2:10" x14ac:dyDescent="0.4">
      <c r="B27" s="8" t="s">
        <v>19</v>
      </c>
      <c r="C27" s="184">
        <v>91.802506306666672</v>
      </c>
      <c r="D27" s="184">
        <v>4.4508541790910572</v>
      </c>
      <c r="E27" s="190">
        <v>294.09000000000009</v>
      </c>
      <c r="F27" s="246">
        <v>30877.541487109487</v>
      </c>
      <c r="G27" s="246">
        <v>27543.016287449002</v>
      </c>
      <c r="H27" s="216">
        <v>28038</v>
      </c>
      <c r="I27" s="247">
        <v>42</v>
      </c>
      <c r="J27" s="248">
        <f t="shared" si="0"/>
        <v>1.0488979242456669</v>
      </c>
    </row>
    <row r="28" spans="2:10" x14ac:dyDescent="0.4">
      <c r="B28" s="8" t="s">
        <v>20</v>
      </c>
      <c r="C28" s="184">
        <v>94.062605973333348</v>
      </c>
      <c r="D28" s="184">
        <v>6.4146675609723092</v>
      </c>
      <c r="E28" s="190">
        <v>311.07</v>
      </c>
      <c r="F28" s="246">
        <v>36202.906057307729</v>
      </c>
      <c r="G28" s="246">
        <v>28145.035897887981</v>
      </c>
      <c r="H28" s="216">
        <v>28080</v>
      </c>
      <c r="I28" s="247">
        <v>42</v>
      </c>
      <c r="J28" s="248">
        <f t="shared" si="0"/>
        <v>1.1077991452991451</v>
      </c>
    </row>
    <row r="29" spans="2:10" x14ac:dyDescent="0.4">
      <c r="B29" s="8" t="s">
        <v>21</v>
      </c>
      <c r="C29" s="184">
        <v>96.391542393333339</v>
      </c>
      <c r="D29" s="184">
        <v>8.1509006788139882</v>
      </c>
      <c r="E29" s="190">
        <v>311.53999999999991</v>
      </c>
      <c r="F29" s="246">
        <v>34271.301809345823</v>
      </c>
      <c r="G29" s="246">
        <v>29000.279474242467</v>
      </c>
      <c r="H29" s="216">
        <v>28122</v>
      </c>
      <c r="I29" s="247">
        <v>42</v>
      </c>
      <c r="J29" s="248">
        <f t="shared" si="0"/>
        <v>1.1078159448118907</v>
      </c>
    </row>
    <row r="30" spans="2:10" x14ac:dyDescent="0.4">
      <c r="B30" s="8" t="s">
        <v>22</v>
      </c>
      <c r="C30" s="184">
        <v>98.208802953333318</v>
      </c>
      <c r="D30" s="184">
        <v>8.940694469160416</v>
      </c>
      <c r="E30" s="190">
        <v>304.17</v>
      </c>
      <c r="F30" s="246">
        <v>32968.63727213024</v>
      </c>
      <c r="G30" s="246">
        <v>28790.909079682868</v>
      </c>
      <c r="H30" s="216">
        <v>28172.5</v>
      </c>
      <c r="I30" s="247">
        <v>50.5</v>
      </c>
      <c r="J30" s="248">
        <f t="shared" si="0"/>
        <v>1.0796698908510074</v>
      </c>
    </row>
    <row r="31" spans="2:10" x14ac:dyDescent="0.4">
      <c r="B31" s="8" t="s">
        <v>23</v>
      </c>
      <c r="C31" s="184">
        <v>99.566378973333329</v>
      </c>
      <c r="D31" s="184">
        <v>8.4571467370742717</v>
      </c>
      <c r="E31" s="190">
        <v>296.35000000000002</v>
      </c>
      <c r="F31" s="246">
        <v>31711.366367220209</v>
      </c>
      <c r="G31" s="246">
        <v>28913.762321989881</v>
      </c>
      <c r="H31" s="216">
        <v>28223</v>
      </c>
      <c r="I31" s="247">
        <v>50.5</v>
      </c>
      <c r="J31" s="248">
        <f t="shared" si="0"/>
        <v>1.0500301172802324</v>
      </c>
    </row>
    <row r="32" spans="2:10" x14ac:dyDescent="0.4">
      <c r="B32" s="8" t="s">
        <v>24</v>
      </c>
      <c r="C32" s="184">
        <v>100.4062972</v>
      </c>
      <c r="D32" s="184">
        <v>6.7441159651318694</v>
      </c>
      <c r="E32" s="190">
        <v>287.21000000000009</v>
      </c>
      <c r="F32" s="246">
        <v>38908.894273350685</v>
      </c>
      <c r="G32" s="246">
        <v>32214.763423962529</v>
      </c>
      <c r="H32" s="216">
        <v>28273.5</v>
      </c>
      <c r="I32" s="247">
        <v>50.5</v>
      </c>
      <c r="J32" s="248">
        <f t="shared" si="0"/>
        <v>1.015827541690983</v>
      </c>
    </row>
    <row r="33" spans="2:10" x14ac:dyDescent="0.4">
      <c r="B33" s="8" t="s">
        <v>25</v>
      </c>
      <c r="C33" s="184">
        <v>101.48587643333332</v>
      </c>
      <c r="D33" s="184">
        <v>5.2850425602820383</v>
      </c>
      <c r="E33" s="190">
        <v>304.5800000000001</v>
      </c>
      <c r="F33" s="246">
        <v>35302.970045059621</v>
      </c>
      <c r="G33" s="246">
        <v>33151.788516496279</v>
      </c>
      <c r="H33" s="216">
        <v>28324</v>
      </c>
      <c r="I33" s="247">
        <v>50.5</v>
      </c>
      <c r="J33" s="248">
        <f t="shared" si="0"/>
        <v>1.075342465753425</v>
      </c>
    </row>
    <row r="34" spans="2:10" x14ac:dyDescent="0.4">
      <c r="B34" s="8" t="s">
        <v>26</v>
      </c>
      <c r="C34" s="184">
        <v>103.59384813333334</v>
      </c>
      <c r="D34" s="184">
        <v>5.4832611925418551</v>
      </c>
      <c r="E34" s="190">
        <v>315.02999999999997</v>
      </c>
      <c r="F34" s="246">
        <v>35094.668063162557</v>
      </c>
      <c r="G34" s="246">
        <v>34121.2862524878</v>
      </c>
      <c r="H34" s="216">
        <v>28380.75</v>
      </c>
      <c r="I34" s="247">
        <v>56.75</v>
      </c>
      <c r="J34" s="248">
        <f t="shared" si="0"/>
        <v>1.1100129489178403</v>
      </c>
    </row>
    <row r="35" spans="2:10" x14ac:dyDescent="0.4">
      <c r="B35" s="8" t="s">
        <v>27</v>
      </c>
      <c r="C35" s="184">
        <v>106.0413415</v>
      </c>
      <c r="D35" s="184">
        <v>6.503161602774421</v>
      </c>
      <c r="E35" s="190">
        <v>319.02</v>
      </c>
      <c r="F35" s="246">
        <v>36048.996982649558</v>
      </c>
      <c r="G35" s="246">
        <v>34440.319789494395</v>
      </c>
      <c r="H35" s="216">
        <v>28437.5</v>
      </c>
      <c r="I35" s="247">
        <v>56.75</v>
      </c>
      <c r="J35" s="248">
        <f t="shared" si="0"/>
        <v>1.1218285714285714</v>
      </c>
    </row>
    <row r="36" spans="2:10" x14ac:dyDescent="0.4">
      <c r="B36" s="8" t="s">
        <v>28</v>
      </c>
      <c r="C36" s="184">
        <v>108.32251846666668</v>
      </c>
      <c r="D36" s="184">
        <v>7.8841880314521662</v>
      </c>
      <c r="E36" s="190">
        <v>385.63</v>
      </c>
      <c r="F36" s="246">
        <v>35537.617127450925</v>
      </c>
      <c r="G36" s="246">
        <v>33675.898383210952</v>
      </c>
      <c r="H36" s="216">
        <v>28494.25</v>
      </c>
      <c r="I36" s="247">
        <v>56.75</v>
      </c>
      <c r="J36" s="248">
        <f t="shared" si="0"/>
        <v>1.3533607657685323</v>
      </c>
    </row>
    <row r="37" spans="2:10" x14ac:dyDescent="0.4">
      <c r="B37" s="8" t="s">
        <v>31</v>
      </c>
      <c r="C37" s="184">
        <v>109.63509386666668</v>
      </c>
      <c r="D37" s="184">
        <v>8.0299029970802174</v>
      </c>
      <c r="E37" s="190">
        <v>265.73</v>
      </c>
      <c r="F37" s="246">
        <v>37567.252323368586</v>
      </c>
      <c r="G37" s="246">
        <v>34057.613307538537</v>
      </c>
      <c r="H37" s="216">
        <v>28551</v>
      </c>
      <c r="I37" s="247">
        <v>56.75</v>
      </c>
      <c r="J37" s="248">
        <f t="shared" si="0"/>
        <v>0.93072046513256979</v>
      </c>
    </row>
    <row r="38" spans="2:10" x14ac:dyDescent="0.4">
      <c r="B38" s="8" t="s">
        <v>32</v>
      </c>
      <c r="C38" s="184">
        <v>110.56167903333332</v>
      </c>
      <c r="D38" s="184">
        <v>6.7261049044455179</v>
      </c>
      <c r="E38" s="190">
        <v>289.96000000000009</v>
      </c>
      <c r="F38" s="246">
        <v>40048.501819535413</v>
      </c>
      <c r="G38" s="246">
        <v>37837.445882406442</v>
      </c>
      <c r="H38" s="216">
        <v>28613.75</v>
      </c>
      <c r="I38" s="247">
        <v>62.75</v>
      </c>
      <c r="J38" s="248">
        <f t="shared" si="0"/>
        <v>1.0133589620374823</v>
      </c>
    </row>
    <row r="39" spans="2:10" x14ac:dyDescent="0.4">
      <c r="B39" s="8" t="s">
        <v>33</v>
      </c>
      <c r="C39" s="184">
        <v>111.71239063333331</v>
      </c>
      <c r="D39" s="184">
        <v>5.3479605718995016</v>
      </c>
      <c r="E39" s="190">
        <v>290.64999999999998</v>
      </c>
      <c r="F39" s="246">
        <v>39730.958488158518</v>
      </c>
      <c r="G39" s="246">
        <v>33727.370395551705</v>
      </c>
      <c r="H39" s="216">
        <v>28676.5</v>
      </c>
      <c r="I39" s="247">
        <v>62.75</v>
      </c>
      <c r="J39" s="248">
        <f t="shared" si="0"/>
        <v>1.0135476784126374</v>
      </c>
    </row>
    <row r="40" spans="2:10" x14ac:dyDescent="0.4">
      <c r="B40" s="8" t="s">
        <v>34</v>
      </c>
      <c r="C40" s="184">
        <v>113.07443483333334</v>
      </c>
      <c r="D40" s="184">
        <v>4.3868222729043449</v>
      </c>
      <c r="E40" s="190">
        <v>306.04000000000002</v>
      </c>
      <c r="F40" s="246">
        <v>40170.125352182782</v>
      </c>
      <c r="G40" s="246">
        <v>40119.902511173474</v>
      </c>
      <c r="H40" s="216">
        <v>28739.25</v>
      </c>
      <c r="I40" s="247">
        <v>62.75</v>
      </c>
      <c r="J40" s="248">
        <f t="shared" si="0"/>
        <v>1.064885130962012</v>
      </c>
    </row>
    <row r="41" spans="2:10" x14ac:dyDescent="0.4">
      <c r="B41" s="8" t="s">
        <v>38</v>
      </c>
      <c r="C41" s="184">
        <v>114.42667496666668</v>
      </c>
      <c r="D41" s="184">
        <v>4.3704811397592414</v>
      </c>
      <c r="E41" s="190">
        <v>309.73</v>
      </c>
      <c r="F41" s="246">
        <v>41710.462193762229</v>
      </c>
      <c r="G41" s="246">
        <v>39420.428373449489</v>
      </c>
      <c r="H41" s="216">
        <v>28802</v>
      </c>
      <c r="I41" s="247">
        <v>62.75</v>
      </c>
      <c r="J41" s="248">
        <f t="shared" si="0"/>
        <v>1.0753767099506979</v>
      </c>
    </row>
    <row r="42" spans="2:10" x14ac:dyDescent="0.4">
      <c r="B42" s="8" t="s">
        <v>39</v>
      </c>
      <c r="C42" s="184">
        <v>115.8453963</v>
      </c>
      <c r="D42" s="184">
        <v>4.7789770496101891</v>
      </c>
      <c r="E42" s="190">
        <v>307.02999999999997</v>
      </c>
      <c r="F42" s="246">
        <v>37170.07444245887</v>
      </c>
      <c r="G42" s="246">
        <v>38868.053539986038</v>
      </c>
      <c r="H42" s="216">
        <v>28867.25</v>
      </c>
      <c r="I42" s="247">
        <v>65.25</v>
      </c>
      <c r="J42" s="248">
        <f t="shared" si="0"/>
        <v>1.0635928257800793</v>
      </c>
    </row>
    <row r="43" spans="2:10" x14ac:dyDescent="0.4">
      <c r="B43" s="8" t="s">
        <v>40</v>
      </c>
      <c r="C43" s="184">
        <v>116.88009750000001</v>
      </c>
      <c r="D43" s="184">
        <v>4.6259030331096795</v>
      </c>
      <c r="E43" s="190">
        <v>300.2</v>
      </c>
      <c r="F43" s="246">
        <v>41309.238934814239</v>
      </c>
      <c r="G43" s="246">
        <v>39711.885599258763</v>
      </c>
      <c r="H43" s="216">
        <v>28932.5</v>
      </c>
      <c r="I43" s="247">
        <v>65.25</v>
      </c>
      <c r="J43" s="248">
        <f t="shared" si="0"/>
        <v>1.0375874881188973</v>
      </c>
    </row>
    <row r="44" spans="2:10" x14ac:dyDescent="0.4">
      <c r="B44" s="8" t="s">
        <v>41</v>
      </c>
      <c r="C44" s="184">
        <v>117.8064517</v>
      </c>
      <c r="D44" s="184">
        <v>4.1848689083800794</v>
      </c>
      <c r="E44" s="190">
        <v>289.72000000000003</v>
      </c>
      <c r="F44" s="246">
        <v>40823.073204499829</v>
      </c>
      <c r="G44" s="246">
        <v>37777.366752608286</v>
      </c>
      <c r="H44" s="216">
        <v>28997.75</v>
      </c>
      <c r="I44" s="247">
        <v>65.25</v>
      </c>
      <c r="J44" s="248">
        <f t="shared" si="0"/>
        <v>0.99911200006897094</v>
      </c>
    </row>
    <row r="45" spans="2:10" x14ac:dyDescent="0.4">
      <c r="B45" s="8" t="s">
        <v>43</v>
      </c>
      <c r="C45" s="184">
        <v>118.47908766666666</v>
      </c>
      <c r="D45" s="184">
        <v>3.5414930139152201</v>
      </c>
      <c r="E45" s="190">
        <v>302.62</v>
      </c>
      <c r="F45" s="246">
        <v>40142.679077309753</v>
      </c>
      <c r="G45" s="246">
        <v>40446.44158811275</v>
      </c>
      <c r="H45" s="216">
        <v>29063</v>
      </c>
      <c r="I45" s="247">
        <v>65.25</v>
      </c>
      <c r="J45" s="248">
        <f t="shared" si="0"/>
        <v>1.0412552042115406</v>
      </c>
    </row>
    <row r="46" spans="2:10" x14ac:dyDescent="0.4">
      <c r="B46" s="8" t="s">
        <v>44</v>
      </c>
      <c r="C46" s="184">
        <v>119.28826176666668</v>
      </c>
      <c r="D46" s="184">
        <v>2.9719484559842302</v>
      </c>
      <c r="E46" s="190">
        <v>298.91000000000003</v>
      </c>
      <c r="F46" s="246">
        <v>43110.589982343488</v>
      </c>
      <c r="G46" s="246">
        <v>40464.262068649638</v>
      </c>
      <c r="H46" s="216">
        <v>29132.25</v>
      </c>
      <c r="I46" s="247">
        <v>69.25</v>
      </c>
      <c r="J46" s="248">
        <f t="shared" si="0"/>
        <v>1.0260450188365129</v>
      </c>
    </row>
    <row r="47" spans="2:10" x14ac:dyDescent="0.4">
      <c r="B47" s="8" t="s">
        <v>45</v>
      </c>
      <c r="C47" s="184">
        <v>119.72357213333332</v>
      </c>
      <c r="D47" s="184">
        <v>2.4328133652808726</v>
      </c>
      <c r="E47" s="190">
        <v>298.25</v>
      </c>
      <c r="F47" s="246">
        <v>41815.209018345464</v>
      </c>
      <c r="G47" s="246">
        <v>42295.038757988943</v>
      </c>
      <c r="H47" s="216">
        <v>29201.5</v>
      </c>
      <c r="I47" s="247">
        <v>69.25</v>
      </c>
      <c r="J47" s="248">
        <f t="shared" si="0"/>
        <v>1.0213516428950569</v>
      </c>
    </row>
    <row r="48" spans="2:10" x14ac:dyDescent="0.4">
      <c r="B48" s="8" t="s">
        <v>46</v>
      </c>
      <c r="C48" s="184">
        <v>119.60834040000002</v>
      </c>
      <c r="D48" s="184">
        <v>1.5295331231846454</v>
      </c>
      <c r="E48" s="190">
        <v>290.91000000000003</v>
      </c>
      <c r="F48" s="246">
        <v>38572.030029465699</v>
      </c>
      <c r="G48" s="246">
        <v>42092.155957277333</v>
      </c>
      <c r="H48" s="216">
        <v>29270.75</v>
      </c>
      <c r="I48" s="247">
        <v>69.25</v>
      </c>
      <c r="J48" s="248">
        <f t="shared" si="0"/>
        <v>0.99385905724998524</v>
      </c>
    </row>
    <row r="49" spans="2:10" x14ac:dyDescent="0.4">
      <c r="B49" s="8" t="s">
        <v>59</v>
      </c>
      <c r="C49" s="184">
        <v>119.61670119999999</v>
      </c>
      <c r="D49" s="184">
        <v>0.96018086882465603</v>
      </c>
      <c r="E49" s="190">
        <v>297.2</v>
      </c>
      <c r="F49" s="246">
        <v>37582.545028408058</v>
      </c>
      <c r="G49" s="246">
        <v>42963.314673809451</v>
      </c>
      <c r="H49" s="216">
        <v>29340</v>
      </c>
      <c r="I49" s="247">
        <v>69.25</v>
      </c>
      <c r="J49" s="248">
        <f t="shared" si="0"/>
        <v>1.0129516019086571</v>
      </c>
    </row>
    <row r="50" spans="2:10" x14ac:dyDescent="0.4">
      <c r="B50" s="8" t="s">
        <v>60</v>
      </c>
      <c r="C50" s="184">
        <v>120.20824716666668</v>
      </c>
      <c r="D50" s="184">
        <v>0.77122877504873788</v>
      </c>
      <c r="E50" s="190">
        <v>294.85000000000002</v>
      </c>
      <c r="F50" s="246">
        <v>40472.93968970947</v>
      </c>
      <c r="G50" s="246">
        <v>44717.695707547842</v>
      </c>
      <c r="H50" s="216">
        <v>29420</v>
      </c>
      <c r="I50" s="247">
        <v>80</v>
      </c>
      <c r="J50" s="248">
        <f t="shared" si="0"/>
        <v>1.0022093813732156</v>
      </c>
    </row>
    <row r="51" spans="2:10" x14ac:dyDescent="0.4">
      <c r="B51" s="8" t="s">
        <v>61</v>
      </c>
      <c r="C51" s="184">
        <v>120.37625503333334</v>
      </c>
      <c r="D51" s="184">
        <v>0.54515822437468664</v>
      </c>
      <c r="E51" s="190">
        <v>293.5</v>
      </c>
      <c r="F51" s="246">
        <v>35194.865113443215</v>
      </c>
      <c r="G51" s="246">
        <v>42380.166589458619</v>
      </c>
      <c r="H51" s="216">
        <v>29500</v>
      </c>
      <c r="I51" s="247">
        <v>80</v>
      </c>
      <c r="J51" s="248">
        <f t="shared" si="0"/>
        <v>0.99491525423728822</v>
      </c>
    </row>
    <row r="52" spans="2:10" x14ac:dyDescent="0.4">
      <c r="B52" s="8" t="s">
        <v>62</v>
      </c>
      <c r="C52" s="184">
        <v>121.5011939</v>
      </c>
      <c r="D52" s="184">
        <v>1.5825430682089747</v>
      </c>
      <c r="E52" s="190">
        <v>284.25</v>
      </c>
      <c r="F52" s="246">
        <v>34085.281448210357</v>
      </c>
      <c r="G52" s="246">
        <v>38589.312594712312</v>
      </c>
      <c r="H52" s="216">
        <v>29560</v>
      </c>
      <c r="I52" s="247">
        <v>60</v>
      </c>
      <c r="J52" s="248">
        <f t="shared" si="0"/>
        <v>0.96160351826792956</v>
      </c>
    </row>
    <row r="53" spans="2:10" x14ac:dyDescent="0.4">
      <c r="B53" s="8" t="s">
        <v>64</v>
      </c>
      <c r="C53" s="184">
        <v>121.14795576666668</v>
      </c>
      <c r="D53" s="184">
        <v>1.2801344221208932</v>
      </c>
      <c r="E53" s="190">
        <v>156.27000000000001</v>
      </c>
      <c r="F53" s="246">
        <v>15615.018289969412</v>
      </c>
      <c r="G53" s="246">
        <v>15899.758411422832</v>
      </c>
      <c r="H53" s="216">
        <v>29606</v>
      </c>
      <c r="I53" s="247">
        <v>46</v>
      </c>
      <c r="J53" s="248">
        <f t="shared" si="0"/>
        <v>0.52783219617645072</v>
      </c>
    </row>
    <row r="54" spans="2:10" x14ac:dyDescent="0.4">
      <c r="B54" s="8" t="s">
        <v>65</v>
      </c>
      <c r="C54" s="184">
        <v>123.24323649999999</v>
      </c>
      <c r="D54" s="184">
        <v>2.5247762985224798</v>
      </c>
      <c r="E54" s="190">
        <v>249.67</v>
      </c>
      <c r="F54" s="246">
        <v>35125.489896602456</v>
      </c>
      <c r="G54" s="246">
        <v>42344.558236776851</v>
      </c>
      <c r="H54" s="216">
        <v>29675</v>
      </c>
      <c r="I54" s="247">
        <v>69</v>
      </c>
      <c r="J54" s="248">
        <f t="shared" si="0"/>
        <v>0.84134793597304114</v>
      </c>
    </row>
    <row r="55" spans="2:10" x14ac:dyDescent="0.4">
      <c r="B55" s="8" t="s">
        <v>66</v>
      </c>
      <c r="C55" s="184">
        <v>127.54735066666667</v>
      </c>
      <c r="D55" s="184">
        <v>5.9572343659865412</v>
      </c>
      <c r="E55" s="190">
        <v>345.46</v>
      </c>
      <c r="F55" s="246">
        <v>41477.519501372219</v>
      </c>
      <c r="G55" s="246">
        <v>44298.275826786419</v>
      </c>
      <c r="H55" s="216">
        <v>29725</v>
      </c>
      <c r="I55" s="247">
        <v>50</v>
      </c>
      <c r="J55" s="248">
        <f t="shared" si="0"/>
        <v>1.1621867115222875</v>
      </c>
    </row>
    <row r="56" spans="2:10" x14ac:dyDescent="0.4">
      <c r="B56" s="8" t="s">
        <v>67</v>
      </c>
      <c r="C56" s="184">
        <v>131.5279472</v>
      </c>
      <c r="D56" s="184">
        <v>8.2523907610754677</v>
      </c>
      <c r="E56" s="190">
        <v>435.35</v>
      </c>
      <c r="F56" s="246">
        <v>44604.262537474307</v>
      </c>
      <c r="G56" s="246">
        <v>46821.823760939711</v>
      </c>
      <c r="H56" s="216">
        <v>29775</v>
      </c>
      <c r="I56" s="247">
        <v>50</v>
      </c>
      <c r="J56" s="248">
        <f t="shared" si="0"/>
        <v>1.4621326616288832</v>
      </c>
    </row>
    <row r="57" spans="2:10" x14ac:dyDescent="0.4">
      <c r="B57" s="8" t="s">
        <v>68</v>
      </c>
      <c r="C57" s="184">
        <v>133.13636336666664</v>
      </c>
      <c r="D57" s="184">
        <v>9.8956746930916939</v>
      </c>
      <c r="E57" s="190">
        <v>448.4</v>
      </c>
      <c r="F57" s="246">
        <v>42364.42259233728</v>
      </c>
      <c r="G57" s="246">
        <v>41133.895730694312</v>
      </c>
      <c r="H57" s="216">
        <v>29839</v>
      </c>
      <c r="I57" s="247">
        <v>64</v>
      </c>
      <c r="J57" s="248">
        <f t="shared" si="0"/>
        <v>1.5027313247762994</v>
      </c>
    </row>
    <row r="58" spans="2:10" x14ac:dyDescent="0.4">
      <c r="B58" s="8" t="s">
        <v>69</v>
      </c>
      <c r="C58" s="184">
        <v>134.34842714666669</v>
      </c>
      <c r="D58" s="184">
        <v>9.0107911493112258</v>
      </c>
      <c r="E58" s="190">
        <v>334.36</v>
      </c>
      <c r="F58" s="246">
        <v>41593.561765978819</v>
      </c>
      <c r="G58" s="246">
        <v>41307.686933961551</v>
      </c>
      <c r="H58" s="216">
        <v>29903</v>
      </c>
      <c r="I58" s="247">
        <v>64</v>
      </c>
      <c r="J58" s="248">
        <f t="shared" si="0"/>
        <v>1.1181486807343746</v>
      </c>
    </row>
    <row r="59" spans="2:10" x14ac:dyDescent="0.4">
      <c r="B59" s="8" t="s">
        <v>70</v>
      </c>
      <c r="C59" s="184">
        <v>138.09120597333333</v>
      </c>
      <c r="D59" s="184">
        <v>8.2666203974883565</v>
      </c>
      <c r="E59" s="190">
        <v>266</v>
      </c>
      <c r="F59" s="246">
        <v>40237.811890690842</v>
      </c>
      <c r="G59" s="246">
        <v>39596.684522605043</v>
      </c>
      <c r="H59" s="216">
        <v>29967</v>
      </c>
      <c r="I59" s="247">
        <v>64</v>
      </c>
      <c r="J59" s="248">
        <f t="shared" si="0"/>
        <v>0.88764307404811971</v>
      </c>
    </row>
    <row r="60" spans="2:10" x14ac:dyDescent="0.4">
      <c r="B60" s="8" t="s">
        <v>71</v>
      </c>
      <c r="C60" s="184">
        <v>143.06020360333335</v>
      </c>
      <c r="D60" s="184">
        <v>8.767913320959476</v>
      </c>
      <c r="E60" s="190">
        <v>329.01</v>
      </c>
      <c r="F60" s="246">
        <v>41312.416212355332</v>
      </c>
      <c r="G60" s="246">
        <v>42951.220153761358</v>
      </c>
      <c r="H60" s="216">
        <v>30031</v>
      </c>
      <c r="I60" s="247">
        <v>64</v>
      </c>
      <c r="J60" s="248">
        <f t="shared" si="0"/>
        <v>1.0955679131564051</v>
      </c>
    </row>
    <row r="61" spans="2:10" x14ac:dyDescent="0.4">
      <c r="B61" s="8" t="s">
        <v>72</v>
      </c>
      <c r="C61" s="184">
        <v>146.40084859666666</v>
      </c>
      <c r="D61" s="184">
        <v>9.9630821321660346</v>
      </c>
      <c r="E61" s="190">
        <v>323.37</v>
      </c>
      <c r="F61" s="246">
        <v>49335.71617552128</v>
      </c>
      <c r="G61" s="246">
        <v>43455.847944675173</v>
      </c>
      <c r="H61" s="216">
        <v>30095</v>
      </c>
      <c r="I61" s="247">
        <v>64</v>
      </c>
      <c r="J61" s="248">
        <f t="shared" si="0"/>
        <v>1.0744974248213988</v>
      </c>
    </row>
    <row r="62" spans="2:10" x14ac:dyDescent="0.4">
      <c r="B62" s="8" t="s">
        <v>73</v>
      </c>
      <c r="C62" s="184">
        <v>149.44825407666667</v>
      </c>
      <c r="D62" s="184">
        <v>11.239303094717791</v>
      </c>
      <c r="E62" s="190">
        <v>309.52</v>
      </c>
      <c r="F62" s="246">
        <v>40505.860386460183</v>
      </c>
      <c r="G62" s="246">
        <v>41984.971849231239</v>
      </c>
      <c r="H62" s="216">
        <v>30161.246200000001</v>
      </c>
      <c r="I62" s="247">
        <v>66.246204599999999</v>
      </c>
      <c r="J62" s="248">
        <f t="shared" si="0"/>
        <v>1.0262175440217718</v>
      </c>
    </row>
    <row r="63" spans="2:10" x14ac:dyDescent="0.4">
      <c r="B63" s="8" t="s">
        <v>74</v>
      </c>
      <c r="C63" s="184">
        <v>150.82526885333334</v>
      </c>
      <c r="D63" s="184">
        <v>9.2214871977141399</v>
      </c>
      <c r="E63" s="190">
        <v>303.52999999999997</v>
      </c>
      <c r="F63" s="246">
        <v>35954.205038571075</v>
      </c>
      <c r="G63" s="246">
        <v>43756.291430894307</v>
      </c>
      <c r="H63" s="216">
        <v>30230.2873</v>
      </c>
      <c r="I63" s="247">
        <v>69.041090400000002</v>
      </c>
      <c r="J63" s="248">
        <f t="shared" si="0"/>
        <v>1.0040592634394183</v>
      </c>
    </row>
    <row r="64" spans="2:10" x14ac:dyDescent="0.4">
      <c r="B64" s="6" t="s">
        <v>75</v>
      </c>
      <c r="C64" s="184">
        <v>149.19359763666668</v>
      </c>
      <c r="D64" s="184">
        <v>4.2872817728818235</v>
      </c>
      <c r="E64" s="190">
        <v>272.25</v>
      </c>
      <c r="F64" s="246">
        <v>33555.938918589702</v>
      </c>
      <c r="G64" s="246">
        <v>36152.4625998763</v>
      </c>
      <c r="H64" s="216">
        <v>30287.330600000001</v>
      </c>
      <c r="I64" s="247">
        <v>57.043349800000001</v>
      </c>
      <c r="J64" s="248">
        <f t="shared" si="0"/>
        <v>0.89889070646589109</v>
      </c>
    </row>
    <row r="65" spans="1:22" x14ac:dyDescent="0.4">
      <c r="B65" s="6" t="s">
        <v>77</v>
      </c>
      <c r="C65" s="184">
        <v>149.14767549999999</v>
      </c>
      <c r="D65" s="184">
        <v>1.8762370093228231</v>
      </c>
      <c r="E65" s="190">
        <v>250.38</v>
      </c>
      <c r="F65" s="246">
        <v>59100.403621931378</v>
      </c>
      <c r="G65" s="246">
        <v>36658.391097708693</v>
      </c>
      <c r="H65" s="216">
        <v>30345.172299999998</v>
      </c>
      <c r="I65" s="247">
        <v>57.841631700000001</v>
      </c>
      <c r="J65" s="248">
        <f t="shared" si="0"/>
        <v>0.82510653597442263</v>
      </c>
    </row>
    <row r="66" spans="1:22" x14ac:dyDescent="0.4">
      <c r="B66" s="6" t="s">
        <v>78</v>
      </c>
      <c r="C66" s="184">
        <v>149.14767549999999</v>
      </c>
      <c r="D66" s="184">
        <v>-0.20112551901241282</v>
      </c>
      <c r="E66" s="190">
        <v>241.61670000000001</v>
      </c>
      <c r="F66" s="246">
        <v>16044.985380283972</v>
      </c>
      <c r="G66" s="246">
        <v>39185.658008335566</v>
      </c>
      <c r="H66" s="216">
        <v>30407.0016</v>
      </c>
      <c r="I66" s="247">
        <v>61.829292799999997</v>
      </c>
      <c r="J66" s="248">
        <f t="shared" si="0"/>
        <v>0.79460876537067038</v>
      </c>
    </row>
    <row r="67" spans="1:22" x14ac:dyDescent="0.4">
      <c r="B67" s="6" t="s">
        <v>79</v>
      </c>
      <c r="C67" s="184">
        <v>147.28332955625001</v>
      </c>
      <c r="D67" s="184">
        <v>-2.3483726062690558</v>
      </c>
      <c r="E67" s="190">
        <v>238.475683</v>
      </c>
      <c r="F67" s="246">
        <v>20443.198311193908</v>
      </c>
      <c r="G67" s="246">
        <v>37854.603456587087</v>
      </c>
      <c r="H67" s="216">
        <v>30466.7307</v>
      </c>
      <c r="I67" s="247">
        <v>59.729081499999999</v>
      </c>
      <c r="J67" s="248">
        <f t="shared" si="0"/>
        <v>0.78274129688618022</v>
      </c>
    </row>
    <row r="68" spans="1:22" x14ac:dyDescent="0.4">
      <c r="B68" s="6" t="s">
        <v>80</v>
      </c>
      <c r="C68" s="184">
        <v>145.07407961290625</v>
      </c>
      <c r="D68" s="184">
        <v>-2.7611895476860604</v>
      </c>
      <c r="E68" s="190">
        <v>236.56787700000001</v>
      </c>
      <c r="F68" s="246">
        <v>26138.353800770379</v>
      </c>
      <c r="G68" s="246">
        <v>36715.719569174333</v>
      </c>
      <c r="H68" s="216">
        <v>30524.662700000001</v>
      </c>
      <c r="I68" s="184">
        <v>57.932087699999997</v>
      </c>
      <c r="J68" s="248">
        <f t="shared" si="0"/>
        <v>0.77500570383043088</v>
      </c>
    </row>
    <row r="69" spans="1:22" x14ac:dyDescent="0.4">
      <c r="B69" s="6" t="s">
        <v>338</v>
      </c>
      <c r="C69" s="184">
        <v>142.17259802064811</v>
      </c>
      <c r="D69" s="184">
        <v>-4.6766250000000014</v>
      </c>
      <c r="E69" s="190">
        <v>233.01935900000001</v>
      </c>
      <c r="F69" s="246">
        <v>30722.011010937367</v>
      </c>
      <c r="G69" s="246">
        <v>35251.638329165238</v>
      </c>
      <c r="H69" s="216">
        <v>30580.2847</v>
      </c>
      <c r="I69" s="184">
        <v>55.621979600000003</v>
      </c>
      <c r="J69" s="248">
        <f t="shared" ref="J69:J88" si="1">(E69/H69)*100</f>
        <v>0.76199211775160491</v>
      </c>
    </row>
    <row r="70" spans="1:22" x14ac:dyDescent="0.4">
      <c r="B70" s="6" t="s">
        <v>339</v>
      </c>
      <c r="C70" s="184">
        <v>140.39544054539002</v>
      </c>
      <c r="D70" s="184">
        <v>-5.8681671874999957</v>
      </c>
      <c r="E70" s="190">
        <v>230.689166</v>
      </c>
      <c r="F70" s="246">
        <v>30822.425676445455</v>
      </c>
      <c r="G70" s="246">
        <v>33230.527058592248</v>
      </c>
      <c r="H70" s="216">
        <v>30632.717700000001</v>
      </c>
      <c r="I70" s="184">
        <v>52.4329587</v>
      </c>
      <c r="J70" s="248">
        <f t="shared" si="1"/>
        <v>0.75308096480123921</v>
      </c>
    </row>
    <row r="71" spans="1:22" x14ac:dyDescent="0.4">
      <c r="B71" s="6" t="s">
        <v>340</v>
      </c>
      <c r="C71" s="184">
        <v>139.34247474129961</v>
      </c>
      <c r="D71" s="184">
        <v>-5.3915503124999926</v>
      </c>
      <c r="E71" s="190">
        <v>232.99605700000001</v>
      </c>
      <c r="F71" s="246">
        <v>30916.535120075463</v>
      </c>
      <c r="G71" s="246">
        <v>32127.21757328901</v>
      </c>
      <c r="H71" s="216">
        <v>30683.409800000001</v>
      </c>
      <c r="I71" s="184">
        <v>50.692096100000001</v>
      </c>
      <c r="J71" s="248">
        <f t="shared" si="1"/>
        <v>0.75935516462710739</v>
      </c>
    </row>
    <row r="72" spans="1:22" x14ac:dyDescent="0.4">
      <c r="B72" s="6" t="s">
        <v>341</v>
      </c>
      <c r="C72" s="184">
        <v>139.69083092815285</v>
      </c>
      <c r="D72" s="184">
        <v>-3.7106895312499999</v>
      </c>
      <c r="E72" s="190">
        <v>237.655978</v>
      </c>
      <c r="F72" s="190">
        <v>31331.232231294824</v>
      </c>
      <c r="G72" s="216">
        <v>31593.172260680825</v>
      </c>
      <c r="H72" s="216">
        <v>30733.2592</v>
      </c>
      <c r="I72" s="184">
        <v>49.849449999999997</v>
      </c>
      <c r="J72" s="248">
        <f t="shared" si="1"/>
        <v>0.77328595855528393</v>
      </c>
    </row>
    <row r="73" spans="1:22" x14ac:dyDescent="0.4">
      <c r="B73" s="6" t="s">
        <v>345</v>
      </c>
      <c r="C73" s="184">
        <v>140.31943966732953</v>
      </c>
      <c r="D73" s="184">
        <v>-1.3034567695312416</v>
      </c>
      <c r="E73" s="190">
        <v>243.59737799999999</v>
      </c>
      <c r="F73" s="190">
        <v>31363.603348779343</v>
      </c>
      <c r="G73" s="216">
        <v>31414.724308080993</v>
      </c>
      <c r="H73" s="216">
        <v>30782.827099999999</v>
      </c>
      <c r="I73" s="184">
        <v>49.56788499999999</v>
      </c>
      <c r="J73" s="248">
        <f t="shared" si="1"/>
        <v>0.79134179979200159</v>
      </c>
    </row>
    <row r="74" spans="1:22" x14ac:dyDescent="0.4">
      <c r="B74" s="6" t="s">
        <v>346</v>
      </c>
      <c r="C74" s="184">
        <v>141.3718354648345</v>
      </c>
      <c r="D74" s="184">
        <v>0.69546056171876369</v>
      </c>
      <c r="E74" s="190">
        <v>249.68731199999999</v>
      </c>
      <c r="F74" s="190">
        <v>31469.841312279463</v>
      </c>
      <c r="G74" s="216">
        <v>31578.437177481501</v>
      </c>
      <c r="H74" s="216">
        <v>30832.653300000002</v>
      </c>
      <c r="I74" s="184">
        <v>49.826200200000002</v>
      </c>
      <c r="J74" s="248">
        <f t="shared" si="1"/>
        <v>0.80981454813686105</v>
      </c>
    </row>
    <row r="75" spans="1:22" x14ac:dyDescent="0.4">
      <c r="B75" s="6" t="s">
        <v>347</v>
      </c>
      <c r="C75" s="184">
        <v>142.61590761692503</v>
      </c>
      <c r="D75" s="184">
        <v>2.3491996117499747</v>
      </c>
      <c r="E75" s="190">
        <v>256.42887000000002</v>
      </c>
      <c r="F75" s="190">
        <v>31804.183612048819</v>
      </c>
      <c r="G75" s="216">
        <v>31495.715101472026</v>
      </c>
      <c r="H75" s="216">
        <v>30882.348999999998</v>
      </c>
      <c r="I75" s="184">
        <v>49.6956767</v>
      </c>
      <c r="J75" s="248">
        <f t="shared" si="1"/>
        <v>0.83034120882449713</v>
      </c>
    </row>
    <row r="76" spans="1:22" x14ac:dyDescent="0.4">
      <c r="B76" s="6" t="s">
        <v>348</v>
      </c>
      <c r="C76" s="184">
        <v>143.88518919471565</v>
      </c>
      <c r="D76" s="184">
        <v>3.002600985829984</v>
      </c>
      <c r="E76" s="190">
        <v>263.35244899999998</v>
      </c>
      <c r="F76" s="190">
        <v>31974.9871380519</v>
      </c>
      <c r="G76" s="216">
        <v>31715.838264078891</v>
      </c>
      <c r="H76" s="216">
        <v>30932.392</v>
      </c>
      <c r="I76" s="184">
        <v>50.042999199999997</v>
      </c>
      <c r="J76" s="248">
        <f t="shared" si="1"/>
        <v>0.85138080818321449</v>
      </c>
    </row>
    <row r="77" spans="1:22" x14ac:dyDescent="0.4">
      <c r="B77" s="6" t="s">
        <v>369</v>
      </c>
      <c r="C77" s="184">
        <v>145.17296163800839</v>
      </c>
      <c r="D77" s="184">
        <v>3.4589091733729926</v>
      </c>
      <c r="E77" s="190">
        <v>270.462965</v>
      </c>
      <c r="F77" s="190">
        <v>32455.193293167751</v>
      </c>
      <c r="G77" s="216">
        <v>32345.417431239079</v>
      </c>
      <c r="H77" s="216">
        <v>30983.428400000001</v>
      </c>
      <c r="I77" s="184">
        <v>51.036383899999997</v>
      </c>
      <c r="J77" s="248">
        <f t="shared" si="1"/>
        <v>0.87292781647107853</v>
      </c>
    </row>
    <row r="78" spans="1:22" x14ac:dyDescent="0.4">
      <c r="B78" s="6" t="s">
        <v>370</v>
      </c>
      <c r="C78" s="184">
        <v>146.47951829275041</v>
      </c>
      <c r="D78" s="184">
        <v>3.6129422887675622</v>
      </c>
      <c r="E78" s="190">
        <v>277.765466</v>
      </c>
      <c r="F78" s="190">
        <v>32536.703673607662</v>
      </c>
      <c r="G78" s="216">
        <v>32756.46334151788</v>
      </c>
      <c r="H78" s="216">
        <v>31035.113300000001</v>
      </c>
      <c r="I78" s="184">
        <v>51.6849548</v>
      </c>
      <c r="J78" s="248">
        <f t="shared" si="1"/>
        <v>0.89500387291964556</v>
      </c>
    </row>
    <row r="79" spans="1:22" x14ac:dyDescent="0.4">
      <c r="B79" s="6" t="s">
        <v>371</v>
      </c>
      <c r="C79" s="184">
        <v>147.81248190921443</v>
      </c>
      <c r="D79" s="184">
        <v>3.6437550194244217</v>
      </c>
      <c r="E79" s="190">
        <v>285.26513299999999</v>
      </c>
      <c r="F79" s="190">
        <v>32912.011789369477</v>
      </c>
      <c r="G79" s="216">
        <v>33065.14621616315</v>
      </c>
      <c r="H79" s="216">
        <v>31087.2853</v>
      </c>
      <c r="I79" s="184">
        <v>52.172011699999999</v>
      </c>
      <c r="J79" s="248">
        <f t="shared" si="1"/>
        <v>0.91762638727415669</v>
      </c>
    </row>
    <row r="80" spans="1:22" s="2" customFormat="1" ht="15.9" x14ac:dyDescent="0.45">
      <c r="A80" s="7"/>
      <c r="B80" s="51" t="s">
        <v>372</v>
      </c>
      <c r="C80" s="184">
        <v>149.17235674277924</v>
      </c>
      <c r="D80" s="184">
        <v>3.6745738582646181</v>
      </c>
      <c r="E80" s="190">
        <v>292.96729199999999</v>
      </c>
      <c r="F80" s="190">
        <v>33240.287572559653</v>
      </c>
      <c r="G80" s="216">
        <v>33208.978924824907</v>
      </c>
      <c r="H80" s="216">
        <v>31139.684300000001</v>
      </c>
      <c r="I80" s="184">
        <v>52.39895889999999</v>
      </c>
      <c r="J80" s="248">
        <f t="shared" si="1"/>
        <v>0.94081651303060887</v>
      </c>
      <c r="K80" s="148"/>
      <c r="L80" s="148"/>
      <c r="M80" s="148"/>
      <c r="N80" s="148"/>
      <c r="O80" s="148"/>
      <c r="Q80" s="148"/>
      <c r="R80" s="148"/>
      <c r="U80" s="28"/>
      <c r="V80" s="28"/>
    </row>
    <row r="81" spans="1:22" s="2" customFormat="1" ht="15.9" x14ac:dyDescent="0.45">
      <c r="A81" s="7"/>
      <c r="B81" s="51" t="s">
        <v>491</v>
      </c>
      <c r="C81" s="184">
        <v>150.54474242481282</v>
      </c>
      <c r="D81" s="184">
        <v>3.7002625876015882</v>
      </c>
      <c r="E81" s="190">
        <v>300.877409</v>
      </c>
      <c r="F81" s="190">
        <v>33602.392844004069</v>
      </c>
      <c r="G81" s="216">
        <v>33642.008967483009</v>
      </c>
      <c r="H81" s="216">
        <v>31192.766500000002</v>
      </c>
      <c r="I81" s="184">
        <v>53.0822176</v>
      </c>
      <c r="J81" s="248">
        <f t="shared" si="1"/>
        <v>0.96457429962167662</v>
      </c>
      <c r="K81" s="148"/>
      <c r="L81" s="148"/>
      <c r="M81" s="148"/>
      <c r="N81" s="148"/>
      <c r="O81" s="148"/>
      <c r="Q81" s="148"/>
      <c r="R81" s="148"/>
      <c r="U81" s="28"/>
      <c r="V81" s="28"/>
    </row>
    <row r="82" spans="1:22" s="2" customFormat="1" ht="15.9" x14ac:dyDescent="0.45">
      <c r="A82" s="7"/>
      <c r="B82" s="51" t="s">
        <v>492</v>
      </c>
      <c r="C82" s="184">
        <v>151.92975405512112</v>
      </c>
      <c r="D82" s="184">
        <v>3.7208176446061225</v>
      </c>
      <c r="E82" s="190">
        <v>309.00109900000001</v>
      </c>
      <c r="F82" s="190">
        <v>34042.241548573242</v>
      </c>
      <c r="G82" s="216">
        <v>33816.255779386105</v>
      </c>
      <c r="H82" s="216">
        <v>31246.1237</v>
      </c>
      <c r="I82" s="184">
        <v>53.357153799999999</v>
      </c>
      <c r="J82" s="248">
        <f t="shared" si="1"/>
        <v>0.98892618478624272</v>
      </c>
      <c r="K82" s="148"/>
      <c r="L82" s="148"/>
      <c r="M82" s="148"/>
      <c r="N82" s="148"/>
      <c r="O82" s="148"/>
      <c r="Q82" s="148"/>
      <c r="R82" s="148"/>
      <c r="U82" s="28"/>
      <c r="V82" s="28"/>
    </row>
    <row r="83" spans="1:22" s="2" customFormat="1" ht="15.9" x14ac:dyDescent="0.45">
      <c r="A83" s="7"/>
      <c r="B83" s="51" t="s">
        <v>493</v>
      </c>
      <c r="C83" s="184">
        <v>153.32750779242824</v>
      </c>
      <c r="D83" s="184">
        <v>3.7310961915930196</v>
      </c>
      <c r="E83" s="190">
        <v>317.34412800000001</v>
      </c>
      <c r="F83" s="190">
        <v>34559.979079491597</v>
      </c>
      <c r="G83" s="216">
        <v>34032.203933922821</v>
      </c>
      <c r="H83" s="216">
        <v>31299.821599999999</v>
      </c>
      <c r="I83" s="184">
        <v>53.6978887</v>
      </c>
      <c r="J83" s="248">
        <f t="shared" si="1"/>
        <v>1.0138847820142209</v>
      </c>
      <c r="K83" s="148"/>
      <c r="L83" s="148"/>
      <c r="M83" s="148"/>
      <c r="N83" s="148"/>
      <c r="O83" s="148"/>
      <c r="Q83" s="148"/>
      <c r="R83" s="148"/>
      <c r="U83" s="28"/>
      <c r="V83" s="28"/>
    </row>
    <row r="84" spans="1:22" x14ac:dyDescent="0.4">
      <c r="B84" s="6" t="s">
        <v>494</v>
      </c>
      <c r="C84" s="487">
        <v>154.73812086411863</v>
      </c>
      <c r="D84" s="487">
        <v>3.7310961915930196</v>
      </c>
      <c r="E84" s="488">
        <v>325.91242</v>
      </c>
      <c r="F84" s="488">
        <v>35053.919662448025</v>
      </c>
      <c r="G84" s="509">
        <v>34271.076492353168</v>
      </c>
      <c r="H84" s="509">
        <v>31353.8963</v>
      </c>
      <c r="I84" s="487">
        <v>54.074795000000002</v>
      </c>
      <c r="J84" s="248">
        <f t="shared" si="1"/>
        <v>1.0394638576386439</v>
      </c>
    </row>
    <row r="85" spans="1:22" x14ac:dyDescent="0.4">
      <c r="B85" s="6" t="s">
        <v>600</v>
      </c>
      <c r="C85" s="487">
        <v>156.16171157606854</v>
      </c>
      <c r="D85" s="487">
        <v>3.7310961915930196</v>
      </c>
      <c r="E85" s="488">
        <v>332.43066800000003</v>
      </c>
      <c r="F85" s="488">
        <v>35572.176201613351</v>
      </c>
      <c r="G85" s="509">
        <v>34550.341182902688</v>
      </c>
      <c r="H85" s="509">
        <v>31408.411800000002</v>
      </c>
      <c r="I85" s="487">
        <v>54.515434200000001</v>
      </c>
      <c r="J85" s="248">
        <f t="shared" si="1"/>
        <v>1.0584128548645684</v>
      </c>
    </row>
    <row r="86" spans="1:22" x14ac:dyDescent="0.4">
      <c r="B86" s="6" t="s">
        <v>601</v>
      </c>
      <c r="C86" s="487">
        <v>157.59839932256838</v>
      </c>
      <c r="D86" s="487">
        <v>3.7310961915930196</v>
      </c>
      <c r="E86" s="488">
        <v>339.07928099999998</v>
      </c>
      <c r="F86" s="488">
        <v>36120.203740938618</v>
      </c>
      <c r="G86" s="509">
        <v>34939.964046458386</v>
      </c>
      <c r="H86" s="509">
        <v>31463.542000000001</v>
      </c>
      <c r="I86" s="487">
        <v>55.130202699999998</v>
      </c>
      <c r="J86" s="248">
        <f t="shared" si="1"/>
        <v>1.0776894762833757</v>
      </c>
    </row>
    <row r="87" spans="1:22" x14ac:dyDescent="0.4">
      <c r="B87" s="6" t="s">
        <v>604</v>
      </c>
      <c r="C87" s="487">
        <v>159.04830459633604</v>
      </c>
      <c r="D87" s="487">
        <v>3.7310961915930418</v>
      </c>
      <c r="E87" s="488">
        <v>345.86086699999998</v>
      </c>
      <c r="F87" s="488">
        <v>36692.278943738907</v>
      </c>
      <c r="G87" s="509">
        <v>35387.901554874756</v>
      </c>
      <c r="H87" s="509">
        <v>31519.379000000001</v>
      </c>
      <c r="I87" s="487">
        <v>55.836983199999999</v>
      </c>
      <c r="J87" s="248">
        <f t="shared" si="1"/>
        <v>1.0972959429181646</v>
      </c>
    </row>
    <row r="88" spans="1:22" x14ac:dyDescent="0.4">
      <c r="B88" s="249" t="s">
        <v>602</v>
      </c>
      <c r="C88" s="242">
        <v>160.51154899862237</v>
      </c>
      <c r="D88" s="242">
        <v>3.7310961915930196</v>
      </c>
      <c r="E88" s="200">
        <v>352.77808399999998</v>
      </c>
      <c r="F88" s="200">
        <v>37284.068548935757</v>
      </c>
      <c r="G88" s="250">
        <v>35860.434949170936</v>
      </c>
      <c r="H88" s="250">
        <v>31575.961500000001</v>
      </c>
      <c r="I88" s="242">
        <v>56.582572499999998</v>
      </c>
      <c r="J88" s="251">
        <f t="shared" si="1"/>
        <v>1.1172362368126143</v>
      </c>
    </row>
    <row r="89" spans="1:22" x14ac:dyDescent="0.4">
      <c r="B89" s="14">
        <v>2008</v>
      </c>
      <c r="C89" s="184">
        <v>91.95087680666667</v>
      </c>
      <c r="D89" s="184">
        <v>-4.4663699764754377</v>
      </c>
      <c r="E89" s="190">
        <v>916.92</v>
      </c>
      <c r="F89" s="216">
        <v>108768.09979941131</v>
      </c>
      <c r="G89" s="216">
        <v>156048.4706580597</v>
      </c>
      <c r="H89" s="216">
        <v>27206</v>
      </c>
      <c r="I89" s="184">
        <v>235</v>
      </c>
      <c r="J89" s="248">
        <f t="shared" ref="J89" si="2">(E89/H89)*100</f>
        <v>3.3702859663309561</v>
      </c>
    </row>
    <row r="90" spans="1:22" x14ac:dyDescent="0.4">
      <c r="B90" s="14">
        <f>B89+1</f>
        <v>2009</v>
      </c>
      <c r="C90" s="81">
        <v>83.759238434166662</v>
      </c>
      <c r="D90" s="81">
        <v>-8.9087115392314509</v>
      </c>
      <c r="E90" s="190">
        <v>847.54</v>
      </c>
      <c r="F90" s="216">
        <v>85808.652004007861</v>
      </c>
      <c r="G90" s="216">
        <v>121841.72084614425</v>
      </c>
      <c r="H90" s="216">
        <v>27400</v>
      </c>
      <c r="I90" s="252">
        <v>194</v>
      </c>
      <c r="J90" s="248">
        <f t="shared" ref="J90:J109" si="3">(E90/H90)*100</f>
        <v>3.0932116788321169</v>
      </c>
    </row>
    <row r="91" spans="1:22" x14ac:dyDescent="0.4">
      <c r="B91" s="14">
        <f t="shared" ref="B91:B104" si="4">B90+1</f>
        <v>2010</v>
      </c>
      <c r="C91" s="81">
        <v>88.558526405000009</v>
      </c>
      <c r="D91" s="81">
        <v>5.7298610404695971</v>
      </c>
      <c r="E91" s="190">
        <v>883.98</v>
      </c>
      <c r="F91" s="216">
        <v>105438.41274051025</v>
      </c>
      <c r="G91" s="216">
        <v>105566.34012996963</v>
      </c>
      <c r="H91" s="216">
        <v>27570.5</v>
      </c>
      <c r="I91" s="252">
        <v>170.5</v>
      </c>
      <c r="J91" s="248">
        <f t="shared" si="3"/>
        <v>3.2062530603362291</v>
      </c>
    </row>
    <row r="92" spans="1:22" x14ac:dyDescent="0.4">
      <c r="B92" s="14">
        <f t="shared" si="4"/>
        <v>2011</v>
      </c>
      <c r="C92" s="81">
        <v>87.277347387500001</v>
      </c>
      <c r="D92" s="81">
        <v>-1.4467031798167662</v>
      </c>
      <c r="E92" s="190">
        <v>882.76</v>
      </c>
      <c r="F92" s="216">
        <v>107202.68111855089</v>
      </c>
      <c r="G92" s="216">
        <v>104890.93727126856</v>
      </c>
      <c r="H92" s="216">
        <v>27728</v>
      </c>
      <c r="I92" s="252">
        <v>157.5</v>
      </c>
      <c r="J92" s="248">
        <f t="shared" si="3"/>
        <v>3.1836410848240044</v>
      </c>
    </row>
    <row r="93" spans="1:22" x14ac:dyDescent="0.4">
      <c r="B93" s="14">
        <f t="shared" si="4"/>
        <v>2012</v>
      </c>
      <c r="C93" s="81">
        <v>87.620287632499995</v>
      </c>
      <c r="D93" s="81">
        <v>0.39293156273114693</v>
      </c>
      <c r="E93" s="190">
        <v>931.23</v>
      </c>
      <c r="F93" s="216">
        <v>99544.968539166221</v>
      </c>
      <c r="G93" s="216">
        <v>107766.89071619377</v>
      </c>
      <c r="H93" s="216">
        <v>27879</v>
      </c>
      <c r="I93" s="252">
        <v>151</v>
      </c>
      <c r="J93" s="248">
        <f t="shared" si="3"/>
        <v>3.340256106747014</v>
      </c>
    </row>
    <row r="94" spans="1:22" x14ac:dyDescent="0.4">
      <c r="B94" s="14">
        <f t="shared" si="4"/>
        <v>2013</v>
      </c>
      <c r="C94" s="81">
        <v>89.867697895833331</v>
      </c>
      <c r="D94" s="81">
        <v>2.564942804980852</v>
      </c>
      <c r="E94" s="190">
        <v>1066.94</v>
      </c>
      <c r="F94" s="216">
        <v>118970.59243695691</v>
      </c>
      <c r="G94" s="216">
        <v>106490.68921999171</v>
      </c>
      <c r="H94" s="216">
        <v>28038</v>
      </c>
      <c r="I94" s="252">
        <v>159</v>
      </c>
      <c r="J94" s="248">
        <f t="shared" si="3"/>
        <v>3.8053356159497826</v>
      </c>
    </row>
    <row r="95" spans="1:22" x14ac:dyDescent="0.4">
      <c r="B95" s="14">
        <f t="shared" si="4"/>
        <v>2014</v>
      </c>
      <c r="C95" s="81">
        <v>97.057332573333326</v>
      </c>
      <c r="D95" s="81">
        <v>8.0002435200171576</v>
      </c>
      <c r="E95" s="190">
        <v>1223.1300000000001</v>
      </c>
      <c r="F95" s="216">
        <v>135154.21150600401</v>
      </c>
      <c r="G95" s="216">
        <v>114849.9867738032</v>
      </c>
      <c r="H95" s="216">
        <v>28223</v>
      </c>
      <c r="I95" s="252">
        <v>185</v>
      </c>
      <c r="J95" s="248">
        <f t="shared" si="3"/>
        <v>4.3338057612585486</v>
      </c>
    </row>
    <row r="96" spans="1:22" x14ac:dyDescent="0.4">
      <c r="B96" s="14">
        <f t="shared" si="4"/>
        <v>2015</v>
      </c>
      <c r="C96" s="81">
        <v>102.88184081666665</v>
      </c>
      <c r="D96" s="81">
        <v>6.0011006782331622</v>
      </c>
      <c r="E96" s="190">
        <v>1225.8400000000001</v>
      </c>
      <c r="F96" s="216">
        <v>145355.52936422243</v>
      </c>
      <c r="G96" s="216">
        <v>133928.15798244101</v>
      </c>
      <c r="H96" s="216">
        <v>28437.5</v>
      </c>
      <c r="I96" s="252">
        <v>214.5</v>
      </c>
      <c r="J96" s="248">
        <f t="shared" si="3"/>
        <v>4.3106461538461547</v>
      </c>
    </row>
    <row r="97" spans="2:10" x14ac:dyDescent="0.4">
      <c r="B97" s="14">
        <f t="shared" si="4"/>
        <v>2016</v>
      </c>
      <c r="C97" s="81">
        <v>110.05792050000001</v>
      </c>
      <c r="D97" s="81">
        <v>6.975069289556135</v>
      </c>
      <c r="E97" s="190">
        <v>1231.9700000000003</v>
      </c>
      <c r="F97" s="216">
        <v>152884.32975851343</v>
      </c>
      <c r="G97" s="216">
        <v>139298.32796870763</v>
      </c>
      <c r="H97" s="216">
        <v>28676.5</v>
      </c>
      <c r="I97" s="252">
        <v>239</v>
      </c>
      <c r="J97" s="248">
        <f t="shared" si="3"/>
        <v>4.2960961065680969</v>
      </c>
    </row>
    <row r="98" spans="2:10" x14ac:dyDescent="0.4">
      <c r="B98" s="14">
        <f t="shared" si="4"/>
        <v>2017</v>
      </c>
      <c r="C98" s="81">
        <v>115.05665090000002</v>
      </c>
      <c r="D98" s="81">
        <v>4.5419088215463921</v>
      </c>
      <c r="E98" s="190">
        <v>1223</v>
      </c>
      <c r="F98" s="216">
        <v>160359.90092321811</v>
      </c>
      <c r="G98" s="216">
        <v>158120.27002386778</v>
      </c>
      <c r="H98" s="216">
        <v>28932.5</v>
      </c>
      <c r="I98" s="252">
        <v>256</v>
      </c>
      <c r="J98" s="248">
        <f t="shared" si="3"/>
        <v>4.2270802730493395</v>
      </c>
    </row>
    <row r="99" spans="2:10" x14ac:dyDescent="0.4">
      <c r="B99" s="14">
        <f t="shared" si="4"/>
        <v>2018</v>
      </c>
      <c r="C99" s="81">
        <v>118.82434331666667</v>
      </c>
      <c r="D99" s="81">
        <v>3.2746411330373926</v>
      </c>
      <c r="E99" s="190">
        <v>1189.5</v>
      </c>
      <c r="F99" s="216">
        <v>165891.55128249852</v>
      </c>
      <c r="G99" s="216">
        <v>160983.10916735962</v>
      </c>
      <c r="H99" s="216">
        <v>29201.5</v>
      </c>
      <c r="I99" s="252">
        <v>269</v>
      </c>
      <c r="J99" s="248">
        <f t="shared" si="3"/>
        <v>4.0734208859133947</v>
      </c>
    </row>
    <row r="100" spans="2:10" x14ac:dyDescent="0.4">
      <c r="B100" s="14">
        <f t="shared" si="4"/>
        <v>2019</v>
      </c>
      <c r="C100" s="81">
        <v>119.95238595000001</v>
      </c>
      <c r="D100" s="81">
        <v>0.94933630756712795</v>
      </c>
      <c r="E100" s="190">
        <v>1176.46</v>
      </c>
      <c r="F100" s="216">
        <v>151822.37986102645</v>
      </c>
      <c r="G100" s="216">
        <v>172153.33292809327</v>
      </c>
      <c r="H100" s="216">
        <v>29500</v>
      </c>
      <c r="I100" s="252">
        <v>298.5</v>
      </c>
      <c r="J100" s="248">
        <f t="shared" si="3"/>
        <v>3.988</v>
      </c>
    </row>
    <row r="101" spans="2:10" x14ac:dyDescent="0.4">
      <c r="B101" s="14">
        <f t="shared" si="4"/>
        <v>2020</v>
      </c>
      <c r="C101" s="81">
        <v>123.35993420833334</v>
      </c>
      <c r="D101" s="81">
        <v>2.8407507123315634</v>
      </c>
      <c r="E101" s="190">
        <v>1035.6499999999999</v>
      </c>
      <c r="F101" s="216">
        <v>126303.30913615445</v>
      </c>
      <c r="G101" s="216">
        <v>141131.9050696984</v>
      </c>
      <c r="H101" s="216">
        <v>29725</v>
      </c>
      <c r="I101" s="252">
        <v>225</v>
      </c>
      <c r="J101" s="248">
        <f t="shared" si="3"/>
        <v>3.4841042893187546</v>
      </c>
    </row>
    <row r="102" spans="2:10" x14ac:dyDescent="0.4">
      <c r="B102" s="14">
        <f t="shared" si="4"/>
        <v>2021</v>
      </c>
      <c r="C102" s="81">
        <v>134.27598592166666</v>
      </c>
      <c r="D102" s="81">
        <v>8.8489441757467304</v>
      </c>
      <c r="E102" s="190">
        <v>1484.1100000000001</v>
      </c>
      <c r="F102" s="216">
        <v>168800.05878648124</v>
      </c>
      <c r="G102" s="216">
        <v>168860.09094820061</v>
      </c>
      <c r="H102" s="216">
        <v>29967</v>
      </c>
      <c r="I102" s="252">
        <v>242</v>
      </c>
      <c r="J102" s="248">
        <f t="shared" si="3"/>
        <v>4.9524810625020868</v>
      </c>
    </row>
    <row r="103" spans="2:10" x14ac:dyDescent="0.4">
      <c r="B103" s="14">
        <f t="shared" si="4"/>
        <v>2022</v>
      </c>
      <c r="C103" s="81">
        <v>147.43364378250001</v>
      </c>
      <c r="D103" s="81">
        <v>9.7989657424740315</v>
      </c>
      <c r="E103" s="190">
        <v>1265.4299999999998</v>
      </c>
      <c r="F103" s="216">
        <v>167108.19781290786</v>
      </c>
      <c r="G103" s="216">
        <v>172148.33137856208</v>
      </c>
      <c r="H103" s="216">
        <v>30230.2873</v>
      </c>
      <c r="I103" s="252">
        <v>263.28729499999997</v>
      </c>
      <c r="J103" s="248">
        <f t="shared" si="3"/>
        <v>4.1859674949235428</v>
      </c>
    </row>
    <row r="104" spans="2:10" x14ac:dyDescent="0.4">
      <c r="B104" s="14">
        <f t="shared" si="4"/>
        <v>2023</v>
      </c>
      <c r="C104" s="81">
        <v>148.69306954822918</v>
      </c>
      <c r="D104" s="81">
        <v>0.85423227251109068</v>
      </c>
      <c r="E104" s="190">
        <v>1002.722383</v>
      </c>
      <c r="F104" s="216">
        <v>129144.52623199896</v>
      </c>
      <c r="G104" s="216">
        <v>149851.11516250766</v>
      </c>
      <c r="H104" s="216">
        <v>30466.7307</v>
      </c>
      <c r="I104" s="252">
        <v>236.44335580000001</v>
      </c>
      <c r="J104" s="248">
        <f t="shared" si="3"/>
        <v>3.2912044054664515</v>
      </c>
    </row>
    <row r="105" spans="2:10" x14ac:dyDescent="0.4">
      <c r="B105" s="14">
        <v>2024</v>
      </c>
      <c r="C105" s="184">
        <v>141.74614823006098</v>
      </c>
      <c r="D105" s="184">
        <v>-4.6719872952215358</v>
      </c>
      <c r="E105" s="196">
        <v>933.27245900000003</v>
      </c>
      <c r="F105" s="216">
        <v>118599.32560822867</v>
      </c>
      <c r="G105" s="216">
        <v>137325.10253022081</v>
      </c>
      <c r="H105" s="216">
        <v>30683.409800000001</v>
      </c>
      <c r="I105" s="184">
        <v>216.67912210000003</v>
      </c>
      <c r="J105" s="248">
        <f t="shared" si="3"/>
        <v>3.0416191195282343</v>
      </c>
    </row>
    <row r="106" spans="2:10" x14ac:dyDescent="0.4">
      <c r="B106" s="14">
        <v>2025</v>
      </c>
      <c r="C106" s="184">
        <v>140.99950341931049</v>
      </c>
      <c r="D106" s="184">
        <v>-0.5267478658669833</v>
      </c>
      <c r="E106" s="196">
        <v>987.36953799999992</v>
      </c>
      <c r="F106" s="216">
        <v>125968.86050440244</v>
      </c>
      <c r="G106" s="216">
        <v>126082.04884771536</v>
      </c>
      <c r="H106" s="216">
        <v>30882.348999999998</v>
      </c>
      <c r="I106" s="184">
        <v>198.9392119</v>
      </c>
      <c r="J106" s="248">
        <f t="shared" si="3"/>
        <v>3.197197007261332</v>
      </c>
    </row>
    <row r="107" spans="2:10" x14ac:dyDescent="0.4">
      <c r="B107" s="14">
        <v>2026</v>
      </c>
      <c r="C107" s="184">
        <v>145.83753775867223</v>
      </c>
      <c r="D107" s="184">
        <v>3.4312421122322467</v>
      </c>
      <c r="E107" s="196">
        <v>1096.8460129999999</v>
      </c>
      <c r="F107" s="216">
        <v>129878.89589419677</v>
      </c>
      <c r="G107" s="216">
        <v>129882.86525299898</v>
      </c>
      <c r="H107" s="216">
        <v>31087.2853</v>
      </c>
      <c r="I107" s="184">
        <v>204.93634959999997</v>
      </c>
      <c r="J107" s="248">
        <f t="shared" si="3"/>
        <v>3.5282785306441662</v>
      </c>
    </row>
    <row r="108" spans="2:10" x14ac:dyDescent="0.4">
      <c r="B108" s="14">
        <v>2027</v>
      </c>
      <c r="C108" s="487">
        <v>151.24359025378536</v>
      </c>
      <c r="D108" s="487">
        <v>3.7069005539979161</v>
      </c>
      <c r="E108" s="490">
        <v>1220.189928</v>
      </c>
      <c r="F108" s="509">
        <v>135444.90104462858</v>
      </c>
      <c r="G108" s="509">
        <v>134699.44760561685</v>
      </c>
      <c r="H108" s="509">
        <v>31299.821599999999</v>
      </c>
      <c r="I108" s="487">
        <v>212.53621899999999</v>
      </c>
      <c r="J108" s="248">
        <f t="shared" si="3"/>
        <v>3.8983925965891126</v>
      </c>
    </row>
    <row r="109" spans="2:10" x14ac:dyDescent="0.4">
      <c r="B109" s="170">
        <v>2028</v>
      </c>
      <c r="C109" s="242">
        <v>156.88663408977291</v>
      </c>
      <c r="D109" s="242">
        <v>3.7310961915930418</v>
      </c>
      <c r="E109" s="199">
        <v>1343.2832360000002</v>
      </c>
      <c r="F109" s="250">
        <v>143438.57854873891</v>
      </c>
      <c r="G109" s="250">
        <v>139149.28327658901</v>
      </c>
      <c r="H109" s="250">
        <v>31519.379000000001</v>
      </c>
      <c r="I109" s="242">
        <v>219.55741509999999</v>
      </c>
      <c r="J109" s="251">
        <f t="shared" si="3"/>
        <v>4.2617693578290368</v>
      </c>
    </row>
    <row r="110" spans="2:10" x14ac:dyDescent="0.4">
      <c r="B110" s="14" t="s">
        <v>319</v>
      </c>
      <c r="C110" s="81">
        <v>88.179581707500006</v>
      </c>
      <c r="D110" s="81">
        <v>-9.218580366239248</v>
      </c>
      <c r="E110" s="190">
        <v>792.88000000000011</v>
      </c>
      <c r="F110" s="216">
        <v>87996.149857726647</v>
      </c>
      <c r="G110" s="216">
        <v>145082.66353014659</v>
      </c>
      <c r="H110" s="216">
        <v>27258.5</v>
      </c>
      <c r="I110" s="252">
        <v>222.5</v>
      </c>
      <c r="J110" s="248">
        <f t="shared" ref="J110" si="5">(E110/H110)*100</f>
        <v>2.9087440614854088</v>
      </c>
    </row>
    <row r="111" spans="2:10" x14ac:dyDescent="0.4">
      <c r="B111" s="14" t="s">
        <v>320</v>
      </c>
      <c r="C111" s="81">
        <v>85.338091283333341</v>
      </c>
      <c r="D111" s="81">
        <v>-3.2223904549605997</v>
      </c>
      <c r="E111" s="190">
        <v>892.93000000000006</v>
      </c>
      <c r="F111" s="216">
        <v>95939.925416474725</v>
      </c>
      <c r="G111" s="216">
        <v>116188.78169835877</v>
      </c>
      <c r="H111" s="216">
        <v>27444.5</v>
      </c>
      <c r="I111" s="252">
        <v>186</v>
      </c>
      <c r="J111" s="248">
        <f t="shared" ref="J111:J129" si="6">(E111/H111)*100</f>
        <v>3.2535845069139535</v>
      </c>
    </row>
    <row r="112" spans="2:10" x14ac:dyDescent="0.4">
      <c r="B112" s="14" t="s">
        <v>321</v>
      </c>
      <c r="C112" s="81">
        <v>88.374584654166682</v>
      </c>
      <c r="D112" s="81">
        <v>3.5581922740125504</v>
      </c>
      <c r="E112" s="190">
        <v>876.42</v>
      </c>
      <c r="F112" s="216">
        <v>104371.8989162876</v>
      </c>
      <c r="G112" s="216">
        <v>104062.22208476423</v>
      </c>
      <c r="H112" s="216">
        <v>27611.25</v>
      </c>
      <c r="I112" s="252">
        <v>166.75</v>
      </c>
      <c r="J112" s="248">
        <f t="shared" si="6"/>
        <v>3.1741409751460004</v>
      </c>
    </row>
    <row r="113" spans="2:10" x14ac:dyDescent="0.4">
      <c r="B113" s="14" t="s">
        <v>82</v>
      </c>
      <c r="C113" s="81">
        <v>87.170480499166658</v>
      </c>
      <c r="D113" s="81">
        <v>-1.3625004968475962</v>
      </c>
      <c r="E113" s="190">
        <v>915.99</v>
      </c>
      <c r="F113" s="216">
        <v>106323.08013602401</v>
      </c>
      <c r="G113" s="216">
        <v>108402.35100852253</v>
      </c>
      <c r="H113" s="216">
        <v>27766</v>
      </c>
      <c r="I113" s="252">
        <v>154.75</v>
      </c>
      <c r="J113" s="248">
        <f t="shared" si="6"/>
        <v>3.2989627602103293</v>
      </c>
    </row>
    <row r="114" spans="2:10" x14ac:dyDescent="0.4">
      <c r="B114" s="14" t="s">
        <v>83</v>
      </c>
      <c r="C114" s="81">
        <v>87.901050304999998</v>
      </c>
      <c r="D114" s="81">
        <v>0.83809312699649752</v>
      </c>
      <c r="E114" s="190">
        <v>928.3599999999999</v>
      </c>
      <c r="F114" s="216">
        <v>101397.07879560527</v>
      </c>
      <c r="G114" s="216">
        <v>103038.81805681949</v>
      </c>
      <c r="H114" s="216">
        <v>27916.5</v>
      </c>
      <c r="I114" s="252">
        <v>150.5</v>
      </c>
      <c r="J114" s="248">
        <f t="shared" si="6"/>
        <v>3.325488510379166</v>
      </c>
    </row>
    <row r="115" spans="2:10" x14ac:dyDescent="0.4">
      <c r="B115" s="14" t="s">
        <v>84</v>
      </c>
      <c r="C115" s="81">
        <v>91.285219467499999</v>
      </c>
      <c r="D115" s="81">
        <v>3.8499757975104743</v>
      </c>
      <c r="E115" s="190">
        <v>1138.98</v>
      </c>
      <c r="F115" s="216">
        <v>128262.89902954111</v>
      </c>
      <c r="G115" s="216">
        <v>110158.24289332778</v>
      </c>
      <c r="H115" s="216">
        <v>28080</v>
      </c>
      <c r="I115" s="252">
        <v>163.5</v>
      </c>
      <c r="J115" s="248">
        <f t="shared" si="6"/>
        <v>4.0561965811965814</v>
      </c>
    </row>
    <row r="116" spans="2:10" x14ac:dyDescent="0.4">
      <c r="B116" s="14" t="s">
        <v>85</v>
      </c>
      <c r="C116" s="81">
        <v>98.643255379999985</v>
      </c>
      <c r="D116" s="81">
        <v>8.0604899187646026</v>
      </c>
      <c r="E116" s="190">
        <v>1199.27</v>
      </c>
      <c r="F116" s="216">
        <v>137860.19972204696</v>
      </c>
      <c r="G116" s="216">
        <v>118919.71429987774</v>
      </c>
      <c r="H116" s="216">
        <v>28273.5</v>
      </c>
      <c r="I116" s="252">
        <v>193.5</v>
      </c>
      <c r="J116" s="248">
        <f t="shared" si="6"/>
        <v>4.2416750667586252</v>
      </c>
    </row>
    <row r="117" spans="2:10" x14ac:dyDescent="0.4">
      <c r="B117" s="14" t="s">
        <v>86</v>
      </c>
      <c r="C117" s="81">
        <v>104.86089613333333</v>
      </c>
      <c r="D117" s="81">
        <v>6.3031585174083471</v>
      </c>
      <c r="E117" s="190">
        <v>1324.2600000000002</v>
      </c>
      <c r="F117" s="216">
        <v>141984.25221832265</v>
      </c>
      <c r="G117" s="216">
        <v>135389.29294168943</v>
      </c>
      <c r="H117" s="216">
        <v>28494.25</v>
      </c>
      <c r="I117" s="252">
        <v>220.75</v>
      </c>
      <c r="J117" s="248">
        <f t="shared" si="6"/>
        <v>4.6474639620274276</v>
      </c>
    </row>
    <row r="118" spans="2:10" x14ac:dyDescent="0.4">
      <c r="B118" s="14" t="s">
        <v>87</v>
      </c>
      <c r="C118" s="81">
        <v>111.24589959166666</v>
      </c>
      <c r="D118" s="81">
        <v>6.0890224037515761</v>
      </c>
      <c r="E118" s="190">
        <v>1152.3800000000001</v>
      </c>
      <c r="F118" s="216">
        <v>157516.83798324529</v>
      </c>
      <c r="G118" s="216">
        <v>145742.33209667017</v>
      </c>
      <c r="H118" s="216">
        <v>28739.25</v>
      </c>
      <c r="I118" s="252">
        <v>245</v>
      </c>
      <c r="J118" s="248">
        <f t="shared" si="6"/>
        <v>4.0097775690040631</v>
      </c>
    </row>
    <row r="119" spans="2:10" x14ac:dyDescent="0.4">
      <c r="B119" s="14" t="s">
        <v>88</v>
      </c>
      <c r="C119" s="81">
        <v>116.23965511666668</v>
      </c>
      <c r="D119" s="81">
        <v>4.4889344626002803</v>
      </c>
      <c r="E119" s="190">
        <v>1206.68</v>
      </c>
      <c r="F119" s="216">
        <v>161012.84877553518</v>
      </c>
      <c r="G119" s="216">
        <v>155777.7342653026</v>
      </c>
      <c r="H119" s="216">
        <v>28997.75</v>
      </c>
      <c r="I119" s="252">
        <v>258.5</v>
      </c>
      <c r="J119" s="248">
        <f t="shared" si="6"/>
        <v>4.1612883758222621</v>
      </c>
    </row>
    <row r="120" spans="2:10" x14ac:dyDescent="0.4">
      <c r="B120" s="14" t="s">
        <v>89</v>
      </c>
      <c r="C120" s="81">
        <v>119.27481549166667</v>
      </c>
      <c r="D120" s="81">
        <v>2.6111230044115974</v>
      </c>
      <c r="E120" s="190">
        <v>1190.69</v>
      </c>
      <c r="F120" s="216">
        <v>163640.50810746441</v>
      </c>
      <c r="G120" s="216">
        <v>165297.89837202866</v>
      </c>
      <c r="H120" s="216">
        <v>29270.75</v>
      </c>
      <c r="I120" s="252">
        <v>273</v>
      </c>
      <c r="J120" s="248">
        <f t="shared" si="6"/>
        <v>4.0678493034855618</v>
      </c>
    </row>
    <row r="121" spans="2:10" x14ac:dyDescent="0.4">
      <c r="B121" s="14" t="s">
        <v>90</v>
      </c>
      <c r="C121" s="81">
        <v>120.42559932500001</v>
      </c>
      <c r="D121" s="81">
        <v>0.96481711465212783</v>
      </c>
      <c r="E121" s="190">
        <v>1169.8</v>
      </c>
      <c r="F121" s="216">
        <v>147335.6312797711</v>
      </c>
      <c r="G121" s="216">
        <v>168650.48956552823</v>
      </c>
      <c r="H121" s="216">
        <v>29560</v>
      </c>
      <c r="I121" s="252">
        <v>289.25</v>
      </c>
      <c r="J121" s="248">
        <f t="shared" si="6"/>
        <v>3.957374830852503</v>
      </c>
    </row>
    <row r="122" spans="2:10" x14ac:dyDescent="0.4">
      <c r="B122" s="14" t="s">
        <v>91</v>
      </c>
      <c r="C122" s="81">
        <v>125.86662253333333</v>
      </c>
      <c r="D122" s="81">
        <v>4.5181616191498408</v>
      </c>
      <c r="E122" s="190">
        <v>1186.75</v>
      </c>
      <c r="F122" s="216">
        <v>136822.2902254184</v>
      </c>
      <c r="G122" s="216">
        <v>149364.4162359258</v>
      </c>
      <c r="H122" s="216">
        <v>29775</v>
      </c>
      <c r="I122" s="252">
        <v>215</v>
      </c>
      <c r="J122" s="248">
        <f t="shared" si="6"/>
        <v>3.9857262804366078</v>
      </c>
    </row>
    <row r="123" spans="2:10" x14ac:dyDescent="0.4">
      <c r="B123" s="14" t="s">
        <v>92</v>
      </c>
      <c r="C123" s="81">
        <v>137.1590500225</v>
      </c>
      <c r="D123" s="81">
        <v>8.9717410874166283</v>
      </c>
      <c r="E123" s="190">
        <v>1377.77</v>
      </c>
      <c r="F123" s="216">
        <v>165508.21246136227</v>
      </c>
      <c r="G123" s="216">
        <v>164989.48734102226</v>
      </c>
      <c r="H123" s="216">
        <v>30031</v>
      </c>
      <c r="I123" s="252">
        <v>256</v>
      </c>
      <c r="J123" s="248">
        <f t="shared" si="6"/>
        <v>4.5878259132230026</v>
      </c>
    </row>
    <row r="124" spans="2:10" x14ac:dyDescent="0.4">
      <c r="B124" s="14" t="s">
        <v>93</v>
      </c>
      <c r="C124" s="81">
        <v>148.96699229083333</v>
      </c>
      <c r="D124" s="81">
        <v>8.6089414197578087</v>
      </c>
      <c r="E124" s="190">
        <v>1208.67</v>
      </c>
      <c r="F124" s="216">
        <v>159351.72051914223</v>
      </c>
      <c r="G124" s="216">
        <v>165349.57382467703</v>
      </c>
      <c r="H124" s="216">
        <v>30287.330600000001</v>
      </c>
      <c r="I124" s="252">
        <v>256.33064480000002</v>
      </c>
      <c r="J124" s="248">
        <f t="shared" si="6"/>
        <v>3.9906785314384887</v>
      </c>
    </row>
    <row r="125" spans="2:10" x14ac:dyDescent="0.4">
      <c r="B125" s="14" t="s">
        <v>94</v>
      </c>
      <c r="C125" s="81">
        <v>147.66319004228905</v>
      </c>
      <c r="D125" s="81">
        <v>-0.87522895407515788</v>
      </c>
      <c r="E125" s="190">
        <v>967.04025999999999</v>
      </c>
      <c r="F125" s="216">
        <v>121726.94111417963</v>
      </c>
      <c r="G125" s="216">
        <v>150414.37213180569</v>
      </c>
      <c r="H125" s="216">
        <v>30524.662700000001</v>
      </c>
      <c r="I125" s="252">
        <v>237.33209369999997</v>
      </c>
      <c r="J125" s="248">
        <f t="shared" si="6"/>
        <v>3.1680620667431652</v>
      </c>
    </row>
    <row r="126" spans="2:10" x14ac:dyDescent="0.4">
      <c r="B126" s="14" t="s">
        <v>342</v>
      </c>
      <c r="C126" s="81">
        <v>140.40033605887265</v>
      </c>
      <c r="D126" s="81">
        <v>-4.9185270759329995</v>
      </c>
      <c r="E126" s="190">
        <v>934.36056000000008</v>
      </c>
      <c r="F126" s="216">
        <v>123792.20403875312</v>
      </c>
      <c r="G126" s="216">
        <v>132202.55522172732</v>
      </c>
      <c r="H126" s="216">
        <v>30733.2592</v>
      </c>
      <c r="I126" s="252">
        <v>208.59648440000001</v>
      </c>
      <c r="J126" s="248">
        <f t="shared" si="6"/>
        <v>3.0402260753392536</v>
      </c>
    </row>
    <row r="127" spans="2:10" x14ac:dyDescent="0.4">
      <c r="B127" s="14" t="s">
        <v>349</v>
      </c>
      <c r="C127" s="81">
        <v>142.04809298595117</v>
      </c>
      <c r="D127" s="81">
        <v>1.1736132357885287</v>
      </c>
      <c r="E127" s="190">
        <v>1013.0660089999999</v>
      </c>
      <c r="F127" s="216">
        <v>126612.61541115952</v>
      </c>
      <c r="G127" s="216">
        <v>126204.71485111341</v>
      </c>
      <c r="H127" s="216">
        <v>30932.392</v>
      </c>
      <c r="I127" s="252">
        <v>199.13276109999998</v>
      </c>
      <c r="J127" s="248">
        <f t="shared" si="6"/>
        <v>3.2750975385285432</v>
      </c>
    </row>
    <row r="128" spans="2:10" x14ac:dyDescent="0.4">
      <c r="B128" s="14" t="s">
        <v>373</v>
      </c>
      <c r="C128" s="81">
        <v>147.1593296456881</v>
      </c>
      <c r="D128" s="81">
        <v>3.5982437724401128</v>
      </c>
      <c r="E128" s="190">
        <v>1126.4608559999999</v>
      </c>
      <c r="F128" s="216">
        <v>131144.19632870454</v>
      </c>
      <c r="G128" s="216">
        <v>131376.005913745</v>
      </c>
      <c r="H128" s="216">
        <v>31139.684300000001</v>
      </c>
      <c r="I128" s="252">
        <v>207.29230929999997</v>
      </c>
      <c r="J128" s="248">
        <f t="shared" si="6"/>
        <v>3.6174446893798464</v>
      </c>
    </row>
    <row r="129" spans="2:10" x14ac:dyDescent="0.4">
      <c r="B129" s="14" t="s">
        <v>495</v>
      </c>
      <c r="C129" s="281">
        <v>152.6350312841202</v>
      </c>
      <c r="D129" s="281">
        <v>3.7209340730321339</v>
      </c>
      <c r="E129" s="488">
        <v>1253.1350560000001</v>
      </c>
      <c r="F129" s="509">
        <v>137258.53313451694</v>
      </c>
      <c r="G129" s="509">
        <v>135761.5451731451</v>
      </c>
      <c r="H129" s="509">
        <v>31353.8963</v>
      </c>
      <c r="I129" s="510">
        <v>214.21205509999999</v>
      </c>
      <c r="J129" s="248">
        <f t="shared" si="6"/>
        <v>3.9967442770422128</v>
      </c>
    </row>
    <row r="130" spans="2:10" ht="15" thickBot="1" x14ac:dyDescent="0.45">
      <c r="B130" s="269" t="s">
        <v>603</v>
      </c>
      <c r="C130" s="282">
        <v>158.32999112339883</v>
      </c>
      <c r="D130" s="282">
        <v>3.7310961915930196</v>
      </c>
      <c r="E130" s="294">
        <v>1370.1488999999999</v>
      </c>
      <c r="F130" s="295">
        <v>145668.72743522664</v>
      </c>
      <c r="G130" s="295">
        <v>140738.64173340678</v>
      </c>
      <c r="H130" s="295">
        <v>31575.961500000001</v>
      </c>
      <c r="I130" s="296">
        <v>222.06519259999999</v>
      </c>
      <c r="J130" s="297">
        <f t="shared" ref="J130" si="7">(E130/H130)*100</f>
        <v>4.3392151336389233</v>
      </c>
    </row>
    <row r="131" spans="2:10" x14ac:dyDescent="0.4">
      <c r="B131" s="298" t="s">
        <v>30</v>
      </c>
      <c r="C131" s="444"/>
      <c r="D131" s="444"/>
      <c r="E131" s="444"/>
      <c r="F131" s="444"/>
      <c r="G131" s="444"/>
      <c r="H131" s="444"/>
      <c r="I131" s="381"/>
      <c r="J131" s="293"/>
    </row>
    <row r="132" spans="2:10" x14ac:dyDescent="0.4">
      <c r="B132" s="722" t="s">
        <v>395</v>
      </c>
      <c r="C132" s="723"/>
      <c r="D132" s="723"/>
      <c r="E132" s="723"/>
      <c r="F132" s="723"/>
      <c r="G132" s="723"/>
      <c r="H132" s="723"/>
      <c r="I132" s="723"/>
      <c r="J132" s="724"/>
    </row>
    <row r="133" spans="2:10" ht="15" customHeight="1" x14ac:dyDescent="0.4">
      <c r="B133" s="618" t="s">
        <v>486</v>
      </c>
      <c r="C133" s="725"/>
      <c r="D133" s="725"/>
      <c r="E133" s="725"/>
      <c r="F133" s="725"/>
      <c r="G133" s="725"/>
      <c r="H133" s="725"/>
      <c r="I133" s="725"/>
      <c r="J133" s="620"/>
    </row>
    <row r="134" spans="2:10" ht="15" customHeight="1" x14ac:dyDescent="0.4">
      <c r="B134" s="618" t="s">
        <v>598</v>
      </c>
      <c r="C134" s="725"/>
      <c r="D134" s="725"/>
      <c r="E134" s="725"/>
      <c r="F134" s="725"/>
      <c r="G134" s="725"/>
      <c r="H134" s="725"/>
      <c r="I134" s="725"/>
      <c r="J134" s="620"/>
    </row>
    <row r="135" spans="2:10" ht="21.65" customHeight="1" x14ac:dyDescent="0.4">
      <c r="B135" s="618" t="s">
        <v>599</v>
      </c>
      <c r="C135" s="725"/>
      <c r="D135" s="725"/>
      <c r="E135" s="725"/>
      <c r="F135" s="725"/>
      <c r="G135" s="725"/>
      <c r="H135" s="725"/>
      <c r="I135" s="725"/>
      <c r="J135" s="620"/>
    </row>
    <row r="136" spans="2:10" ht="15" customHeight="1" thickBot="1" x14ac:dyDescent="0.45">
      <c r="B136" s="621" t="s">
        <v>487</v>
      </c>
      <c r="C136" s="622"/>
      <c r="D136" s="622"/>
      <c r="E136" s="622"/>
      <c r="F136" s="622"/>
      <c r="G136" s="622"/>
      <c r="H136" s="622"/>
      <c r="I136" s="622"/>
      <c r="J136" s="623"/>
    </row>
    <row r="138" spans="2:10" x14ac:dyDescent="0.4">
      <c r="B138"/>
    </row>
    <row r="166" spans="12:14" x14ac:dyDescent="0.4">
      <c r="L166" s="26"/>
      <c r="M166" s="26"/>
    </row>
    <row r="167" spans="12:14" x14ac:dyDescent="0.4">
      <c r="L167" s="26"/>
      <c r="M167" s="26"/>
    </row>
    <row r="168" spans="12:14" x14ac:dyDescent="0.4">
      <c r="L168" s="26"/>
      <c r="M168" s="26"/>
    </row>
    <row r="169" spans="12:14" x14ac:dyDescent="0.4">
      <c r="L169" s="26"/>
      <c r="M169" s="26"/>
    </row>
    <row r="170" spans="12:14" x14ac:dyDescent="0.4">
      <c r="L170" s="26"/>
      <c r="M170" s="26"/>
    </row>
    <row r="171" spans="12:14" x14ac:dyDescent="0.4">
      <c r="L171" s="26"/>
      <c r="M171" s="26"/>
    </row>
    <row r="172" spans="12:14" x14ac:dyDescent="0.4">
      <c r="L172" s="26"/>
      <c r="M172" s="26"/>
      <c r="N172" s="27"/>
    </row>
    <row r="190" spans="1:1" x14ac:dyDescent="0.4">
      <c r="A190" s="19"/>
    </row>
    <row r="191" spans="1:1" x14ac:dyDescent="0.4">
      <c r="A191" s="19"/>
    </row>
    <row r="240" ht="15" customHeight="1" x14ac:dyDescent="0.4"/>
    <row r="252" spans="11:12" x14ac:dyDescent="0.4">
      <c r="K252" s="253"/>
      <c r="L252" s="254"/>
    </row>
    <row r="296" ht="24" customHeight="1" x14ac:dyDescent="0.4"/>
    <row r="297" ht="37.5" customHeight="1" x14ac:dyDescent="0.4"/>
  </sheetData>
  <mergeCells count="6">
    <mergeCell ref="B136:J136"/>
    <mergeCell ref="B2:J2"/>
    <mergeCell ref="B132:J132"/>
    <mergeCell ref="B133:J133"/>
    <mergeCell ref="B134:J134"/>
    <mergeCell ref="B135:J135"/>
  </mergeCells>
  <phoneticPr fontId="93" type="noConversion"/>
  <hyperlinks>
    <hyperlink ref="A1" location="Contents!A1" display="Back to contents" xr:uid="{FF1F2056-7978-4BDE-B8BB-22F3E02C7DAC}"/>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8" min="1"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4D16-6347-482D-B811-66383A0ACAE9}">
  <sheetPr>
    <tabColor theme="6"/>
    <pageSetUpPr fitToPage="1"/>
  </sheetPr>
  <dimension ref="A1:R134"/>
  <sheetViews>
    <sheetView zoomScaleNormal="100" workbookViewId="0"/>
  </sheetViews>
  <sheetFormatPr defaultColWidth="8.86328125" defaultRowHeight="14.15" x14ac:dyDescent="0.35"/>
  <cols>
    <col min="1" max="1" width="9.46484375" style="418" customWidth="1"/>
    <col min="2" max="2" width="8.86328125" style="418"/>
    <col min="3" max="3" width="24.796875" style="418" customWidth="1"/>
    <col min="4" max="4" width="24.19921875" style="418" customWidth="1"/>
    <col min="5" max="5" width="24.796875" style="418" customWidth="1"/>
    <col min="6" max="6" width="8.86328125" style="418"/>
    <col min="7" max="7" width="9.33203125" style="418" bestFit="1" customWidth="1"/>
    <col min="8" max="16384" width="8.86328125" style="418"/>
  </cols>
  <sheetData>
    <row r="1" spans="1:5" ht="33.65" customHeight="1" thickBot="1" x14ac:dyDescent="0.4">
      <c r="A1" s="9" t="s">
        <v>42</v>
      </c>
      <c r="B1" s="1"/>
    </row>
    <row r="2" spans="1:5" ht="21" customHeight="1" thickBot="1" x14ac:dyDescent="0.55000000000000004">
      <c r="B2" s="627" t="s">
        <v>632</v>
      </c>
      <c r="C2" s="726"/>
      <c r="D2" s="726"/>
      <c r="E2" s="727"/>
    </row>
    <row r="3" spans="1:5" ht="63.45" x14ac:dyDescent="0.35">
      <c r="B3" s="215"/>
      <c r="C3" s="337" t="s">
        <v>580</v>
      </c>
      <c r="D3" s="337" t="s">
        <v>581</v>
      </c>
      <c r="E3" s="338" t="s">
        <v>582</v>
      </c>
    </row>
    <row r="4" spans="1:5" x14ac:dyDescent="0.35">
      <c r="B4" s="56" t="s">
        <v>56</v>
      </c>
      <c r="C4" s="339">
        <v>96.825999999999993</v>
      </c>
      <c r="D4" s="339">
        <v>993.226</v>
      </c>
      <c r="E4" s="340">
        <f>100*(C4/D4)</f>
        <v>9.7486372688592517</v>
      </c>
    </row>
    <row r="5" spans="1:5" x14ac:dyDescent="0.35">
      <c r="B5" s="56" t="s">
        <v>57</v>
      </c>
      <c r="C5" s="339">
        <v>98.100999999999999</v>
      </c>
      <c r="D5" s="81">
        <v>1005.035</v>
      </c>
      <c r="E5" s="340">
        <f t="shared" ref="E5:E68" si="0">100*(C5/D5)</f>
        <v>9.7609535986308931</v>
      </c>
    </row>
    <row r="6" spans="1:5" x14ac:dyDescent="0.35">
      <c r="B6" s="56" t="s">
        <v>58</v>
      </c>
      <c r="C6" s="339">
        <v>98.774000000000001</v>
      </c>
      <c r="D6" s="81">
        <v>1011.838</v>
      </c>
      <c r="E6" s="340">
        <f t="shared" si="0"/>
        <v>9.7618393458241339</v>
      </c>
    </row>
    <row r="7" spans="1:5" x14ac:dyDescent="0.35">
      <c r="B7" s="56" t="s">
        <v>63</v>
      </c>
      <c r="C7" s="339">
        <v>98.277000000000001</v>
      </c>
      <c r="D7" s="81">
        <v>1021.02</v>
      </c>
      <c r="E7" s="340">
        <f t="shared" si="0"/>
        <v>9.6253746253746257</v>
      </c>
    </row>
    <row r="8" spans="1:5" x14ac:dyDescent="0.35">
      <c r="B8" s="56" t="s">
        <v>0</v>
      </c>
      <c r="C8" s="339">
        <v>92.733000000000004</v>
      </c>
      <c r="D8" s="81">
        <v>1027.386</v>
      </c>
      <c r="E8" s="340">
        <f t="shared" si="0"/>
        <v>9.0261109261757504</v>
      </c>
    </row>
    <row r="9" spans="1:5" x14ac:dyDescent="0.35">
      <c r="B9" s="56" t="s">
        <v>1</v>
      </c>
      <c r="C9" s="339">
        <v>85.796999999999997</v>
      </c>
      <c r="D9" s="81">
        <v>1035.095</v>
      </c>
      <c r="E9" s="340">
        <f t="shared" si="0"/>
        <v>8.2888044092571214</v>
      </c>
    </row>
    <row r="10" spans="1:5" x14ac:dyDescent="0.35">
      <c r="B10" s="8" t="s">
        <v>2</v>
      </c>
      <c r="C10" s="339">
        <v>78.647000000000006</v>
      </c>
      <c r="D10" s="81">
        <v>1042.095</v>
      </c>
      <c r="E10" s="340">
        <f t="shared" si="0"/>
        <v>7.5470086700348826</v>
      </c>
    </row>
    <row r="11" spans="1:5" x14ac:dyDescent="0.35">
      <c r="B11" s="8" t="s">
        <v>3</v>
      </c>
      <c r="C11" s="339">
        <v>71.739000000000004</v>
      </c>
      <c r="D11" s="81">
        <v>1047.182</v>
      </c>
      <c r="E11" s="340">
        <f t="shared" si="0"/>
        <v>6.8506716120024986</v>
      </c>
    </row>
    <row r="12" spans="1:5" x14ac:dyDescent="0.35">
      <c r="B12" s="8" t="s">
        <v>4</v>
      </c>
      <c r="C12" s="339">
        <v>68.974000000000004</v>
      </c>
      <c r="D12" s="81">
        <v>1055.037</v>
      </c>
      <c r="E12" s="340">
        <f t="shared" si="0"/>
        <v>6.5375906247837765</v>
      </c>
    </row>
    <row r="13" spans="1:5" x14ac:dyDescent="0.35">
      <c r="B13" s="8" t="s">
        <v>5</v>
      </c>
      <c r="C13" s="339">
        <v>67.628</v>
      </c>
      <c r="D13" s="81">
        <v>1058.306</v>
      </c>
      <c r="E13" s="340">
        <f t="shared" si="0"/>
        <v>6.3902122826479291</v>
      </c>
    </row>
    <row r="14" spans="1:5" x14ac:dyDescent="0.35">
      <c r="B14" s="8" t="s">
        <v>6</v>
      </c>
      <c r="C14" s="339">
        <v>66.034000000000006</v>
      </c>
      <c r="D14" s="81">
        <v>1063.3499999999999</v>
      </c>
      <c r="E14" s="340">
        <f t="shared" si="0"/>
        <v>6.2099967085155416</v>
      </c>
    </row>
    <row r="15" spans="1:5" x14ac:dyDescent="0.35">
      <c r="B15" s="8" t="s">
        <v>7</v>
      </c>
      <c r="C15" s="339">
        <v>64.617999999999995</v>
      </c>
      <c r="D15" s="81">
        <v>1067.6300000000001</v>
      </c>
      <c r="E15" s="340">
        <f t="shared" si="0"/>
        <v>6.0524713618013717</v>
      </c>
    </row>
    <row r="16" spans="1:5" x14ac:dyDescent="0.35">
      <c r="B16" s="8" t="s">
        <v>8</v>
      </c>
      <c r="C16" s="339">
        <v>63.95</v>
      </c>
      <c r="D16" s="81">
        <v>1069.191</v>
      </c>
      <c r="E16" s="340">
        <f t="shared" si="0"/>
        <v>5.9811577164416843</v>
      </c>
    </row>
    <row r="17" spans="2:5" x14ac:dyDescent="0.35">
      <c r="B17" s="8" t="s">
        <v>9</v>
      </c>
      <c r="C17" s="339">
        <v>63.225999999999999</v>
      </c>
      <c r="D17" s="81">
        <v>1073.1959999999999</v>
      </c>
      <c r="E17" s="340">
        <f t="shared" si="0"/>
        <v>5.8913749212632176</v>
      </c>
    </row>
    <row r="18" spans="2:5" x14ac:dyDescent="0.35">
      <c r="B18" s="8" t="s">
        <v>10</v>
      </c>
      <c r="C18" s="339">
        <v>62.494</v>
      </c>
      <c r="D18" s="81">
        <v>1078.556</v>
      </c>
      <c r="E18" s="340">
        <f t="shared" si="0"/>
        <v>5.7942285796935904</v>
      </c>
    </row>
    <row r="19" spans="2:5" x14ac:dyDescent="0.35">
      <c r="B19" s="8" t="s">
        <v>11</v>
      </c>
      <c r="C19" s="339">
        <v>61.991999999999997</v>
      </c>
      <c r="D19" s="81">
        <v>1083.67</v>
      </c>
      <c r="E19" s="340">
        <f t="shared" si="0"/>
        <v>5.7205606872941015</v>
      </c>
    </row>
    <row r="20" spans="2:5" x14ac:dyDescent="0.35">
      <c r="B20" s="8" t="s">
        <v>12</v>
      </c>
      <c r="C20" s="339">
        <v>61.631</v>
      </c>
      <c r="D20" s="81">
        <v>1097.258</v>
      </c>
      <c r="E20" s="340">
        <f t="shared" si="0"/>
        <v>5.6168193806743716</v>
      </c>
    </row>
    <row r="21" spans="2:5" x14ac:dyDescent="0.35">
      <c r="B21" s="8" t="s">
        <v>13</v>
      </c>
      <c r="C21" s="339">
        <v>61.424999999999997</v>
      </c>
      <c r="D21" s="81">
        <v>1109.6300000000001</v>
      </c>
      <c r="E21" s="340">
        <f t="shared" si="0"/>
        <v>5.535628993448265</v>
      </c>
    </row>
    <row r="22" spans="2:5" x14ac:dyDescent="0.35">
      <c r="B22" s="8" t="s">
        <v>14</v>
      </c>
      <c r="C22" s="339">
        <v>61.433</v>
      </c>
      <c r="D22" s="81">
        <v>1118.4590000000001</v>
      </c>
      <c r="E22" s="340">
        <f t="shared" si="0"/>
        <v>5.4926465789090164</v>
      </c>
    </row>
    <row r="23" spans="2:5" x14ac:dyDescent="0.35">
      <c r="B23" s="8" t="s">
        <v>15</v>
      </c>
      <c r="C23" s="339">
        <v>61.506</v>
      </c>
      <c r="D23" s="81">
        <v>1128.9359999999999</v>
      </c>
      <c r="E23" s="340">
        <f t="shared" si="0"/>
        <v>5.4481387784604269</v>
      </c>
    </row>
    <row r="24" spans="2:5" x14ac:dyDescent="0.35">
      <c r="B24" s="8" t="s">
        <v>16</v>
      </c>
      <c r="C24" s="339">
        <v>61.295999999999999</v>
      </c>
      <c r="D24" s="81">
        <v>1133.7470000000001</v>
      </c>
      <c r="E24" s="340">
        <f t="shared" si="0"/>
        <v>5.4064972167511796</v>
      </c>
    </row>
    <row r="25" spans="2:5" x14ac:dyDescent="0.35">
      <c r="B25" s="8" t="s">
        <v>17</v>
      </c>
      <c r="C25" s="339">
        <v>61.33</v>
      </c>
      <c r="D25" s="81">
        <v>1142.424</v>
      </c>
      <c r="E25" s="340">
        <f t="shared" si="0"/>
        <v>5.3684096272487274</v>
      </c>
    </row>
    <row r="26" spans="2:5" x14ac:dyDescent="0.35">
      <c r="B26" s="8" t="s">
        <v>18</v>
      </c>
      <c r="C26" s="339">
        <v>61.314</v>
      </c>
      <c r="D26" s="81">
        <v>1158.749</v>
      </c>
      <c r="E26" s="340">
        <f t="shared" si="0"/>
        <v>5.2913961522296891</v>
      </c>
    </row>
    <row r="27" spans="2:5" x14ac:dyDescent="0.35">
      <c r="B27" s="8" t="s">
        <v>19</v>
      </c>
      <c r="C27" s="339">
        <v>61.118000000000002</v>
      </c>
      <c r="D27" s="81">
        <v>1175.806</v>
      </c>
      <c r="E27" s="340">
        <f t="shared" si="0"/>
        <v>5.197966331180484</v>
      </c>
    </row>
    <row r="28" spans="2:5" x14ac:dyDescent="0.35">
      <c r="B28" s="8" t="s">
        <v>20</v>
      </c>
      <c r="C28" s="339">
        <v>60.978000000000002</v>
      </c>
      <c r="D28" s="81">
        <v>1193.153</v>
      </c>
      <c r="E28" s="340">
        <f t="shared" si="0"/>
        <v>5.1106605774783285</v>
      </c>
    </row>
    <row r="29" spans="2:5" x14ac:dyDescent="0.35">
      <c r="B29" s="8" t="s">
        <v>21</v>
      </c>
      <c r="C29" s="339">
        <v>60.597000000000001</v>
      </c>
      <c r="D29" s="81">
        <v>1205.1369999999999</v>
      </c>
      <c r="E29" s="340">
        <f t="shared" si="0"/>
        <v>5.0282250067834617</v>
      </c>
    </row>
    <row r="30" spans="2:5" x14ac:dyDescent="0.35">
      <c r="B30" s="8" t="s">
        <v>22</v>
      </c>
      <c r="C30" s="339">
        <v>60.261000000000003</v>
      </c>
      <c r="D30" s="81">
        <v>1210.556</v>
      </c>
      <c r="E30" s="340">
        <f t="shared" si="0"/>
        <v>4.9779605404458778</v>
      </c>
    </row>
    <row r="31" spans="2:5" x14ac:dyDescent="0.35">
      <c r="B31" s="8" t="s">
        <v>23</v>
      </c>
      <c r="C31" s="339">
        <v>59.843000000000004</v>
      </c>
      <c r="D31" s="81">
        <v>1216.953</v>
      </c>
      <c r="E31" s="340">
        <f t="shared" si="0"/>
        <v>4.9174454559872078</v>
      </c>
    </row>
    <row r="32" spans="2:5" x14ac:dyDescent="0.35">
      <c r="B32" s="8" t="s">
        <v>24</v>
      </c>
      <c r="C32" s="339">
        <v>59.191000000000003</v>
      </c>
      <c r="D32" s="81">
        <v>1227.269</v>
      </c>
      <c r="E32" s="340">
        <f t="shared" si="0"/>
        <v>4.8229850179544993</v>
      </c>
    </row>
    <row r="33" spans="2:5" x14ac:dyDescent="0.35">
      <c r="B33" s="8" t="s">
        <v>25</v>
      </c>
      <c r="C33" s="339">
        <v>58.631</v>
      </c>
      <c r="D33" s="81">
        <v>1242.6669999999999</v>
      </c>
      <c r="E33" s="340">
        <f t="shared" si="0"/>
        <v>4.7181586056441507</v>
      </c>
    </row>
    <row r="34" spans="2:5" x14ac:dyDescent="0.35">
      <c r="B34" s="8" t="s">
        <v>26</v>
      </c>
      <c r="C34" s="339">
        <v>58.024999999999999</v>
      </c>
      <c r="D34" s="81">
        <v>1266.0640000000001</v>
      </c>
      <c r="E34" s="340">
        <f t="shared" si="0"/>
        <v>4.5831016441506902</v>
      </c>
    </row>
    <row r="35" spans="2:5" x14ac:dyDescent="0.35">
      <c r="B35" s="8" t="s">
        <v>27</v>
      </c>
      <c r="C35" s="339">
        <v>57.613</v>
      </c>
      <c r="D35" s="81">
        <v>1286.21</v>
      </c>
      <c r="E35" s="340">
        <f t="shared" si="0"/>
        <v>4.4792840982421218</v>
      </c>
    </row>
    <row r="36" spans="2:5" x14ac:dyDescent="0.35">
      <c r="B36" s="8" t="s">
        <v>28</v>
      </c>
      <c r="C36" s="339">
        <v>57.709000000000003</v>
      </c>
      <c r="D36" s="81">
        <v>1300.8030000000001</v>
      </c>
      <c r="E36" s="340">
        <f t="shared" si="0"/>
        <v>4.4364135076564244</v>
      </c>
    </row>
    <row r="37" spans="2:5" x14ac:dyDescent="0.35">
      <c r="B37" s="8" t="s">
        <v>31</v>
      </c>
      <c r="C37" s="339">
        <v>57.712000000000003</v>
      </c>
      <c r="D37" s="81">
        <v>1309.4649999999999</v>
      </c>
      <c r="E37" s="340">
        <f t="shared" si="0"/>
        <v>4.4072961094798258</v>
      </c>
    </row>
    <row r="38" spans="2:5" x14ac:dyDescent="0.35">
      <c r="B38" s="8" t="s">
        <v>32</v>
      </c>
      <c r="C38" s="339">
        <v>57.750999999999998</v>
      </c>
      <c r="D38" s="81">
        <v>1310.8969999999999</v>
      </c>
      <c r="E38" s="340">
        <f t="shared" si="0"/>
        <v>4.4054567216188616</v>
      </c>
    </row>
    <row r="39" spans="2:5" x14ac:dyDescent="0.35">
      <c r="B39" s="8" t="s">
        <v>33</v>
      </c>
      <c r="C39" s="339">
        <v>57.529000000000003</v>
      </c>
      <c r="D39" s="81">
        <v>1311.367</v>
      </c>
      <c r="E39" s="340">
        <f t="shared" si="0"/>
        <v>4.3869488861623029</v>
      </c>
    </row>
    <row r="40" spans="2:5" x14ac:dyDescent="0.35">
      <c r="B40" s="8" t="s">
        <v>34</v>
      </c>
      <c r="C40" s="339">
        <v>56.866</v>
      </c>
      <c r="D40" s="81">
        <v>1312.9369999999999</v>
      </c>
      <c r="E40" s="340">
        <f t="shared" si="0"/>
        <v>4.3312055338527289</v>
      </c>
    </row>
    <row r="41" spans="2:5" x14ac:dyDescent="0.35">
      <c r="B41" s="8" t="s">
        <v>38</v>
      </c>
      <c r="C41" s="339">
        <v>56.475000000000001</v>
      </c>
      <c r="D41" s="81">
        <v>1321.9949999999999</v>
      </c>
      <c r="E41" s="340">
        <f t="shared" si="0"/>
        <v>4.2719526170673872</v>
      </c>
    </row>
    <row r="42" spans="2:5" x14ac:dyDescent="0.35">
      <c r="B42" s="8" t="s">
        <v>39</v>
      </c>
      <c r="C42" s="339">
        <v>55.972999999999999</v>
      </c>
      <c r="D42" s="81">
        <v>1333.0730000000001</v>
      </c>
      <c r="E42" s="340">
        <f t="shared" si="0"/>
        <v>4.1987948146875675</v>
      </c>
    </row>
    <row r="43" spans="2:5" x14ac:dyDescent="0.35">
      <c r="B43" s="8" t="s">
        <v>40</v>
      </c>
      <c r="C43" s="339">
        <v>55.664000000000001</v>
      </c>
      <c r="D43" s="81">
        <v>1347.0730000000001</v>
      </c>
      <c r="E43" s="340">
        <f t="shared" si="0"/>
        <v>4.1322185211937281</v>
      </c>
    </row>
    <row r="44" spans="2:5" x14ac:dyDescent="0.35">
      <c r="B44" s="8" t="s">
        <v>41</v>
      </c>
      <c r="C44" s="339">
        <v>55.808</v>
      </c>
      <c r="D44" s="81">
        <v>1366.8140000000001</v>
      </c>
      <c r="E44" s="340">
        <f t="shared" si="0"/>
        <v>4.083072020040766</v>
      </c>
    </row>
    <row r="45" spans="2:5" x14ac:dyDescent="0.35">
      <c r="B45" s="8" t="s">
        <v>43</v>
      </c>
      <c r="C45" s="339">
        <v>55.829000000000001</v>
      </c>
      <c r="D45" s="81">
        <v>1376.7860000000001</v>
      </c>
      <c r="E45" s="340">
        <f t="shared" si="0"/>
        <v>4.0550238018108846</v>
      </c>
    </row>
    <row r="46" spans="2:5" x14ac:dyDescent="0.35">
      <c r="B46" s="8" t="s">
        <v>44</v>
      </c>
      <c r="C46" s="339">
        <v>56.116</v>
      </c>
      <c r="D46" s="81">
        <v>1387.7270000000001</v>
      </c>
      <c r="E46" s="340">
        <f t="shared" si="0"/>
        <v>4.0437348268067126</v>
      </c>
    </row>
    <row r="47" spans="2:5" x14ac:dyDescent="0.35">
      <c r="B47" s="8" t="s">
        <v>45</v>
      </c>
      <c r="C47" s="339">
        <v>56.661000000000001</v>
      </c>
      <c r="D47" s="81">
        <v>1402.4390000000001</v>
      </c>
      <c r="E47" s="340">
        <f t="shared" si="0"/>
        <v>4.040175722437839</v>
      </c>
    </row>
    <row r="48" spans="2:5" x14ac:dyDescent="0.35">
      <c r="B48" s="8" t="s">
        <v>46</v>
      </c>
      <c r="C48" s="339">
        <v>56.906999999999996</v>
      </c>
      <c r="D48" s="81">
        <v>1410.877</v>
      </c>
      <c r="E48" s="340">
        <f t="shared" si="0"/>
        <v>4.0334486989298144</v>
      </c>
    </row>
    <row r="49" spans="2:5" x14ac:dyDescent="0.35">
      <c r="B49" s="8" t="s">
        <v>59</v>
      </c>
      <c r="C49" s="339">
        <v>57.063000000000002</v>
      </c>
      <c r="D49" s="81">
        <v>1427.049</v>
      </c>
      <c r="E49" s="340">
        <f t="shared" si="0"/>
        <v>3.9986713840940289</v>
      </c>
    </row>
    <row r="50" spans="2:5" x14ac:dyDescent="0.35">
      <c r="B50" s="8" t="s">
        <v>60</v>
      </c>
      <c r="C50" s="339">
        <v>57.218000000000004</v>
      </c>
      <c r="D50" s="81">
        <v>1441.6030000000001</v>
      </c>
      <c r="E50" s="340">
        <f t="shared" si="0"/>
        <v>3.9690538934783017</v>
      </c>
    </row>
    <row r="51" spans="2:5" x14ac:dyDescent="0.35">
      <c r="B51" s="8" t="s">
        <v>61</v>
      </c>
      <c r="C51" s="339">
        <v>57.231000000000002</v>
      </c>
      <c r="D51" s="81">
        <v>1452.962</v>
      </c>
      <c r="E51" s="340">
        <f t="shared" si="0"/>
        <v>3.9389192559750361</v>
      </c>
    </row>
    <row r="52" spans="2:5" x14ac:dyDescent="0.35">
      <c r="B52" s="8" t="s">
        <v>62</v>
      </c>
      <c r="C52" s="339">
        <v>57.412999999999997</v>
      </c>
      <c r="D52" s="81">
        <v>1458.896</v>
      </c>
      <c r="E52" s="340">
        <f t="shared" si="0"/>
        <v>3.9353730492098138</v>
      </c>
    </row>
    <row r="53" spans="2:5" x14ac:dyDescent="0.35">
      <c r="B53" s="8" t="s">
        <v>64</v>
      </c>
      <c r="C53" s="339">
        <v>56.529000000000003</v>
      </c>
      <c r="D53" s="81">
        <v>1451.5139999999999</v>
      </c>
      <c r="E53" s="340">
        <f t="shared" si="0"/>
        <v>3.8944853442681233</v>
      </c>
    </row>
    <row r="54" spans="2:5" x14ac:dyDescent="0.35">
      <c r="B54" s="8" t="s">
        <v>65</v>
      </c>
      <c r="C54" s="339">
        <v>55.470999999999997</v>
      </c>
      <c r="D54" s="81">
        <v>1453.576</v>
      </c>
      <c r="E54" s="340">
        <f t="shared" si="0"/>
        <v>3.8161747304578499</v>
      </c>
    </row>
    <row r="55" spans="2:5" x14ac:dyDescent="0.35">
      <c r="B55" s="8" t="s">
        <v>66</v>
      </c>
      <c r="C55" s="339">
        <v>54.427</v>
      </c>
      <c r="D55" s="81">
        <v>1453.866</v>
      </c>
      <c r="E55" s="340">
        <f t="shared" si="0"/>
        <v>3.7436049814769721</v>
      </c>
    </row>
    <row r="56" spans="2:5" x14ac:dyDescent="0.35">
      <c r="B56" s="8" t="s">
        <v>67</v>
      </c>
      <c r="C56" s="339">
        <v>53.1</v>
      </c>
      <c r="D56" s="81">
        <v>1465.472</v>
      </c>
      <c r="E56" s="340">
        <f t="shared" si="0"/>
        <v>3.6234059743209013</v>
      </c>
    </row>
    <row r="57" spans="2:5" x14ac:dyDescent="0.35">
      <c r="B57" s="8" t="s">
        <v>68</v>
      </c>
      <c r="C57" s="339">
        <v>52.783999999999999</v>
      </c>
      <c r="D57" s="81">
        <v>1484.845</v>
      </c>
      <c r="E57" s="340">
        <f t="shared" si="0"/>
        <v>3.5548491593398639</v>
      </c>
    </row>
    <row r="58" spans="2:5" x14ac:dyDescent="0.35">
      <c r="B58" s="8" t="s">
        <v>69</v>
      </c>
      <c r="C58" s="339">
        <v>52.582000000000001</v>
      </c>
      <c r="D58" s="81">
        <v>1495.741</v>
      </c>
      <c r="E58" s="340">
        <f t="shared" si="0"/>
        <v>3.5154481959109232</v>
      </c>
    </row>
    <row r="59" spans="2:5" x14ac:dyDescent="0.35">
      <c r="B59" s="8" t="s">
        <v>70</v>
      </c>
      <c r="C59" s="339">
        <v>52.25</v>
      </c>
      <c r="D59" s="81">
        <v>1508.2190000000001</v>
      </c>
      <c r="E59" s="340">
        <f t="shared" si="0"/>
        <v>3.4643509994238237</v>
      </c>
    </row>
    <row r="60" spans="2:5" x14ac:dyDescent="0.35">
      <c r="B60" s="8" t="s">
        <v>71</v>
      </c>
      <c r="C60" s="339">
        <v>52.337000000000003</v>
      </c>
      <c r="D60" s="81">
        <v>1521.9190000000001</v>
      </c>
      <c r="E60" s="340">
        <f t="shared" si="0"/>
        <v>3.4388820955648756</v>
      </c>
    </row>
    <row r="61" spans="2:5" x14ac:dyDescent="0.35">
      <c r="B61" s="8" t="s">
        <v>72</v>
      </c>
      <c r="C61" s="339">
        <v>53.235999999999997</v>
      </c>
      <c r="D61" s="81">
        <v>1540.683</v>
      </c>
      <c r="E61" s="340">
        <f t="shared" si="0"/>
        <v>3.4553506464340815</v>
      </c>
    </row>
    <row r="62" spans="2:5" x14ac:dyDescent="0.35">
      <c r="B62" s="8" t="s">
        <v>73</v>
      </c>
      <c r="C62" s="339">
        <v>54.664000000000001</v>
      </c>
      <c r="D62" s="81">
        <v>1565.4849999999999</v>
      </c>
      <c r="E62" s="340">
        <f t="shared" si="0"/>
        <v>3.4918252171052426</v>
      </c>
    </row>
    <row r="63" spans="2:5" x14ac:dyDescent="0.35">
      <c r="B63" s="8" t="s">
        <v>74</v>
      </c>
      <c r="C63" s="339">
        <v>57.152999999999999</v>
      </c>
      <c r="D63" s="81">
        <v>1602.682</v>
      </c>
      <c r="E63" s="340">
        <f t="shared" si="0"/>
        <v>3.5660848502697351</v>
      </c>
    </row>
    <row r="64" spans="2:5" x14ac:dyDescent="0.35">
      <c r="B64" s="6" t="s">
        <v>75</v>
      </c>
      <c r="C64" s="339">
        <v>60.61</v>
      </c>
      <c r="D64" s="81">
        <v>1639.788</v>
      </c>
      <c r="E64" s="340">
        <f t="shared" si="0"/>
        <v>3.6962095100098304</v>
      </c>
    </row>
    <row r="65" spans="1:18" x14ac:dyDescent="0.35">
      <c r="B65" s="6" t="s">
        <v>77</v>
      </c>
      <c r="C65" s="339">
        <v>64.510000000000005</v>
      </c>
      <c r="D65" s="81">
        <v>1681.2270000000001</v>
      </c>
      <c r="E65" s="340">
        <f t="shared" si="0"/>
        <v>3.8370785146800519</v>
      </c>
    </row>
    <row r="66" spans="1:18" x14ac:dyDescent="0.35">
      <c r="B66" s="6" t="s">
        <v>78</v>
      </c>
      <c r="C66" s="339">
        <v>68.059786099999997</v>
      </c>
      <c r="D66" s="81">
        <v>1713.6680630000001</v>
      </c>
      <c r="E66" s="340">
        <f t="shared" si="0"/>
        <v>3.9715851377222049</v>
      </c>
    </row>
    <row r="67" spans="1:18" x14ac:dyDescent="0.35">
      <c r="B67" s="6" t="s">
        <v>79</v>
      </c>
      <c r="C67" s="339">
        <v>73.083502899999999</v>
      </c>
      <c r="D67" s="81">
        <v>1726.5730150000002</v>
      </c>
      <c r="E67" s="340">
        <f t="shared" si="0"/>
        <v>4.2328648869795984</v>
      </c>
    </row>
    <row r="68" spans="1:18" x14ac:dyDescent="0.35">
      <c r="B68" s="6" t="s">
        <v>80</v>
      </c>
      <c r="C68" s="339">
        <v>80.016934499999991</v>
      </c>
      <c r="D68" s="81">
        <v>1736.9613050000003</v>
      </c>
      <c r="E68" s="340">
        <f t="shared" si="0"/>
        <v>4.6067194628725465</v>
      </c>
    </row>
    <row r="69" spans="1:18" x14ac:dyDescent="0.35">
      <c r="B69" s="6" t="s">
        <v>338</v>
      </c>
      <c r="C69" s="339">
        <v>88.541244599999985</v>
      </c>
      <c r="D69" s="81">
        <v>1740.950697</v>
      </c>
      <c r="E69" s="340">
        <f t="shared" ref="E69:E88" si="1">100*(C69/D69)</f>
        <v>5.0857985095484866</v>
      </c>
    </row>
    <row r="70" spans="1:18" x14ac:dyDescent="0.35">
      <c r="B70" s="6" t="s">
        <v>339</v>
      </c>
      <c r="C70" s="339">
        <v>98.95468679999999</v>
      </c>
      <c r="D70" s="81">
        <v>1751.06375</v>
      </c>
      <c r="E70" s="340">
        <f t="shared" si="1"/>
        <v>5.6511184587083134</v>
      </c>
    </row>
    <row r="71" spans="1:18" x14ac:dyDescent="0.35">
      <c r="B71" s="6" t="s">
        <v>340</v>
      </c>
      <c r="C71" s="339">
        <v>108.70411440000001</v>
      </c>
      <c r="D71" s="81">
        <v>1770.8702250000001</v>
      </c>
      <c r="E71" s="340">
        <f t="shared" si="1"/>
        <v>6.1384574016427429</v>
      </c>
    </row>
    <row r="72" spans="1:18" x14ac:dyDescent="0.35">
      <c r="B72" s="6" t="s">
        <v>341</v>
      </c>
      <c r="C72" s="339">
        <v>117.0097447</v>
      </c>
      <c r="D72" s="81">
        <v>1790.2294980000001</v>
      </c>
      <c r="E72" s="340">
        <f t="shared" si="1"/>
        <v>6.5360192551134011</v>
      </c>
    </row>
    <row r="73" spans="1:18" x14ac:dyDescent="0.35">
      <c r="B73" s="6" t="s">
        <v>345</v>
      </c>
      <c r="C73" s="339">
        <v>123.7417635</v>
      </c>
      <c r="D73" s="81">
        <v>1808.320154</v>
      </c>
      <c r="E73" s="340">
        <f t="shared" si="1"/>
        <v>6.8429123695980225</v>
      </c>
    </row>
    <row r="74" spans="1:18" x14ac:dyDescent="0.35">
      <c r="B74" s="6" t="s">
        <v>346</v>
      </c>
      <c r="C74" s="339">
        <v>129.3292074</v>
      </c>
      <c r="D74" s="81">
        <v>1824.291536</v>
      </c>
      <c r="E74" s="340">
        <f t="shared" si="1"/>
        <v>7.0892839684807916</v>
      </c>
    </row>
    <row r="75" spans="1:18" x14ac:dyDescent="0.35">
      <c r="B75" s="6" t="s">
        <v>347</v>
      </c>
      <c r="C75" s="339">
        <v>134.2169744</v>
      </c>
      <c r="D75" s="81">
        <v>1838.6906950000002</v>
      </c>
      <c r="E75" s="340">
        <f t="shared" si="1"/>
        <v>7.2995950197050394</v>
      </c>
    </row>
    <row r="76" spans="1:18" x14ac:dyDescent="0.35">
      <c r="B76" s="6" t="s">
        <v>348</v>
      </c>
      <c r="C76" s="339">
        <v>138.51553269999999</v>
      </c>
      <c r="D76" s="81">
        <v>1853.1410210000001</v>
      </c>
      <c r="E76" s="340">
        <f t="shared" si="1"/>
        <v>7.4746352884279483</v>
      </c>
    </row>
    <row r="77" spans="1:18" x14ac:dyDescent="0.35">
      <c r="B77" s="6" t="s">
        <v>369</v>
      </c>
      <c r="C77" s="339">
        <v>142.69831189999996</v>
      </c>
      <c r="D77" s="81">
        <v>1867.94739</v>
      </c>
      <c r="E77" s="340">
        <f t="shared" si="1"/>
        <v>7.6393110782418754</v>
      </c>
    </row>
    <row r="78" spans="1:18" x14ac:dyDescent="0.35">
      <c r="B78" s="6" t="s">
        <v>370</v>
      </c>
      <c r="C78" s="339">
        <v>146.9513724</v>
      </c>
      <c r="D78" s="81">
        <v>1883.3171969999999</v>
      </c>
      <c r="E78" s="340">
        <f t="shared" si="1"/>
        <v>7.8027945921209581</v>
      </c>
    </row>
    <row r="79" spans="1:18" x14ac:dyDescent="0.35">
      <c r="B79" s="6" t="s">
        <v>371</v>
      </c>
      <c r="C79" s="339">
        <v>151.05359849999996</v>
      </c>
      <c r="D79" s="81">
        <v>1899.6962189999999</v>
      </c>
      <c r="E79" s="340">
        <f t="shared" si="1"/>
        <v>7.9514607119402791</v>
      </c>
    </row>
    <row r="80" spans="1:18" s="2" customFormat="1" ht="15.9" x14ac:dyDescent="0.45">
      <c r="A80" s="7"/>
      <c r="B80" s="51" t="s">
        <v>372</v>
      </c>
      <c r="C80" s="339">
        <v>155.00583570000001</v>
      </c>
      <c r="D80" s="81">
        <v>1917.2432110000002</v>
      </c>
      <c r="E80" s="340">
        <f t="shared" si="1"/>
        <v>8.0848290300713437</v>
      </c>
      <c r="G80" s="148"/>
      <c r="H80" s="148"/>
      <c r="I80" s="148"/>
      <c r="J80" s="148"/>
      <c r="K80" s="148"/>
      <c r="M80" s="148"/>
      <c r="N80" s="148"/>
      <c r="Q80" s="28"/>
      <c r="R80" s="28"/>
    </row>
    <row r="81" spans="1:18" s="2" customFormat="1" ht="15.9" x14ac:dyDescent="0.45">
      <c r="A81" s="7"/>
      <c r="B81" s="51" t="s">
        <v>491</v>
      </c>
      <c r="C81" s="339">
        <v>158.70846940000004</v>
      </c>
      <c r="D81" s="81">
        <v>1935.6687730000001</v>
      </c>
      <c r="E81" s="340">
        <f t="shared" si="1"/>
        <v>8.1991542981821937</v>
      </c>
      <c r="G81" s="148"/>
      <c r="H81" s="148"/>
      <c r="I81" s="148"/>
      <c r="J81" s="148"/>
      <c r="K81" s="148"/>
      <c r="M81" s="148"/>
      <c r="N81" s="148"/>
      <c r="Q81" s="28"/>
      <c r="R81" s="28"/>
    </row>
    <row r="82" spans="1:18" s="2" customFormat="1" ht="15.9" x14ac:dyDescent="0.45">
      <c r="A82" s="7"/>
      <c r="B82" s="51" t="s">
        <v>492</v>
      </c>
      <c r="C82" s="339">
        <v>161.98785960000004</v>
      </c>
      <c r="D82" s="81">
        <v>1954.7140120000001</v>
      </c>
      <c r="E82" s="340">
        <f t="shared" si="1"/>
        <v>8.2870362930615773</v>
      </c>
      <c r="G82" s="148"/>
      <c r="H82" s="148"/>
      <c r="I82" s="148"/>
      <c r="J82" s="148"/>
      <c r="K82" s="148"/>
      <c r="M82" s="148"/>
      <c r="N82" s="148"/>
      <c r="Q82" s="28"/>
      <c r="R82" s="28"/>
    </row>
    <row r="83" spans="1:18" s="2" customFormat="1" ht="15.9" x14ac:dyDescent="0.45">
      <c r="A83" s="7"/>
      <c r="B83" s="51" t="s">
        <v>493</v>
      </c>
      <c r="C83" s="339">
        <v>164.66476940000001</v>
      </c>
      <c r="D83" s="81">
        <v>1974.1001150000002</v>
      </c>
      <c r="E83" s="340">
        <f t="shared" si="1"/>
        <v>8.3412572720507647</v>
      </c>
      <c r="G83" s="148"/>
      <c r="H83" s="148"/>
      <c r="I83" s="148"/>
      <c r="J83" s="148"/>
      <c r="K83" s="148"/>
      <c r="M83" s="148"/>
      <c r="N83" s="148"/>
      <c r="Q83" s="28"/>
      <c r="R83" s="28"/>
    </row>
    <row r="84" spans="1:18" x14ac:dyDescent="0.35">
      <c r="B84" s="6" t="s">
        <v>494</v>
      </c>
      <c r="C84" s="511">
        <v>166.9254353</v>
      </c>
      <c r="D84" s="281">
        <v>1993.5631740000001</v>
      </c>
      <c r="E84" s="340">
        <f t="shared" si="1"/>
        <v>8.3732202458912379</v>
      </c>
    </row>
    <row r="85" spans="1:18" s="467" customFormat="1" x14ac:dyDescent="0.35">
      <c r="B85" s="6" t="s">
        <v>600</v>
      </c>
      <c r="C85" s="511">
        <v>168.80578969999999</v>
      </c>
      <c r="D85" s="281">
        <v>2013.1512550000002</v>
      </c>
      <c r="E85" s="340">
        <f t="shared" si="1"/>
        <v>8.3851518499040942</v>
      </c>
    </row>
    <row r="86" spans="1:18" s="467" customFormat="1" x14ac:dyDescent="0.35">
      <c r="B86" s="6" t="s">
        <v>601</v>
      </c>
      <c r="C86" s="511">
        <v>170.335587</v>
      </c>
      <c r="D86" s="281">
        <v>2032.883239</v>
      </c>
      <c r="E86" s="340">
        <f t="shared" si="1"/>
        <v>8.3790147772476171</v>
      </c>
    </row>
    <row r="87" spans="1:18" s="467" customFormat="1" x14ac:dyDescent="0.35">
      <c r="B87" s="6" t="s">
        <v>604</v>
      </c>
      <c r="C87" s="511">
        <v>171.88432679999997</v>
      </c>
      <c r="D87" s="281">
        <v>2052.8040919999999</v>
      </c>
      <c r="E87" s="340">
        <f t="shared" si="1"/>
        <v>8.373148098732452</v>
      </c>
    </row>
    <row r="88" spans="1:18" s="467" customFormat="1" x14ac:dyDescent="0.35">
      <c r="B88" s="6" t="s">
        <v>602</v>
      </c>
      <c r="C88" s="511">
        <v>173.35086959999998</v>
      </c>
      <c r="D88" s="281">
        <v>2072.9247049999999</v>
      </c>
      <c r="E88" s="340">
        <f t="shared" si="1"/>
        <v>8.3626225873939788</v>
      </c>
    </row>
    <row r="89" spans="1:18" x14ac:dyDescent="0.35">
      <c r="B89" s="341">
        <v>2008</v>
      </c>
      <c r="C89" s="342">
        <f t="shared" ref="C89:C109" ca="1" si="2">(OFFSET($C$7,4*(ROW()-ROW($C$89)),0))</f>
        <v>98.277000000000001</v>
      </c>
      <c r="D89" s="343">
        <f t="shared" ref="D89:D109" ca="1" si="3">(OFFSET($D$7,4*(ROW()-ROW($D$89)),0))</f>
        <v>1021.02</v>
      </c>
      <c r="E89" s="344">
        <f t="shared" ref="E89:E109" ca="1" si="4">(OFFSET($E$7,4*(ROW()-ROW($E$89)),0))</f>
        <v>9.6253746253746257</v>
      </c>
    </row>
    <row r="90" spans="1:18" x14ac:dyDescent="0.35">
      <c r="B90" s="14">
        <f>B89+1</f>
        <v>2009</v>
      </c>
      <c r="C90" s="216">
        <f t="shared" ca="1" si="2"/>
        <v>71.739000000000004</v>
      </c>
      <c r="D90" s="184">
        <f t="shared" ca="1" si="3"/>
        <v>1047.182</v>
      </c>
      <c r="E90" s="345">
        <f t="shared" ca="1" si="4"/>
        <v>6.8506716120024986</v>
      </c>
    </row>
    <row r="91" spans="1:18" x14ac:dyDescent="0.35">
      <c r="B91" s="14">
        <f t="shared" ref="B91:B104" si="5">B90+1</f>
        <v>2010</v>
      </c>
      <c r="C91" s="216">
        <f t="shared" ca="1" si="2"/>
        <v>64.617999999999995</v>
      </c>
      <c r="D91" s="184">
        <f t="shared" ca="1" si="3"/>
        <v>1067.6300000000001</v>
      </c>
      <c r="E91" s="345">
        <f t="shared" ca="1" si="4"/>
        <v>6.0524713618013717</v>
      </c>
    </row>
    <row r="92" spans="1:18" x14ac:dyDescent="0.35">
      <c r="B92" s="14">
        <f t="shared" si="5"/>
        <v>2011</v>
      </c>
      <c r="C92" s="216">
        <f t="shared" ca="1" si="2"/>
        <v>61.991999999999997</v>
      </c>
      <c r="D92" s="184">
        <f t="shared" ca="1" si="3"/>
        <v>1083.67</v>
      </c>
      <c r="E92" s="345">
        <f t="shared" ca="1" si="4"/>
        <v>5.7205606872941015</v>
      </c>
    </row>
    <row r="93" spans="1:18" x14ac:dyDescent="0.35">
      <c r="B93" s="14">
        <f t="shared" si="5"/>
        <v>2012</v>
      </c>
      <c r="C93" s="216">
        <f t="shared" ca="1" si="2"/>
        <v>61.506</v>
      </c>
      <c r="D93" s="184">
        <f t="shared" ca="1" si="3"/>
        <v>1128.9359999999999</v>
      </c>
      <c r="E93" s="345">
        <f t="shared" ca="1" si="4"/>
        <v>5.4481387784604269</v>
      </c>
    </row>
    <row r="94" spans="1:18" x14ac:dyDescent="0.35">
      <c r="B94" s="14">
        <f t="shared" si="5"/>
        <v>2013</v>
      </c>
      <c r="C94" s="216">
        <f t="shared" ca="1" si="2"/>
        <v>61.118000000000002</v>
      </c>
      <c r="D94" s="184">
        <f t="shared" ca="1" si="3"/>
        <v>1175.806</v>
      </c>
      <c r="E94" s="345">
        <f t="shared" ca="1" si="4"/>
        <v>5.197966331180484</v>
      </c>
    </row>
    <row r="95" spans="1:18" x14ac:dyDescent="0.35">
      <c r="B95" s="14">
        <f t="shared" si="5"/>
        <v>2014</v>
      </c>
      <c r="C95" s="216">
        <f t="shared" ca="1" si="2"/>
        <v>59.843000000000004</v>
      </c>
      <c r="D95" s="184">
        <f t="shared" ca="1" si="3"/>
        <v>1216.953</v>
      </c>
      <c r="E95" s="345">
        <f t="shared" ca="1" si="4"/>
        <v>4.9174454559872078</v>
      </c>
    </row>
    <row r="96" spans="1:18" x14ac:dyDescent="0.35">
      <c r="B96" s="14">
        <f t="shared" si="5"/>
        <v>2015</v>
      </c>
      <c r="C96" s="216">
        <f t="shared" ca="1" si="2"/>
        <v>57.613</v>
      </c>
      <c r="D96" s="184">
        <f t="shared" ca="1" si="3"/>
        <v>1286.21</v>
      </c>
      <c r="E96" s="345">
        <f t="shared" ca="1" si="4"/>
        <v>4.4792840982421218</v>
      </c>
    </row>
    <row r="97" spans="2:5" x14ac:dyDescent="0.35">
      <c r="B97" s="14">
        <f t="shared" si="5"/>
        <v>2016</v>
      </c>
      <c r="C97" s="216">
        <f t="shared" ca="1" si="2"/>
        <v>57.529000000000003</v>
      </c>
      <c r="D97" s="184">
        <f t="shared" ca="1" si="3"/>
        <v>1311.367</v>
      </c>
      <c r="E97" s="345">
        <f t="shared" ca="1" si="4"/>
        <v>4.3869488861623029</v>
      </c>
    </row>
    <row r="98" spans="2:5" x14ac:dyDescent="0.35">
      <c r="B98" s="14">
        <f t="shared" si="5"/>
        <v>2017</v>
      </c>
      <c r="C98" s="216">
        <f t="shared" ca="1" si="2"/>
        <v>55.664000000000001</v>
      </c>
      <c r="D98" s="184">
        <f t="shared" ca="1" si="3"/>
        <v>1347.0730000000001</v>
      </c>
      <c r="E98" s="345">
        <f t="shared" ca="1" si="4"/>
        <v>4.1322185211937281</v>
      </c>
    </row>
    <row r="99" spans="2:5" x14ac:dyDescent="0.35">
      <c r="B99" s="14">
        <f t="shared" si="5"/>
        <v>2018</v>
      </c>
      <c r="C99" s="216">
        <f t="shared" ca="1" si="2"/>
        <v>56.661000000000001</v>
      </c>
      <c r="D99" s="184">
        <f t="shared" ca="1" si="3"/>
        <v>1402.4390000000001</v>
      </c>
      <c r="E99" s="345">
        <f t="shared" ca="1" si="4"/>
        <v>4.040175722437839</v>
      </c>
    </row>
    <row r="100" spans="2:5" x14ac:dyDescent="0.35">
      <c r="B100" s="14">
        <f t="shared" si="5"/>
        <v>2019</v>
      </c>
      <c r="C100" s="216">
        <f t="shared" ca="1" si="2"/>
        <v>57.231000000000002</v>
      </c>
      <c r="D100" s="184">
        <f t="shared" ca="1" si="3"/>
        <v>1452.962</v>
      </c>
      <c r="E100" s="345">
        <f t="shared" ca="1" si="4"/>
        <v>3.9389192559750361</v>
      </c>
    </row>
    <row r="101" spans="2:5" x14ac:dyDescent="0.35">
      <c r="B101" s="14">
        <f t="shared" si="5"/>
        <v>2020</v>
      </c>
      <c r="C101" s="216">
        <f t="shared" ca="1" si="2"/>
        <v>54.427</v>
      </c>
      <c r="D101" s="184">
        <f t="shared" ca="1" si="3"/>
        <v>1453.866</v>
      </c>
      <c r="E101" s="345">
        <f t="shared" ca="1" si="4"/>
        <v>3.7436049814769721</v>
      </c>
    </row>
    <row r="102" spans="2:5" x14ac:dyDescent="0.35">
      <c r="B102" s="14">
        <f t="shared" si="5"/>
        <v>2021</v>
      </c>
      <c r="C102" s="216">
        <f t="shared" ca="1" si="2"/>
        <v>52.25</v>
      </c>
      <c r="D102" s="184">
        <f t="shared" ca="1" si="3"/>
        <v>1508.2190000000001</v>
      </c>
      <c r="E102" s="345">
        <f t="shared" ca="1" si="4"/>
        <v>3.4643509994238237</v>
      </c>
    </row>
    <row r="103" spans="2:5" x14ac:dyDescent="0.35">
      <c r="B103" s="14">
        <f t="shared" si="5"/>
        <v>2022</v>
      </c>
      <c r="C103" s="216">
        <f t="shared" ca="1" si="2"/>
        <v>57.152999999999999</v>
      </c>
      <c r="D103" s="184">
        <f t="shared" ca="1" si="3"/>
        <v>1602.682</v>
      </c>
      <c r="E103" s="345">
        <f t="shared" ca="1" si="4"/>
        <v>3.5660848502697351</v>
      </c>
    </row>
    <row r="104" spans="2:5" x14ac:dyDescent="0.35">
      <c r="B104" s="14">
        <f t="shared" si="5"/>
        <v>2023</v>
      </c>
      <c r="C104" s="216">
        <f t="shared" ca="1" si="2"/>
        <v>73.083502899999999</v>
      </c>
      <c r="D104" s="184">
        <f t="shared" ca="1" si="3"/>
        <v>1726.5730150000002</v>
      </c>
      <c r="E104" s="345">
        <f t="shared" ca="1" si="4"/>
        <v>4.2328648869795984</v>
      </c>
    </row>
    <row r="105" spans="2:5" x14ac:dyDescent="0.35">
      <c r="B105" s="14">
        <v>2024</v>
      </c>
      <c r="C105" s="216">
        <f t="shared" ca="1" si="2"/>
        <v>108.70411440000001</v>
      </c>
      <c r="D105" s="184">
        <f t="shared" ca="1" si="3"/>
        <v>1770.8702250000001</v>
      </c>
      <c r="E105" s="345">
        <f t="shared" ca="1" si="4"/>
        <v>6.1384574016427429</v>
      </c>
    </row>
    <row r="106" spans="2:5" x14ac:dyDescent="0.35">
      <c r="B106" s="14">
        <v>2025</v>
      </c>
      <c r="C106" s="216">
        <f t="shared" ca="1" si="2"/>
        <v>134.2169744</v>
      </c>
      <c r="D106" s="184">
        <f t="shared" ca="1" si="3"/>
        <v>1838.6906950000002</v>
      </c>
      <c r="E106" s="345">
        <f t="shared" ca="1" si="4"/>
        <v>7.2995950197050394</v>
      </c>
    </row>
    <row r="107" spans="2:5" x14ac:dyDescent="0.35">
      <c r="B107" s="14">
        <v>2026</v>
      </c>
      <c r="C107" s="216">
        <f t="shared" ca="1" si="2"/>
        <v>151.05359849999996</v>
      </c>
      <c r="D107" s="184">
        <f t="shared" ca="1" si="3"/>
        <v>1899.6962189999999</v>
      </c>
      <c r="E107" s="345">
        <f t="shared" ca="1" si="4"/>
        <v>7.9514607119402791</v>
      </c>
    </row>
    <row r="108" spans="2:5" x14ac:dyDescent="0.35">
      <c r="B108" s="14">
        <v>2027</v>
      </c>
      <c r="C108" s="509">
        <f t="shared" ca="1" si="2"/>
        <v>164.66476940000001</v>
      </c>
      <c r="D108" s="487">
        <f t="shared" ca="1" si="3"/>
        <v>1974.1001150000002</v>
      </c>
      <c r="E108" s="345">
        <f t="shared" ca="1" si="4"/>
        <v>8.3412572720507647</v>
      </c>
    </row>
    <row r="109" spans="2:5" s="467" customFormat="1" x14ac:dyDescent="0.35">
      <c r="B109" s="14">
        <v>2028</v>
      </c>
      <c r="C109" s="509">
        <f t="shared" ca="1" si="2"/>
        <v>171.88432679999997</v>
      </c>
      <c r="D109" s="487">
        <f t="shared" ca="1" si="3"/>
        <v>2052.8040919999999</v>
      </c>
      <c r="E109" s="345">
        <f t="shared" ca="1" si="4"/>
        <v>8.373148098732452</v>
      </c>
    </row>
    <row r="110" spans="2:5" x14ac:dyDescent="0.35">
      <c r="B110" s="341" t="s">
        <v>319</v>
      </c>
      <c r="C110" s="342">
        <f t="shared" ref="C110:C130" ca="1" si="6">OFFSET($C$8,4*(ROW()-ROW($C$110)),0)</f>
        <v>92.733000000000004</v>
      </c>
      <c r="D110" s="343">
        <f t="shared" ref="D110:D130" ca="1" si="7">OFFSET($D$8,4*(ROW()-ROW($D$110)),0)</f>
        <v>1027.386</v>
      </c>
      <c r="E110" s="344">
        <f t="shared" ref="E110:E130" ca="1" si="8">OFFSET($E$8,4*(ROW()-ROW($E$110)),0)</f>
        <v>9.0261109261757504</v>
      </c>
    </row>
    <row r="111" spans="2:5" x14ac:dyDescent="0.35">
      <c r="B111" s="14" t="s">
        <v>320</v>
      </c>
      <c r="C111" s="216">
        <f t="shared" ca="1" si="6"/>
        <v>68.974000000000004</v>
      </c>
      <c r="D111" s="184">
        <f t="shared" ca="1" si="7"/>
        <v>1055.037</v>
      </c>
      <c r="E111" s="345">
        <f t="shared" ca="1" si="8"/>
        <v>6.5375906247837765</v>
      </c>
    </row>
    <row r="112" spans="2:5" x14ac:dyDescent="0.35">
      <c r="B112" s="14" t="s">
        <v>321</v>
      </c>
      <c r="C112" s="216">
        <f t="shared" ca="1" si="6"/>
        <v>63.95</v>
      </c>
      <c r="D112" s="184">
        <f t="shared" ca="1" si="7"/>
        <v>1069.191</v>
      </c>
      <c r="E112" s="345">
        <f t="shared" ca="1" si="8"/>
        <v>5.9811577164416843</v>
      </c>
    </row>
    <row r="113" spans="2:5" x14ac:dyDescent="0.35">
      <c r="B113" s="14" t="s">
        <v>82</v>
      </c>
      <c r="C113" s="216">
        <f t="shared" ca="1" si="6"/>
        <v>61.631</v>
      </c>
      <c r="D113" s="184">
        <f t="shared" ca="1" si="7"/>
        <v>1097.258</v>
      </c>
      <c r="E113" s="345">
        <f t="shared" ca="1" si="8"/>
        <v>5.6168193806743716</v>
      </c>
    </row>
    <row r="114" spans="2:5" x14ac:dyDescent="0.35">
      <c r="B114" s="14" t="s">
        <v>83</v>
      </c>
      <c r="C114" s="216">
        <f t="shared" ca="1" si="6"/>
        <v>61.295999999999999</v>
      </c>
      <c r="D114" s="184">
        <f t="shared" ca="1" si="7"/>
        <v>1133.7470000000001</v>
      </c>
      <c r="E114" s="345">
        <f t="shared" ca="1" si="8"/>
        <v>5.4064972167511796</v>
      </c>
    </row>
    <row r="115" spans="2:5" x14ac:dyDescent="0.35">
      <c r="B115" s="14" t="s">
        <v>84</v>
      </c>
      <c r="C115" s="216">
        <f t="shared" ca="1" si="6"/>
        <v>60.978000000000002</v>
      </c>
      <c r="D115" s="184">
        <f t="shared" ca="1" si="7"/>
        <v>1193.153</v>
      </c>
      <c r="E115" s="345">
        <f t="shared" ca="1" si="8"/>
        <v>5.1106605774783285</v>
      </c>
    </row>
    <row r="116" spans="2:5" x14ac:dyDescent="0.35">
      <c r="B116" s="14" t="s">
        <v>85</v>
      </c>
      <c r="C116" s="216">
        <f t="shared" ca="1" si="6"/>
        <v>59.191000000000003</v>
      </c>
      <c r="D116" s="184">
        <f t="shared" ca="1" si="7"/>
        <v>1227.269</v>
      </c>
      <c r="E116" s="345">
        <f t="shared" ca="1" si="8"/>
        <v>4.8229850179544993</v>
      </c>
    </row>
    <row r="117" spans="2:5" x14ac:dyDescent="0.35">
      <c r="B117" s="14" t="s">
        <v>86</v>
      </c>
      <c r="C117" s="216">
        <f t="shared" ca="1" si="6"/>
        <v>57.709000000000003</v>
      </c>
      <c r="D117" s="184">
        <f t="shared" ca="1" si="7"/>
        <v>1300.8030000000001</v>
      </c>
      <c r="E117" s="345">
        <f t="shared" ca="1" si="8"/>
        <v>4.4364135076564244</v>
      </c>
    </row>
    <row r="118" spans="2:5" x14ac:dyDescent="0.35">
      <c r="B118" s="14" t="s">
        <v>87</v>
      </c>
      <c r="C118" s="216">
        <f t="shared" ca="1" si="6"/>
        <v>56.866</v>
      </c>
      <c r="D118" s="184">
        <f t="shared" ca="1" si="7"/>
        <v>1312.9369999999999</v>
      </c>
      <c r="E118" s="345">
        <f t="shared" ca="1" si="8"/>
        <v>4.3312055338527289</v>
      </c>
    </row>
    <row r="119" spans="2:5" x14ac:dyDescent="0.35">
      <c r="B119" s="14" t="s">
        <v>88</v>
      </c>
      <c r="C119" s="216">
        <f t="shared" ca="1" si="6"/>
        <v>55.808</v>
      </c>
      <c r="D119" s="184">
        <f t="shared" ca="1" si="7"/>
        <v>1366.8140000000001</v>
      </c>
      <c r="E119" s="345">
        <f t="shared" ca="1" si="8"/>
        <v>4.083072020040766</v>
      </c>
    </row>
    <row r="120" spans="2:5" x14ac:dyDescent="0.35">
      <c r="B120" s="14" t="s">
        <v>89</v>
      </c>
      <c r="C120" s="216">
        <f t="shared" ca="1" si="6"/>
        <v>56.906999999999996</v>
      </c>
      <c r="D120" s="184">
        <f t="shared" ca="1" si="7"/>
        <v>1410.877</v>
      </c>
      <c r="E120" s="345">
        <f t="shared" ca="1" si="8"/>
        <v>4.0334486989298144</v>
      </c>
    </row>
    <row r="121" spans="2:5" x14ac:dyDescent="0.35">
      <c r="B121" s="14" t="s">
        <v>90</v>
      </c>
      <c r="C121" s="216">
        <f t="shared" ca="1" si="6"/>
        <v>57.412999999999997</v>
      </c>
      <c r="D121" s="184">
        <f t="shared" ca="1" si="7"/>
        <v>1458.896</v>
      </c>
      <c r="E121" s="345">
        <f t="shared" ca="1" si="8"/>
        <v>3.9353730492098138</v>
      </c>
    </row>
    <row r="122" spans="2:5" x14ac:dyDescent="0.35">
      <c r="B122" s="14" t="s">
        <v>91</v>
      </c>
      <c r="C122" s="216">
        <f t="shared" ca="1" si="6"/>
        <v>53.1</v>
      </c>
      <c r="D122" s="184">
        <f t="shared" ca="1" si="7"/>
        <v>1465.472</v>
      </c>
      <c r="E122" s="345">
        <f t="shared" ca="1" si="8"/>
        <v>3.6234059743209013</v>
      </c>
    </row>
    <row r="123" spans="2:5" x14ac:dyDescent="0.35">
      <c r="B123" s="14" t="s">
        <v>92</v>
      </c>
      <c r="C123" s="216">
        <f t="shared" ca="1" si="6"/>
        <v>52.337000000000003</v>
      </c>
      <c r="D123" s="184">
        <f t="shared" ca="1" si="7"/>
        <v>1521.9190000000001</v>
      </c>
      <c r="E123" s="345">
        <f t="shared" ca="1" si="8"/>
        <v>3.4388820955648756</v>
      </c>
    </row>
    <row r="124" spans="2:5" x14ac:dyDescent="0.35">
      <c r="B124" s="14" t="s">
        <v>93</v>
      </c>
      <c r="C124" s="216">
        <f t="shared" ca="1" si="6"/>
        <v>60.61</v>
      </c>
      <c r="D124" s="184">
        <f t="shared" ca="1" si="7"/>
        <v>1639.788</v>
      </c>
      <c r="E124" s="345">
        <f t="shared" ca="1" si="8"/>
        <v>3.6962095100098304</v>
      </c>
    </row>
    <row r="125" spans="2:5" x14ac:dyDescent="0.35">
      <c r="B125" s="14" t="s">
        <v>94</v>
      </c>
      <c r="C125" s="216">
        <f t="shared" ca="1" si="6"/>
        <v>80.016934499999991</v>
      </c>
      <c r="D125" s="184">
        <f t="shared" ca="1" si="7"/>
        <v>1736.9613050000003</v>
      </c>
      <c r="E125" s="345">
        <f t="shared" ca="1" si="8"/>
        <v>4.6067194628725465</v>
      </c>
    </row>
    <row r="126" spans="2:5" x14ac:dyDescent="0.35">
      <c r="B126" s="14" t="s">
        <v>342</v>
      </c>
      <c r="C126" s="216">
        <f t="shared" ca="1" si="6"/>
        <v>117.0097447</v>
      </c>
      <c r="D126" s="184">
        <f t="shared" ca="1" si="7"/>
        <v>1790.2294980000001</v>
      </c>
      <c r="E126" s="345">
        <f t="shared" ca="1" si="8"/>
        <v>6.5360192551134011</v>
      </c>
    </row>
    <row r="127" spans="2:5" x14ac:dyDescent="0.35">
      <c r="B127" s="14" t="s">
        <v>349</v>
      </c>
      <c r="C127" s="216">
        <f t="shared" ca="1" si="6"/>
        <v>138.51553269999999</v>
      </c>
      <c r="D127" s="184">
        <f t="shared" ca="1" si="7"/>
        <v>1853.1410210000001</v>
      </c>
      <c r="E127" s="345">
        <f t="shared" ca="1" si="8"/>
        <v>7.4746352884279483</v>
      </c>
    </row>
    <row r="128" spans="2:5" x14ac:dyDescent="0.35">
      <c r="B128" s="14" t="s">
        <v>373</v>
      </c>
      <c r="C128" s="216">
        <f t="shared" ca="1" si="6"/>
        <v>155.00583570000001</v>
      </c>
      <c r="D128" s="184">
        <f t="shared" ca="1" si="7"/>
        <v>1917.2432110000002</v>
      </c>
      <c r="E128" s="345">
        <f t="shared" ca="1" si="8"/>
        <v>8.0848290300713437</v>
      </c>
    </row>
    <row r="129" spans="2:5" x14ac:dyDescent="0.35">
      <c r="B129" s="14" t="s">
        <v>495</v>
      </c>
      <c r="C129" s="509">
        <f t="shared" ca="1" si="6"/>
        <v>166.9254353</v>
      </c>
      <c r="D129" s="487">
        <f t="shared" ca="1" si="7"/>
        <v>1993.5631740000001</v>
      </c>
      <c r="E129" s="345">
        <f t="shared" ca="1" si="8"/>
        <v>8.3732202458912379</v>
      </c>
    </row>
    <row r="130" spans="2:5" s="467" customFormat="1" ht="14.6" thickBot="1" x14ac:dyDescent="0.4">
      <c r="B130" s="14" t="s">
        <v>603</v>
      </c>
      <c r="C130" s="509">
        <f t="shared" ca="1" si="6"/>
        <v>173.35086959999998</v>
      </c>
      <c r="D130" s="487">
        <f t="shared" ca="1" si="7"/>
        <v>2072.9247049999999</v>
      </c>
      <c r="E130" s="345">
        <f t="shared" ca="1" si="8"/>
        <v>8.3626225873939788</v>
      </c>
    </row>
    <row r="131" spans="2:5" ht="15" customHeight="1" x14ac:dyDescent="0.35">
      <c r="B131" s="728" t="s">
        <v>30</v>
      </c>
      <c r="C131" s="729"/>
      <c r="D131" s="729"/>
      <c r="E131" s="730"/>
    </row>
    <row r="132" spans="2:5" ht="15" customHeight="1" x14ac:dyDescent="0.35">
      <c r="B132" s="722" t="s">
        <v>533</v>
      </c>
      <c r="C132" s="723"/>
      <c r="D132" s="723"/>
      <c r="E132" s="724"/>
    </row>
    <row r="133" spans="2:5" ht="15" customHeight="1" x14ac:dyDescent="0.35">
      <c r="B133" s="722" t="s">
        <v>534</v>
      </c>
      <c r="C133" s="723"/>
      <c r="D133" s="723"/>
      <c r="E133" s="724"/>
    </row>
    <row r="134" spans="2:5" ht="15" customHeight="1" thickBot="1" x14ac:dyDescent="0.4">
      <c r="B134" s="731" t="s">
        <v>535</v>
      </c>
      <c r="C134" s="732"/>
      <c r="D134" s="732"/>
      <c r="E134" s="733"/>
    </row>
  </sheetData>
  <mergeCells count="5">
    <mergeCell ref="B2:E2"/>
    <mergeCell ref="B131:E131"/>
    <mergeCell ref="B132:E132"/>
    <mergeCell ref="B133:E133"/>
    <mergeCell ref="B134:E134"/>
  </mergeCells>
  <phoneticPr fontId="93" type="noConversion"/>
  <hyperlinks>
    <hyperlink ref="A1" location="Contents!A1" display="Back to contents" xr:uid="{73335F35-D089-4A34-8F64-576D9C657658}"/>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73E1-017B-4E27-AB4B-A7DB3DD37B17}">
  <sheetPr>
    <tabColor theme="6"/>
  </sheetPr>
  <dimension ref="A1:V161"/>
  <sheetViews>
    <sheetView zoomScaleNormal="100" zoomScaleSheetLayoutView="85" workbookViewId="0"/>
  </sheetViews>
  <sheetFormatPr defaultColWidth="8.86328125" defaultRowHeight="15.45" x14ac:dyDescent="0.4"/>
  <cols>
    <col min="1" max="2" width="9.33203125" style="2" customWidth="1"/>
    <col min="3" max="4" width="11" style="2" bestFit="1" customWidth="1"/>
    <col min="5" max="5" width="9.796875" style="2" customWidth="1"/>
    <col min="6" max="6" width="9.86328125" style="2" customWidth="1"/>
    <col min="7" max="7" width="9.19921875" style="2" customWidth="1"/>
    <col min="8" max="8" width="10.33203125" style="2" customWidth="1"/>
    <col min="9" max="9" width="9.19921875" style="2" customWidth="1"/>
    <col min="10" max="10" width="12.796875" style="2" bestFit="1" customWidth="1"/>
    <col min="11" max="11" width="9.19921875" style="2" customWidth="1"/>
    <col min="12" max="12" width="10.19921875" style="2" customWidth="1"/>
    <col min="13" max="14" width="9.19921875" style="2" customWidth="1"/>
    <col min="15" max="15" width="10" style="2" bestFit="1" customWidth="1"/>
    <col min="16" max="16" width="9.19921875" style="2" customWidth="1"/>
    <col min="17" max="17" width="10.19921875" style="2" bestFit="1" customWidth="1"/>
    <col min="18" max="19" width="9.19921875" style="2" customWidth="1"/>
    <col min="20" max="20" width="8.86328125" style="2"/>
    <col min="21" max="22" width="9.33203125" style="2" bestFit="1" customWidth="1"/>
    <col min="23" max="16384" width="8.86328125" style="2"/>
  </cols>
  <sheetData>
    <row r="1" spans="1:22" ht="33.75" customHeight="1" thickBot="1" x14ac:dyDescent="0.5">
      <c r="A1" s="9" t="s">
        <v>42</v>
      </c>
      <c r="B1" s="217"/>
      <c r="C1" s="217"/>
      <c r="D1" s="217"/>
      <c r="E1" s="217"/>
      <c r="F1" s="217"/>
      <c r="G1" s="217"/>
      <c r="H1" s="217"/>
      <c r="I1" s="217"/>
      <c r="J1" s="217"/>
      <c r="K1" s="217"/>
      <c r="L1" s="217"/>
      <c r="M1" s="217"/>
      <c r="N1" s="217"/>
      <c r="O1" s="217"/>
      <c r="P1" s="217"/>
      <c r="Q1" s="217"/>
      <c r="R1" s="217"/>
      <c r="S1" s="7"/>
    </row>
    <row r="2" spans="1:22" s="151" customFormat="1" ht="34.5" customHeight="1" thickBot="1" x14ac:dyDescent="0.5">
      <c r="A2" s="149"/>
      <c r="B2" s="598" t="s">
        <v>425</v>
      </c>
      <c r="C2" s="599"/>
      <c r="D2" s="599"/>
      <c r="E2" s="599"/>
      <c r="F2" s="599"/>
      <c r="G2" s="599"/>
      <c r="H2" s="599"/>
      <c r="I2" s="599"/>
      <c r="J2" s="599"/>
      <c r="K2" s="599"/>
      <c r="L2" s="599"/>
      <c r="M2" s="599"/>
      <c r="N2" s="599"/>
      <c r="O2" s="599"/>
      <c r="P2" s="599"/>
      <c r="Q2" s="599"/>
      <c r="R2" s="599"/>
      <c r="S2" s="600"/>
    </row>
    <row r="3" spans="1:22" s="154" customFormat="1" ht="38.25" customHeight="1" x14ac:dyDescent="0.45">
      <c r="A3" s="152"/>
      <c r="B3" s="218" t="s">
        <v>398</v>
      </c>
      <c r="C3" s="601" t="s">
        <v>502</v>
      </c>
      <c r="D3" s="601" t="s">
        <v>453</v>
      </c>
      <c r="E3" s="219" t="s">
        <v>503</v>
      </c>
      <c r="F3" s="220"/>
      <c r="G3" s="220"/>
      <c r="H3" s="220"/>
      <c r="I3" s="220"/>
      <c r="J3" s="601" t="s">
        <v>504</v>
      </c>
      <c r="K3" s="601" t="s">
        <v>426</v>
      </c>
      <c r="L3" s="601" t="s">
        <v>427</v>
      </c>
      <c r="M3" s="601" t="s">
        <v>428</v>
      </c>
      <c r="N3" s="601" t="s">
        <v>429</v>
      </c>
      <c r="O3" s="601" t="s">
        <v>454</v>
      </c>
      <c r="P3" s="602" t="s">
        <v>430</v>
      </c>
      <c r="Q3" s="602" t="s">
        <v>455</v>
      </c>
      <c r="R3" s="602" t="s">
        <v>102</v>
      </c>
      <c r="S3" s="603" t="s">
        <v>431</v>
      </c>
    </row>
    <row r="4" spans="1:22" s="154" customFormat="1" ht="30.75" customHeight="1" x14ac:dyDescent="0.45">
      <c r="A4" s="152"/>
      <c r="B4" s="218"/>
      <c r="C4" s="601"/>
      <c r="D4" s="601"/>
      <c r="E4" s="221" t="s">
        <v>432</v>
      </c>
      <c r="F4" s="221" t="s">
        <v>433</v>
      </c>
      <c r="G4" s="221" t="s">
        <v>434</v>
      </c>
      <c r="H4" s="221" t="s">
        <v>81</v>
      </c>
      <c r="I4" s="221" t="s">
        <v>435</v>
      </c>
      <c r="J4" s="601"/>
      <c r="K4" s="601"/>
      <c r="L4" s="601"/>
      <c r="M4" s="601"/>
      <c r="N4" s="601"/>
      <c r="O4" s="601"/>
      <c r="P4" s="602"/>
      <c r="Q4" s="602"/>
      <c r="R4" s="602"/>
      <c r="S4" s="604"/>
    </row>
    <row r="5" spans="1:22" ht="15.75" customHeight="1" x14ac:dyDescent="0.4">
      <c r="A5" s="222"/>
      <c r="B5" s="223" t="s">
        <v>56</v>
      </c>
      <c r="C5" s="148">
        <v>308.10399999999998</v>
      </c>
      <c r="D5" s="148">
        <v>93.322999999999993</v>
      </c>
      <c r="E5" s="148">
        <v>84.846999999999994</v>
      </c>
      <c r="F5" s="148">
        <v>45.209000000000003</v>
      </c>
      <c r="G5" s="148">
        <v>24.954000000000001</v>
      </c>
      <c r="H5" s="148">
        <v>13.731999999999999</v>
      </c>
      <c r="I5" s="148">
        <v>1.494</v>
      </c>
      <c r="J5" s="148">
        <v>0.253</v>
      </c>
      <c r="K5" s="148">
        <v>486.52699999999999</v>
      </c>
      <c r="L5" s="148">
        <v>-2.6880000000000002</v>
      </c>
      <c r="M5" s="148">
        <v>483.839</v>
      </c>
      <c r="N5" s="148">
        <v>140.286</v>
      </c>
      <c r="O5" s="148">
        <v>626.48900000000003</v>
      </c>
      <c r="P5" s="148">
        <v>137.10300000000001</v>
      </c>
      <c r="Q5" s="148">
        <v>0</v>
      </c>
      <c r="R5" s="148">
        <v>489.78300000000002</v>
      </c>
      <c r="S5" s="15">
        <v>426.40499999999997</v>
      </c>
      <c r="T5" s="3"/>
      <c r="U5" s="28"/>
      <c r="V5" s="28"/>
    </row>
    <row r="6" spans="1:22" x14ac:dyDescent="0.4">
      <c r="A6" s="222"/>
      <c r="B6" s="223" t="s">
        <v>57</v>
      </c>
      <c r="C6" s="148">
        <v>304.49400000000003</v>
      </c>
      <c r="D6" s="148">
        <v>92.738</v>
      </c>
      <c r="E6" s="148">
        <v>85.799000000000007</v>
      </c>
      <c r="F6" s="148">
        <v>46.924999999999997</v>
      </c>
      <c r="G6" s="148">
        <v>23.782</v>
      </c>
      <c r="H6" s="148">
        <v>14.129</v>
      </c>
      <c r="I6" s="148">
        <v>1.4500000000000002</v>
      </c>
      <c r="J6" s="148">
        <v>-0.42199999999999999</v>
      </c>
      <c r="K6" s="148">
        <v>482.60899999999998</v>
      </c>
      <c r="L6" s="148">
        <v>-1.2310000000000001</v>
      </c>
      <c r="M6" s="148">
        <v>481.37799999999999</v>
      </c>
      <c r="N6" s="148">
        <v>140.30500000000001</v>
      </c>
      <c r="O6" s="148">
        <v>623.24099999999999</v>
      </c>
      <c r="P6" s="148">
        <v>136.25299999999999</v>
      </c>
      <c r="Q6" s="148">
        <v>0</v>
      </c>
      <c r="R6" s="148">
        <v>487.38600000000002</v>
      </c>
      <c r="S6" s="15">
        <v>424.84100000000001</v>
      </c>
      <c r="U6" s="28"/>
      <c r="V6" s="28"/>
    </row>
    <row r="7" spans="1:22" x14ac:dyDescent="0.4">
      <c r="A7" s="222"/>
      <c r="B7" s="223" t="s">
        <v>58</v>
      </c>
      <c r="C7" s="148">
        <v>299.63299999999998</v>
      </c>
      <c r="D7" s="148">
        <v>94.397000000000006</v>
      </c>
      <c r="E7" s="148">
        <v>81.322999999999993</v>
      </c>
      <c r="F7" s="148">
        <v>45.148000000000003</v>
      </c>
      <c r="G7" s="148">
        <v>19.579999999999998</v>
      </c>
      <c r="H7" s="148">
        <v>14.145</v>
      </c>
      <c r="I7" s="148">
        <v>2.7749999999999999</v>
      </c>
      <c r="J7" s="148">
        <v>-0.98399999999999999</v>
      </c>
      <c r="K7" s="148">
        <v>474.36900000000003</v>
      </c>
      <c r="L7" s="148">
        <v>-3.2130000000000001</v>
      </c>
      <c r="M7" s="148">
        <v>471.15600000000001</v>
      </c>
      <c r="N7" s="148">
        <v>140.846</v>
      </c>
      <c r="O7" s="148">
        <v>613.27200000000005</v>
      </c>
      <c r="P7" s="148">
        <v>133.81100000000001</v>
      </c>
      <c r="Q7" s="148">
        <v>0</v>
      </c>
      <c r="R7" s="148">
        <v>479.87200000000001</v>
      </c>
      <c r="S7" s="15">
        <v>418.25099999999998</v>
      </c>
      <c r="U7" s="28"/>
      <c r="V7" s="28"/>
    </row>
    <row r="8" spans="1:22" x14ac:dyDescent="0.4">
      <c r="A8" s="222"/>
      <c r="B8" s="223" t="s">
        <v>63</v>
      </c>
      <c r="C8" s="148">
        <v>292.37299999999999</v>
      </c>
      <c r="D8" s="148">
        <v>95.402000000000001</v>
      </c>
      <c r="E8" s="148">
        <v>79.977999999999994</v>
      </c>
      <c r="F8" s="148">
        <v>43.616999999999997</v>
      </c>
      <c r="G8" s="148">
        <v>18.727</v>
      </c>
      <c r="H8" s="148">
        <v>15.192</v>
      </c>
      <c r="I8" s="148">
        <v>2.722</v>
      </c>
      <c r="J8" s="148">
        <v>0.11</v>
      </c>
      <c r="K8" s="148">
        <v>467.863</v>
      </c>
      <c r="L8" s="148">
        <v>-5.6559999999999997</v>
      </c>
      <c r="M8" s="148">
        <v>462.20699999999999</v>
      </c>
      <c r="N8" s="148">
        <v>135.42400000000001</v>
      </c>
      <c r="O8" s="148">
        <v>596.03099999999995</v>
      </c>
      <c r="P8" s="148">
        <v>126.724</v>
      </c>
      <c r="Q8" s="148">
        <v>0</v>
      </c>
      <c r="R8" s="148">
        <v>469.69400000000002</v>
      </c>
      <c r="S8" s="15">
        <v>409.32100000000003</v>
      </c>
      <c r="U8" s="28"/>
      <c r="V8" s="28"/>
    </row>
    <row r="9" spans="1:22" x14ac:dyDescent="0.4">
      <c r="A9" s="222"/>
      <c r="B9" s="223" t="s">
        <v>0</v>
      </c>
      <c r="C9" s="148">
        <v>291.28399999999999</v>
      </c>
      <c r="D9" s="148">
        <v>94.802000000000007</v>
      </c>
      <c r="E9" s="148">
        <v>75.260999999999996</v>
      </c>
      <c r="F9" s="148">
        <v>39.697000000000003</v>
      </c>
      <c r="G9" s="148">
        <v>17.619</v>
      </c>
      <c r="H9" s="148">
        <v>15.489000000000001</v>
      </c>
      <c r="I9" s="148">
        <v>2.681</v>
      </c>
      <c r="J9" s="148">
        <v>1.3080000000000001</v>
      </c>
      <c r="K9" s="148">
        <v>462.65499999999997</v>
      </c>
      <c r="L9" s="148">
        <v>-9.3940000000000001</v>
      </c>
      <c r="M9" s="148">
        <v>453.26100000000002</v>
      </c>
      <c r="N9" s="148">
        <v>126.723</v>
      </c>
      <c r="O9" s="148">
        <v>581.25800000000004</v>
      </c>
      <c r="P9" s="148">
        <v>121.718</v>
      </c>
      <c r="Q9" s="148">
        <v>0</v>
      </c>
      <c r="R9" s="148">
        <v>460.10500000000002</v>
      </c>
      <c r="S9" s="15">
        <v>401.25099999999998</v>
      </c>
      <c r="U9" s="28"/>
      <c r="V9" s="28"/>
    </row>
    <row r="10" spans="1:22" ht="15.9" x14ac:dyDescent="0.45">
      <c r="A10" s="7"/>
      <c r="B10" s="223" t="s">
        <v>1</v>
      </c>
      <c r="C10" s="148">
        <v>291.11</v>
      </c>
      <c r="D10" s="148">
        <v>94.563999999999993</v>
      </c>
      <c r="E10" s="148">
        <v>72.063000000000002</v>
      </c>
      <c r="F10" s="148">
        <v>37.613999999999997</v>
      </c>
      <c r="G10" s="148">
        <v>17.123999999999999</v>
      </c>
      <c r="H10" s="148">
        <v>14.824</v>
      </c>
      <c r="I10" s="148">
        <v>2.6440000000000001</v>
      </c>
      <c r="J10" s="148">
        <v>0.61699999999999999</v>
      </c>
      <c r="K10" s="148">
        <v>458.35399999999998</v>
      </c>
      <c r="L10" s="148">
        <v>-8.9619999999999997</v>
      </c>
      <c r="M10" s="148">
        <v>449.392</v>
      </c>
      <c r="N10" s="148">
        <v>125.42</v>
      </c>
      <c r="O10" s="148">
        <v>580.02800000000002</v>
      </c>
      <c r="P10" s="148">
        <v>122.009</v>
      </c>
      <c r="Q10" s="148">
        <v>0</v>
      </c>
      <c r="R10" s="148">
        <v>458.59899999999999</v>
      </c>
      <c r="S10" s="15">
        <v>399.49900000000002</v>
      </c>
      <c r="U10" s="28"/>
      <c r="V10" s="28"/>
    </row>
    <row r="11" spans="1:22" ht="15.9" x14ac:dyDescent="0.45">
      <c r="A11" s="7"/>
      <c r="B11" s="223" t="s">
        <v>2</v>
      </c>
      <c r="C11" s="148">
        <v>292.73200000000003</v>
      </c>
      <c r="D11" s="148">
        <v>95.361999999999995</v>
      </c>
      <c r="E11" s="148">
        <v>72.551000000000002</v>
      </c>
      <c r="F11" s="148">
        <v>36.801000000000002</v>
      </c>
      <c r="G11" s="148">
        <v>17.177</v>
      </c>
      <c r="H11" s="148">
        <v>16.068999999999999</v>
      </c>
      <c r="I11" s="148">
        <v>2.6749999999999998</v>
      </c>
      <c r="J11" s="148">
        <v>1.036</v>
      </c>
      <c r="K11" s="148">
        <v>461.68099999999998</v>
      </c>
      <c r="L11" s="148">
        <v>-9.2690000000000001</v>
      </c>
      <c r="M11" s="148">
        <v>452.41199999999998</v>
      </c>
      <c r="N11" s="148">
        <v>124.828</v>
      </c>
      <c r="O11" s="148">
        <v>583.70899999999995</v>
      </c>
      <c r="P11" s="148">
        <v>125.31100000000001</v>
      </c>
      <c r="Q11" s="148">
        <v>0</v>
      </c>
      <c r="R11" s="148">
        <v>458.875</v>
      </c>
      <c r="S11" s="15">
        <v>400.202</v>
      </c>
      <c r="U11" s="28"/>
      <c r="V11" s="28"/>
    </row>
    <row r="12" spans="1:22" ht="15.9" x14ac:dyDescent="0.45">
      <c r="A12" s="7"/>
      <c r="B12" s="223" t="s">
        <v>3</v>
      </c>
      <c r="C12" s="148">
        <v>294.90899999999999</v>
      </c>
      <c r="D12" s="148">
        <v>96.11</v>
      </c>
      <c r="E12" s="148">
        <v>71.334999999999994</v>
      </c>
      <c r="F12" s="148">
        <v>36.481999999999999</v>
      </c>
      <c r="G12" s="148">
        <v>16.393999999999998</v>
      </c>
      <c r="H12" s="148">
        <v>15.851000000000001</v>
      </c>
      <c r="I12" s="148">
        <v>2.7280000000000002</v>
      </c>
      <c r="J12" s="148">
        <v>-0.22800000000000001</v>
      </c>
      <c r="K12" s="148">
        <v>462.12599999999998</v>
      </c>
      <c r="L12" s="148">
        <v>-7.4059999999999997</v>
      </c>
      <c r="M12" s="148">
        <v>454.72</v>
      </c>
      <c r="N12" s="148">
        <v>130.66300000000001</v>
      </c>
      <c r="O12" s="148">
        <v>587.16600000000005</v>
      </c>
      <c r="P12" s="148">
        <v>127.35</v>
      </c>
      <c r="Q12" s="148">
        <v>0</v>
      </c>
      <c r="R12" s="148">
        <v>460.238</v>
      </c>
      <c r="S12" s="15">
        <v>401.68099999999998</v>
      </c>
      <c r="U12" s="28"/>
      <c r="V12" s="28"/>
    </row>
    <row r="13" spans="1:22" ht="18.75" customHeight="1" x14ac:dyDescent="0.45">
      <c r="A13" s="7"/>
      <c r="B13" s="223" t="s">
        <v>4</v>
      </c>
      <c r="C13" s="148">
        <v>293.46499999999997</v>
      </c>
      <c r="D13" s="148">
        <v>94.805000000000007</v>
      </c>
      <c r="E13" s="148">
        <v>75.138000000000005</v>
      </c>
      <c r="F13" s="148">
        <v>38.204000000000001</v>
      </c>
      <c r="G13" s="148">
        <v>17.617000000000001</v>
      </c>
      <c r="H13" s="148">
        <v>16.792000000000002</v>
      </c>
      <c r="I13" s="148">
        <v>2.7089999999999996</v>
      </c>
      <c r="J13" s="148">
        <v>-0.36599999999999999</v>
      </c>
      <c r="K13" s="148">
        <v>463.04199999999997</v>
      </c>
      <c r="L13" s="148">
        <v>-2.1960000000000002</v>
      </c>
      <c r="M13" s="148">
        <v>460.846</v>
      </c>
      <c r="N13" s="148">
        <v>130.58199999999999</v>
      </c>
      <c r="O13" s="148">
        <v>593.83399999999995</v>
      </c>
      <c r="P13" s="148">
        <v>129.67699999999999</v>
      </c>
      <c r="Q13" s="148">
        <v>0</v>
      </c>
      <c r="R13" s="148">
        <v>464.54300000000001</v>
      </c>
      <c r="S13" s="15">
        <v>405.88400000000001</v>
      </c>
      <c r="U13" s="28"/>
      <c r="V13" s="28"/>
    </row>
    <row r="14" spans="1:22" ht="15.9" x14ac:dyDescent="0.45">
      <c r="A14" s="7"/>
      <c r="B14" s="223" t="s">
        <v>5</v>
      </c>
      <c r="C14" s="148">
        <v>300.59199999999998</v>
      </c>
      <c r="D14" s="148">
        <v>95.123000000000005</v>
      </c>
      <c r="E14" s="148">
        <v>74.022000000000006</v>
      </c>
      <c r="F14" s="148">
        <v>37.630000000000003</v>
      </c>
      <c r="G14" s="148">
        <v>18.596</v>
      </c>
      <c r="H14" s="148">
        <v>15.355</v>
      </c>
      <c r="I14" s="148">
        <v>2.698</v>
      </c>
      <c r="J14" s="148">
        <v>-0.57699999999999996</v>
      </c>
      <c r="K14" s="148">
        <v>469.16</v>
      </c>
      <c r="L14" s="148">
        <v>-1.663</v>
      </c>
      <c r="M14" s="148">
        <v>467.49700000000001</v>
      </c>
      <c r="N14" s="148">
        <v>134.89400000000001</v>
      </c>
      <c r="O14" s="148">
        <v>603.08500000000004</v>
      </c>
      <c r="P14" s="148">
        <v>133.785</v>
      </c>
      <c r="Q14" s="148">
        <v>0</v>
      </c>
      <c r="R14" s="148">
        <v>469.60599999999999</v>
      </c>
      <c r="S14" s="15">
        <v>410.79300000000001</v>
      </c>
      <c r="U14" s="28"/>
      <c r="V14" s="28"/>
    </row>
    <row r="15" spans="1:22" ht="15.9" x14ac:dyDescent="0.45">
      <c r="A15" s="7"/>
      <c r="B15" s="223" t="s">
        <v>6</v>
      </c>
      <c r="C15" s="148">
        <v>300.84100000000001</v>
      </c>
      <c r="D15" s="148">
        <v>95.137</v>
      </c>
      <c r="E15" s="148">
        <v>76.899000000000001</v>
      </c>
      <c r="F15" s="148">
        <v>39.313000000000002</v>
      </c>
      <c r="G15" s="148">
        <v>19.559999999999999</v>
      </c>
      <c r="H15" s="148">
        <v>15.628</v>
      </c>
      <c r="I15" s="148">
        <v>2.6779999999999999</v>
      </c>
      <c r="J15" s="148">
        <v>0.52400000000000002</v>
      </c>
      <c r="K15" s="148">
        <v>473.40100000000001</v>
      </c>
      <c r="L15" s="148">
        <v>-0.65800000000000003</v>
      </c>
      <c r="M15" s="148">
        <v>472.74299999999999</v>
      </c>
      <c r="N15" s="148">
        <v>136.309</v>
      </c>
      <c r="O15" s="148">
        <v>610.10599999999999</v>
      </c>
      <c r="P15" s="148">
        <v>138.10400000000001</v>
      </c>
      <c r="Q15" s="148">
        <v>0</v>
      </c>
      <c r="R15" s="148">
        <v>472.19900000000001</v>
      </c>
      <c r="S15" s="15">
        <v>413.47800000000001</v>
      </c>
      <c r="U15" s="28"/>
      <c r="V15" s="28"/>
    </row>
    <row r="16" spans="1:22" ht="15.9" x14ac:dyDescent="0.45">
      <c r="A16" s="7"/>
      <c r="B16" s="223" t="s">
        <v>7</v>
      </c>
      <c r="C16" s="148">
        <v>300.34199999999998</v>
      </c>
      <c r="D16" s="148">
        <v>95.695999999999998</v>
      </c>
      <c r="E16" s="148">
        <v>78.972999999999999</v>
      </c>
      <c r="F16" s="148">
        <v>41.914000000000001</v>
      </c>
      <c r="G16" s="148">
        <v>19.064</v>
      </c>
      <c r="H16" s="148">
        <v>15.547000000000001</v>
      </c>
      <c r="I16" s="148">
        <v>2.6180000000000003</v>
      </c>
      <c r="J16" s="148">
        <v>0.41799999999999998</v>
      </c>
      <c r="K16" s="148">
        <v>475.42899999999997</v>
      </c>
      <c r="L16" s="148">
        <v>-4.0460000000000003</v>
      </c>
      <c r="M16" s="148">
        <v>471.38299999999998</v>
      </c>
      <c r="N16" s="148">
        <v>139.07599999999999</v>
      </c>
      <c r="O16" s="148">
        <v>611.77300000000002</v>
      </c>
      <c r="P16" s="148">
        <v>139.31800000000001</v>
      </c>
      <c r="Q16" s="148">
        <v>0</v>
      </c>
      <c r="R16" s="148">
        <v>472.61200000000002</v>
      </c>
      <c r="S16" s="15">
        <v>414.37099999999998</v>
      </c>
      <c r="U16" s="28"/>
      <c r="V16" s="28"/>
    </row>
    <row r="17" spans="1:22" ht="18.75" customHeight="1" x14ac:dyDescent="0.45">
      <c r="A17" s="7"/>
      <c r="B17" s="223" t="s">
        <v>8</v>
      </c>
      <c r="C17" s="148">
        <v>297.72399999999999</v>
      </c>
      <c r="D17" s="148">
        <v>96.262</v>
      </c>
      <c r="E17" s="148">
        <v>75.921999999999997</v>
      </c>
      <c r="F17" s="148">
        <v>39</v>
      </c>
      <c r="G17" s="148">
        <v>18.108000000000001</v>
      </c>
      <c r="H17" s="148">
        <v>16.457000000000001</v>
      </c>
      <c r="I17" s="148">
        <v>2.6239999999999997</v>
      </c>
      <c r="J17" s="148">
        <v>-2.3090000000000002</v>
      </c>
      <c r="K17" s="148">
        <v>467.59899999999999</v>
      </c>
      <c r="L17" s="148">
        <v>-2.2589999999999999</v>
      </c>
      <c r="M17" s="148">
        <v>465.34</v>
      </c>
      <c r="N17" s="148">
        <v>144.79499999999999</v>
      </c>
      <c r="O17" s="148">
        <v>609.55999999999995</v>
      </c>
      <c r="P17" s="148">
        <v>136.03100000000001</v>
      </c>
      <c r="Q17" s="148">
        <v>0</v>
      </c>
      <c r="R17" s="148">
        <v>473.81900000000002</v>
      </c>
      <c r="S17" s="15">
        <v>416.13200000000001</v>
      </c>
      <c r="U17" s="28"/>
      <c r="V17" s="28"/>
    </row>
    <row r="18" spans="1:22" ht="15.9" x14ac:dyDescent="0.45">
      <c r="A18" s="7"/>
      <c r="B18" s="223" t="s">
        <v>9</v>
      </c>
      <c r="C18" s="148">
        <v>297.01100000000002</v>
      </c>
      <c r="D18" s="148">
        <v>94.581000000000003</v>
      </c>
      <c r="E18" s="148">
        <v>75.106999999999999</v>
      </c>
      <c r="F18" s="148">
        <v>41.219000000000001</v>
      </c>
      <c r="G18" s="148">
        <v>17.670999999999999</v>
      </c>
      <c r="H18" s="148">
        <v>13.757999999999999</v>
      </c>
      <c r="I18" s="148">
        <v>2.5529999999999999</v>
      </c>
      <c r="J18" s="148">
        <v>0.16400000000000001</v>
      </c>
      <c r="K18" s="148">
        <v>466.863</v>
      </c>
      <c r="L18" s="148">
        <v>4.468</v>
      </c>
      <c r="M18" s="148">
        <v>471.33100000000002</v>
      </c>
      <c r="N18" s="148">
        <v>142.702</v>
      </c>
      <c r="O18" s="148">
        <v>614.34</v>
      </c>
      <c r="P18" s="148">
        <v>140.09</v>
      </c>
      <c r="Q18" s="148">
        <v>0</v>
      </c>
      <c r="R18" s="148">
        <v>474.36500000000001</v>
      </c>
      <c r="S18" s="15">
        <v>417.07100000000003</v>
      </c>
      <c r="U18" s="28"/>
      <c r="V18" s="28"/>
    </row>
    <row r="19" spans="1:22" ht="15.9" x14ac:dyDescent="0.45">
      <c r="A19" s="7"/>
      <c r="B19" s="223" t="s">
        <v>10</v>
      </c>
      <c r="C19" s="148">
        <v>298.00599999999997</v>
      </c>
      <c r="D19" s="148">
        <v>94.423000000000002</v>
      </c>
      <c r="E19" s="148">
        <v>76.823999999999998</v>
      </c>
      <c r="F19" s="148">
        <v>42.597000000000001</v>
      </c>
      <c r="G19" s="148">
        <v>17.817</v>
      </c>
      <c r="H19" s="148">
        <v>14.055</v>
      </c>
      <c r="I19" s="148">
        <v>2.4249999999999998</v>
      </c>
      <c r="J19" s="148">
        <v>1.393</v>
      </c>
      <c r="K19" s="148">
        <v>470.64600000000002</v>
      </c>
      <c r="L19" s="148">
        <v>0.248</v>
      </c>
      <c r="M19" s="148">
        <v>470.89400000000001</v>
      </c>
      <c r="N19" s="148">
        <v>144.333</v>
      </c>
      <c r="O19" s="148">
        <v>615.51199999999994</v>
      </c>
      <c r="P19" s="148">
        <v>139.83699999999999</v>
      </c>
      <c r="Q19" s="148">
        <v>0</v>
      </c>
      <c r="R19" s="148">
        <v>475.81299999999999</v>
      </c>
      <c r="S19" s="15">
        <v>418.94900000000001</v>
      </c>
      <c r="U19" s="28"/>
      <c r="V19" s="28"/>
    </row>
    <row r="20" spans="1:22" ht="15.9" x14ac:dyDescent="0.45">
      <c r="A20" s="7"/>
      <c r="B20" s="223" t="s">
        <v>11</v>
      </c>
      <c r="C20" s="148">
        <v>298.529</v>
      </c>
      <c r="D20" s="148">
        <v>95.248999999999995</v>
      </c>
      <c r="E20" s="148">
        <v>77.501000000000005</v>
      </c>
      <c r="F20" s="148">
        <v>43.649000000000001</v>
      </c>
      <c r="G20" s="148">
        <v>17.79</v>
      </c>
      <c r="H20" s="148">
        <v>13.685</v>
      </c>
      <c r="I20" s="148">
        <v>2.367</v>
      </c>
      <c r="J20" s="148">
        <v>4.7E-2</v>
      </c>
      <c r="K20" s="148">
        <v>471.32600000000002</v>
      </c>
      <c r="L20" s="148">
        <v>-6.2409999999999997</v>
      </c>
      <c r="M20" s="148">
        <v>465.08499999999998</v>
      </c>
      <c r="N20" s="148">
        <v>146.50299999999999</v>
      </c>
      <c r="O20" s="148">
        <v>617.14300000000003</v>
      </c>
      <c r="P20" s="148">
        <v>140.76499999999999</v>
      </c>
      <c r="Q20" s="148">
        <v>0</v>
      </c>
      <c r="R20" s="148">
        <v>476.47899999999998</v>
      </c>
      <c r="S20" s="15">
        <v>420.06099999999998</v>
      </c>
      <c r="U20" s="28"/>
      <c r="V20" s="28"/>
    </row>
    <row r="21" spans="1:22" ht="18.75" customHeight="1" x14ac:dyDescent="0.45">
      <c r="A21" s="7"/>
      <c r="B21" s="223" t="s">
        <v>12</v>
      </c>
      <c r="C21" s="148">
        <v>298.56900000000002</v>
      </c>
      <c r="D21" s="148">
        <v>98.227999999999994</v>
      </c>
      <c r="E21" s="148">
        <v>78.655000000000001</v>
      </c>
      <c r="F21" s="148">
        <v>45.274000000000001</v>
      </c>
      <c r="G21" s="148">
        <v>16.864999999999998</v>
      </c>
      <c r="H21" s="148">
        <v>14.096</v>
      </c>
      <c r="I21" s="148">
        <v>2.2949999999999999</v>
      </c>
      <c r="J21" s="148">
        <v>-1.964</v>
      </c>
      <c r="K21" s="148">
        <v>473.488</v>
      </c>
      <c r="L21" s="148">
        <v>-4.7169999999999996</v>
      </c>
      <c r="M21" s="148">
        <v>468.77100000000002</v>
      </c>
      <c r="N21" s="148">
        <v>150.065</v>
      </c>
      <c r="O21" s="148">
        <v>622.4</v>
      </c>
      <c r="P21" s="148">
        <v>141.86600000000001</v>
      </c>
      <c r="Q21" s="148">
        <v>0</v>
      </c>
      <c r="R21" s="148">
        <v>480.63200000000001</v>
      </c>
      <c r="S21" s="15">
        <v>424.30900000000003</v>
      </c>
      <c r="U21" s="28"/>
      <c r="V21" s="28"/>
    </row>
    <row r="22" spans="1:22" ht="15.9" x14ac:dyDescent="0.45">
      <c r="A22" s="7"/>
      <c r="B22" s="223" t="s">
        <v>13</v>
      </c>
      <c r="C22" s="148">
        <v>300.92899999999997</v>
      </c>
      <c r="D22" s="148">
        <v>94.966999999999999</v>
      </c>
      <c r="E22" s="148">
        <v>76.644999999999996</v>
      </c>
      <c r="F22" s="148">
        <v>43.325000000000003</v>
      </c>
      <c r="G22" s="148">
        <v>17.242000000000001</v>
      </c>
      <c r="H22" s="148">
        <v>13.782999999999999</v>
      </c>
      <c r="I22" s="148">
        <v>2.3220000000000001</v>
      </c>
      <c r="J22" s="148">
        <v>0.79500000000000004</v>
      </c>
      <c r="K22" s="148">
        <v>473.33600000000001</v>
      </c>
      <c r="L22" s="148">
        <v>7.6539999999999999</v>
      </c>
      <c r="M22" s="148">
        <v>480.99</v>
      </c>
      <c r="N22" s="148">
        <v>143.02699999999999</v>
      </c>
      <c r="O22" s="148">
        <v>624.63699999999994</v>
      </c>
      <c r="P22" s="148">
        <v>144.53800000000001</v>
      </c>
      <c r="Q22" s="148">
        <v>0</v>
      </c>
      <c r="R22" s="148">
        <v>479.97899999999998</v>
      </c>
      <c r="S22" s="15">
        <v>424.38900000000001</v>
      </c>
      <c r="U22" s="28"/>
      <c r="V22" s="28"/>
    </row>
    <row r="23" spans="1:22" ht="15.9" x14ac:dyDescent="0.45">
      <c r="A23" s="7"/>
      <c r="B23" s="223" t="s">
        <v>14</v>
      </c>
      <c r="C23" s="148">
        <v>304.38</v>
      </c>
      <c r="D23" s="148">
        <v>95.861000000000004</v>
      </c>
      <c r="E23" s="148">
        <v>75.936000000000007</v>
      </c>
      <c r="F23" s="148">
        <v>43.521000000000001</v>
      </c>
      <c r="G23" s="148">
        <v>17.713000000000001</v>
      </c>
      <c r="H23" s="148">
        <v>12.571</v>
      </c>
      <c r="I23" s="148">
        <v>2.2410000000000001</v>
      </c>
      <c r="J23" s="148">
        <v>0.24299999999999999</v>
      </c>
      <c r="K23" s="148">
        <v>476.42</v>
      </c>
      <c r="L23" s="148">
        <v>8.0429999999999993</v>
      </c>
      <c r="M23" s="148">
        <v>484.46300000000002</v>
      </c>
      <c r="N23" s="148">
        <v>146.62299999999999</v>
      </c>
      <c r="O23" s="148">
        <v>627.65099999999995</v>
      </c>
      <c r="P23" s="148">
        <v>143.143</v>
      </c>
      <c r="Q23" s="148">
        <v>0</v>
      </c>
      <c r="R23" s="148">
        <v>484.57900000000001</v>
      </c>
      <c r="S23" s="15">
        <v>428.95299999999997</v>
      </c>
      <c r="U23" s="28"/>
      <c r="V23" s="28"/>
    </row>
    <row r="24" spans="1:22" ht="15.9" x14ac:dyDescent="0.45">
      <c r="A24" s="7"/>
      <c r="B24" s="223" t="s">
        <v>15</v>
      </c>
      <c r="C24" s="148">
        <v>307.92899999999997</v>
      </c>
      <c r="D24" s="148">
        <v>97.132000000000005</v>
      </c>
      <c r="E24" s="148">
        <v>78.986000000000004</v>
      </c>
      <c r="F24" s="148">
        <v>46.058999999999997</v>
      </c>
      <c r="G24" s="148">
        <v>18.106000000000002</v>
      </c>
      <c r="H24" s="148">
        <v>12.557</v>
      </c>
      <c r="I24" s="148">
        <v>2.1840000000000002</v>
      </c>
      <c r="J24" s="148">
        <v>-0.11</v>
      </c>
      <c r="K24" s="148">
        <v>483.93700000000001</v>
      </c>
      <c r="L24" s="148">
        <v>-4.6020000000000003</v>
      </c>
      <c r="M24" s="148">
        <v>479.33499999999998</v>
      </c>
      <c r="N24" s="148">
        <v>143.01400000000001</v>
      </c>
      <c r="O24" s="148">
        <v>624.66200000000003</v>
      </c>
      <c r="P24" s="148">
        <v>140.83799999999999</v>
      </c>
      <c r="Q24" s="148">
        <v>0</v>
      </c>
      <c r="R24" s="148">
        <v>484.03899999999999</v>
      </c>
      <c r="S24" s="15">
        <v>429.26</v>
      </c>
      <c r="U24" s="28"/>
      <c r="V24" s="28"/>
    </row>
    <row r="25" spans="1:22" ht="18.75" customHeight="1" x14ac:dyDescent="0.45">
      <c r="A25" s="7"/>
      <c r="B25" s="223" t="s">
        <v>16</v>
      </c>
      <c r="C25" s="148">
        <v>306.27100000000002</v>
      </c>
      <c r="D25" s="148">
        <v>95.903999999999996</v>
      </c>
      <c r="E25" s="148">
        <v>76.694999999999993</v>
      </c>
      <c r="F25" s="148">
        <v>44.731000000000002</v>
      </c>
      <c r="G25" s="148">
        <v>17.989999999999998</v>
      </c>
      <c r="H25" s="148">
        <v>11.813000000000001</v>
      </c>
      <c r="I25" s="148">
        <v>2.0979999999999999</v>
      </c>
      <c r="J25" s="148">
        <v>0.76100000000000001</v>
      </c>
      <c r="K25" s="148">
        <v>479.63099999999997</v>
      </c>
      <c r="L25" s="148">
        <v>1.1539999999999999</v>
      </c>
      <c r="M25" s="148">
        <v>480.78500000000003</v>
      </c>
      <c r="N25" s="148">
        <v>146.11699999999999</v>
      </c>
      <c r="O25" s="148">
        <v>626.423</v>
      </c>
      <c r="P25" s="148">
        <v>141.21100000000001</v>
      </c>
      <c r="Q25" s="148">
        <v>0</v>
      </c>
      <c r="R25" s="148">
        <v>485.40899999999999</v>
      </c>
      <c r="S25" s="15">
        <v>430.435</v>
      </c>
      <c r="U25" s="28"/>
      <c r="V25" s="28"/>
    </row>
    <row r="26" spans="1:22" ht="15.9" x14ac:dyDescent="0.45">
      <c r="A26" s="7"/>
      <c r="B26" s="223" t="s">
        <v>17</v>
      </c>
      <c r="C26" s="148">
        <v>309.29899999999998</v>
      </c>
      <c r="D26" s="148">
        <v>96.483000000000004</v>
      </c>
      <c r="E26" s="148">
        <v>79.896000000000001</v>
      </c>
      <c r="F26" s="148">
        <v>45.627000000000002</v>
      </c>
      <c r="G26" s="148">
        <v>19.876999999999999</v>
      </c>
      <c r="H26" s="148">
        <v>12.205</v>
      </c>
      <c r="I26" s="148">
        <v>2.1789999999999998</v>
      </c>
      <c r="J26" s="148">
        <v>3.3260000000000001</v>
      </c>
      <c r="K26" s="148">
        <v>489.00400000000002</v>
      </c>
      <c r="L26" s="148">
        <v>1.704</v>
      </c>
      <c r="M26" s="148">
        <v>490.70800000000003</v>
      </c>
      <c r="N26" s="148">
        <v>147.523</v>
      </c>
      <c r="O26" s="148">
        <v>637.41999999999996</v>
      </c>
      <c r="P26" s="148">
        <v>148.363</v>
      </c>
      <c r="Q26" s="148">
        <v>0</v>
      </c>
      <c r="R26" s="148">
        <v>488.93</v>
      </c>
      <c r="S26" s="15">
        <v>433.72500000000002</v>
      </c>
      <c r="U26" s="28"/>
      <c r="V26" s="28"/>
    </row>
    <row r="27" spans="1:22" ht="15.9" x14ac:dyDescent="0.45">
      <c r="A27" s="7"/>
      <c r="B27" s="223" t="s">
        <v>18</v>
      </c>
      <c r="C27" s="148">
        <v>312.94</v>
      </c>
      <c r="D27" s="148">
        <v>96.424999999999997</v>
      </c>
      <c r="E27" s="148">
        <v>81.861999999999995</v>
      </c>
      <c r="F27" s="148">
        <v>47.234000000000002</v>
      </c>
      <c r="G27" s="148">
        <v>19.832000000000001</v>
      </c>
      <c r="H27" s="148">
        <v>12.617000000000001</v>
      </c>
      <c r="I27" s="148">
        <v>2.1310000000000002</v>
      </c>
      <c r="J27" s="148">
        <v>-1.51</v>
      </c>
      <c r="K27" s="148">
        <v>489.71699999999998</v>
      </c>
      <c r="L27" s="148">
        <v>1.3320000000000001</v>
      </c>
      <c r="M27" s="148">
        <v>491.04899999999998</v>
      </c>
      <c r="N27" s="148">
        <v>147.03200000000001</v>
      </c>
      <c r="O27" s="148">
        <v>641.04600000000005</v>
      </c>
      <c r="P27" s="148">
        <v>147.99100000000001</v>
      </c>
      <c r="Q27" s="148">
        <v>0</v>
      </c>
      <c r="R27" s="148">
        <v>493.00200000000001</v>
      </c>
      <c r="S27" s="15">
        <v>436.68299999999999</v>
      </c>
      <c r="U27" s="28"/>
      <c r="V27" s="28"/>
    </row>
    <row r="28" spans="1:22" ht="15.9" x14ac:dyDescent="0.45">
      <c r="A28" s="7"/>
      <c r="B28" s="223" t="s">
        <v>19</v>
      </c>
      <c r="C28" s="148">
        <v>313.93799999999999</v>
      </c>
      <c r="D28" s="148">
        <v>98.238</v>
      </c>
      <c r="E28" s="148">
        <v>81.849999999999994</v>
      </c>
      <c r="F28" s="148">
        <v>47.058999999999997</v>
      </c>
      <c r="G28" s="148">
        <v>19.689</v>
      </c>
      <c r="H28" s="148">
        <v>12.968</v>
      </c>
      <c r="I28" s="148">
        <v>2.1040000000000001</v>
      </c>
      <c r="J28" s="148">
        <v>4.4450000000000003</v>
      </c>
      <c r="K28" s="148">
        <v>498.471</v>
      </c>
      <c r="L28" s="148">
        <v>2.5939999999999999</v>
      </c>
      <c r="M28" s="148">
        <v>501.065</v>
      </c>
      <c r="N28" s="148">
        <v>143.715</v>
      </c>
      <c r="O28" s="148">
        <v>647.96600000000001</v>
      </c>
      <c r="P28" s="148">
        <v>151.31899999999999</v>
      </c>
      <c r="Q28" s="148">
        <v>0</v>
      </c>
      <c r="R28" s="148">
        <v>496.46600000000001</v>
      </c>
      <c r="S28" s="15">
        <v>439.5</v>
      </c>
      <c r="U28" s="28"/>
      <c r="V28" s="28"/>
    </row>
    <row r="29" spans="1:22" ht="18.75" customHeight="1" x14ac:dyDescent="0.45">
      <c r="A29" s="7"/>
      <c r="B29" s="223" t="s">
        <v>20</v>
      </c>
      <c r="C29" s="148">
        <v>314.87900000000002</v>
      </c>
      <c r="D29" s="148">
        <v>98.813000000000002</v>
      </c>
      <c r="E29" s="148">
        <v>84.61</v>
      </c>
      <c r="F29" s="148">
        <v>47.997</v>
      </c>
      <c r="G29" s="148">
        <v>20.361000000000001</v>
      </c>
      <c r="H29" s="148">
        <v>14.106999999999999</v>
      </c>
      <c r="I29" s="148">
        <v>2.1280000000000001</v>
      </c>
      <c r="J29" s="148">
        <v>1.5820000000000001</v>
      </c>
      <c r="K29" s="148">
        <v>499.88400000000001</v>
      </c>
      <c r="L29" s="148">
        <v>-1.3660000000000001</v>
      </c>
      <c r="M29" s="148">
        <v>498.51799999999997</v>
      </c>
      <c r="N29" s="148">
        <v>144.64699999999999</v>
      </c>
      <c r="O29" s="148">
        <v>649.59100000000001</v>
      </c>
      <c r="P29" s="148">
        <v>148.99299999999999</v>
      </c>
      <c r="Q29" s="148">
        <v>0</v>
      </c>
      <c r="R29" s="148">
        <v>500.55200000000002</v>
      </c>
      <c r="S29" s="15">
        <v>443.178</v>
      </c>
      <c r="U29" s="28"/>
      <c r="V29" s="28"/>
    </row>
    <row r="30" spans="1:22" ht="15.9" x14ac:dyDescent="0.45">
      <c r="A30" s="7"/>
      <c r="B30" s="223" t="s">
        <v>21</v>
      </c>
      <c r="C30" s="148">
        <v>316.44200000000001</v>
      </c>
      <c r="D30" s="148">
        <v>99.424000000000007</v>
      </c>
      <c r="E30" s="148">
        <v>84.340999999999994</v>
      </c>
      <c r="F30" s="148">
        <v>48.16</v>
      </c>
      <c r="G30" s="148">
        <v>20.364999999999998</v>
      </c>
      <c r="H30" s="148">
        <v>13.253</v>
      </c>
      <c r="I30" s="148">
        <v>2.5220000000000002</v>
      </c>
      <c r="J30" s="148">
        <v>-3.1429999999999998</v>
      </c>
      <c r="K30" s="148">
        <v>497.06400000000002</v>
      </c>
      <c r="L30" s="148">
        <v>4.2380000000000004</v>
      </c>
      <c r="M30" s="148">
        <v>501.30200000000002</v>
      </c>
      <c r="N30" s="148">
        <v>146.83500000000001</v>
      </c>
      <c r="O30" s="148">
        <v>654.78599999999994</v>
      </c>
      <c r="P30" s="148">
        <v>149.83099999999999</v>
      </c>
      <c r="Q30" s="148">
        <v>0</v>
      </c>
      <c r="R30" s="148">
        <v>504.93900000000002</v>
      </c>
      <c r="S30" s="15">
        <v>447.64499999999998</v>
      </c>
      <c r="U30" s="28"/>
      <c r="V30" s="28"/>
    </row>
    <row r="31" spans="1:22" ht="15.9" x14ac:dyDescent="0.45">
      <c r="A31" s="7"/>
      <c r="B31" s="223" t="s">
        <v>22</v>
      </c>
      <c r="C31" s="148">
        <v>321.476</v>
      </c>
      <c r="D31" s="148">
        <v>99.522999999999996</v>
      </c>
      <c r="E31" s="148">
        <v>85.843999999999994</v>
      </c>
      <c r="F31" s="148">
        <v>48.5</v>
      </c>
      <c r="G31" s="148">
        <v>20.829000000000001</v>
      </c>
      <c r="H31" s="148">
        <v>13.927</v>
      </c>
      <c r="I31" s="148">
        <v>2.585</v>
      </c>
      <c r="J31" s="148">
        <v>1.5629999999999999</v>
      </c>
      <c r="K31" s="148">
        <v>508.40600000000001</v>
      </c>
      <c r="L31" s="148">
        <v>5.2539999999999996</v>
      </c>
      <c r="M31" s="148">
        <v>513.66</v>
      </c>
      <c r="N31" s="148">
        <v>147.27500000000001</v>
      </c>
      <c r="O31" s="148">
        <v>664.15200000000004</v>
      </c>
      <c r="P31" s="148">
        <v>155.251</v>
      </c>
      <c r="Q31" s="148">
        <v>0</v>
      </c>
      <c r="R31" s="148">
        <v>508.74099999999999</v>
      </c>
      <c r="S31" s="15">
        <v>451.76100000000002</v>
      </c>
      <c r="U31" s="28"/>
      <c r="V31" s="28"/>
    </row>
    <row r="32" spans="1:22" ht="15.9" x14ac:dyDescent="0.45">
      <c r="A32" s="7"/>
      <c r="B32" s="223" t="s">
        <v>23</v>
      </c>
      <c r="C32" s="148">
        <v>323.3</v>
      </c>
      <c r="D32" s="148">
        <v>99.308999999999997</v>
      </c>
      <c r="E32" s="148">
        <v>88.045000000000002</v>
      </c>
      <c r="F32" s="148">
        <v>50.225999999999999</v>
      </c>
      <c r="G32" s="148">
        <v>20.869</v>
      </c>
      <c r="H32" s="148">
        <v>14.292999999999999</v>
      </c>
      <c r="I32" s="148">
        <v>2.6270000000000002</v>
      </c>
      <c r="J32" s="148">
        <v>6.069</v>
      </c>
      <c r="K32" s="148">
        <v>516.72299999999996</v>
      </c>
      <c r="L32" s="148">
        <v>7.2229999999999999</v>
      </c>
      <c r="M32" s="148">
        <v>523.94600000000003</v>
      </c>
      <c r="N32" s="148">
        <v>151.50299999999999</v>
      </c>
      <c r="O32" s="148">
        <v>677.58299999999997</v>
      </c>
      <c r="P32" s="148">
        <v>164.81299999999999</v>
      </c>
      <c r="Q32" s="148">
        <v>0</v>
      </c>
      <c r="R32" s="148">
        <v>512.33399999999995</v>
      </c>
      <c r="S32" s="15">
        <v>454.62700000000001</v>
      </c>
      <c r="U32" s="28"/>
      <c r="V32" s="28"/>
    </row>
    <row r="33" spans="1:22" ht="18.75" customHeight="1" x14ac:dyDescent="0.45">
      <c r="A33" s="7"/>
      <c r="B33" s="223" t="s">
        <v>24</v>
      </c>
      <c r="C33" s="148">
        <v>324.87200000000001</v>
      </c>
      <c r="D33" s="148">
        <v>99.537999999999997</v>
      </c>
      <c r="E33" s="148">
        <v>91.126999999999995</v>
      </c>
      <c r="F33" s="148">
        <v>53.46</v>
      </c>
      <c r="G33" s="148">
        <v>20.402999999999999</v>
      </c>
      <c r="H33" s="148">
        <v>14.603999999999999</v>
      </c>
      <c r="I33" s="148">
        <v>2.6079999999999997</v>
      </c>
      <c r="J33" s="148">
        <v>2.9390000000000001</v>
      </c>
      <c r="K33" s="148">
        <v>518.476</v>
      </c>
      <c r="L33" s="148">
        <v>5.1440000000000001</v>
      </c>
      <c r="M33" s="148">
        <v>523.62</v>
      </c>
      <c r="N33" s="148">
        <v>150.95099999999999</v>
      </c>
      <c r="O33" s="148">
        <v>677.702</v>
      </c>
      <c r="P33" s="148">
        <v>163.58799999999999</v>
      </c>
      <c r="Q33" s="148">
        <v>0</v>
      </c>
      <c r="R33" s="148">
        <v>513.85</v>
      </c>
      <c r="S33" s="15">
        <v>455.411</v>
      </c>
      <c r="U33" s="28"/>
      <c r="V33" s="28"/>
    </row>
    <row r="34" spans="1:22" ht="15.9" x14ac:dyDescent="0.45">
      <c r="A34" s="7"/>
      <c r="B34" s="223" t="s">
        <v>25</v>
      </c>
      <c r="C34" s="148">
        <v>326.76100000000002</v>
      </c>
      <c r="D34" s="148">
        <v>100.405</v>
      </c>
      <c r="E34" s="148">
        <v>91.528999999999996</v>
      </c>
      <c r="F34" s="148">
        <v>52.037999999999997</v>
      </c>
      <c r="G34" s="148">
        <v>22.562000000000001</v>
      </c>
      <c r="H34" s="148">
        <v>14.59</v>
      </c>
      <c r="I34" s="148">
        <v>2.3109999999999999</v>
      </c>
      <c r="J34" s="148">
        <v>0.17499999999999999</v>
      </c>
      <c r="K34" s="148">
        <v>518.87</v>
      </c>
      <c r="L34" s="148">
        <v>-4.3390000000000004</v>
      </c>
      <c r="M34" s="148">
        <v>514.53099999999995</v>
      </c>
      <c r="N34" s="148">
        <v>155.70099999999999</v>
      </c>
      <c r="O34" s="148">
        <v>677.02200000000005</v>
      </c>
      <c r="P34" s="148">
        <v>159.96700000000001</v>
      </c>
      <c r="Q34" s="148">
        <v>0</v>
      </c>
      <c r="R34" s="148">
        <v>516.87599999999998</v>
      </c>
      <c r="S34" s="15">
        <v>457.07100000000003</v>
      </c>
      <c r="U34" s="28"/>
      <c r="V34" s="28"/>
    </row>
    <row r="35" spans="1:22" ht="15.9" x14ac:dyDescent="0.45">
      <c r="A35" s="7"/>
      <c r="B35" s="223" t="s">
        <v>26</v>
      </c>
      <c r="C35" s="148">
        <v>330.75099999999998</v>
      </c>
      <c r="D35" s="148">
        <v>101.277</v>
      </c>
      <c r="E35" s="148">
        <v>90.849000000000004</v>
      </c>
      <c r="F35" s="148">
        <v>52.162999999999997</v>
      </c>
      <c r="G35" s="148">
        <v>22.437999999999999</v>
      </c>
      <c r="H35" s="148">
        <v>13.835000000000001</v>
      </c>
      <c r="I35" s="148">
        <v>2.3930000000000002</v>
      </c>
      <c r="J35" s="148">
        <v>0.309</v>
      </c>
      <c r="K35" s="148">
        <v>523.18600000000004</v>
      </c>
      <c r="L35" s="148">
        <v>-3.06</v>
      </c>
      <c r="M35" s="148">
        <v>520.12599999999998</v>
      </c>
      <c r="N35" s="148">
        <v>150.77600000000001</v>
      </c>
      <c r="O35" s="148">
        <v>678.83100000000002</v>
      </c>
      <c r="P35" s="148">
        <v>159.785</v>
      </c>
      <c r="Q35" s="148">
        <v>0</v>
      </c>
      <c r="R35" s="148">
        <v>518.91499999999996</v>
      </c>
      <c r="S35" s="15">
        <v>458.39400000000001</v>
      </c>
      <c r="U35" s="28"/>
      <c r="V35" s="28"/>
    </row>
    <row r="36" spans="1:22" ht="15.9" x14ac:dyDescent="0.45">
      <c r="A36" s="7"/>
      <c r="B36" s="223" t="s">
        <v>27</v>
      </c>
      <c r="C36" s="148">
        <v>329.82900000000001</v>
      </c>
      <c r="D36" s="148">
        <v>100.928</v>
      </c>
      <c r="E36" s="148">
        <v>93.834999999999994</v>
      </c>
      <c r="F36" s="148">
        <v>55.62</v>
      </c>
      <c r="G36" s="148">
        <v>22.34</v>
      </c>
      <c r="H36" s="148">
        <v>13.519</v>
      </c>
      <c r="I36" s="148">
        <v>2.3340000000000001</v>
      </c>
      <c r="J36" s="148">
        <v>-3.03</v>
      </c>
      <c r="K36" s="148">
        <v>521.56200000000001</v>
      </c>
      <c r="L36" s="148">
        <v>14.36</v>
      </c>
      <c r="M36" s="148">
        <v>535.92200000000003</v>
      </c>
      <c r="N36" s="148">
        <v>155.10499999999999</v>
      </c>
      <c r="O36" s="148">
        <v>688.23199999999997</v>
      </c>
      <c r="P36" s="148">
        <v>166.21799999999999</v>
      </c>
      <c r="Q36" s="148">
        <v>0</v>
      </c>
      <c r="R36" s="148">
        <v>521.91999999999996</v>
      </c>
      <c r="S36" s="15">
        <v>460.488</v>
      </c>
      <c r="U36" s="28"/>
      <c r="V36" s="28"/>
    </row>
    <row r="37" spans="1:22" ht="18.75" customHeight="1" x14ac:dyDescent="0.45">
      <c r="A37" s="7"/>
      <c r="B37" s="223" t="s">
        <v>28</v>
      </c>
      <c r="C37" s="148">
        <v>336.62700000000001</v>
      </c>
      <c r="D37" s="148">
        <v>101.15</v>
      </c>
      <c r="E37" s="148">
        <v>94.837999999999994</v>
      </c>
      <c r="F37" s="148">
        <v>56.947000000000003</v>
      </c>
      <c r="G37" s="148">
        <v>22.327000000000002</v>
      </c>
      <c r="H37" s="148">
        <v>13.169</v>
      </c>
      <c r="I37" s="148">
        <v>2.3820000000000001</v>
      </c>
      <c r="J37" s="148">
        <v>1.2350000000000001</v>
      </c>
      <c r="K37" s="148">
        <v>533.85</v>
      </c>
      <c r="L37" s="148">
        <v>0.52500000000000002</v>
      </c>
      <c r="M37" s="148">
        <v>534.375</v>
      </c>
      <c r="N37" s="148">
        <v>154.52500000000001</v>
      </c>
      <c r="O37" s="148">
        <v>689.48299999999995</v>
      </c>
      <c r="P37" s="148">
        <v>165.54499999999999</v>
      </c>
      <c r="Q37" s="148">
        <v>0</v>
      </c>
      <c r="R37" s="148">
        <v>523.81299999999999</v>
      </c>
      <c r="S37" s="15">
        <v>462.51799999999997</v>
      </c>
      <c r="U37" s="28"/>
      <c r="V37" s="28"/>
    </row>
    <row r="38" spans="1:22" ht="15.9" x14ac:dyDescent="0.45">
      <c r="A38" s="7"/>
      <c r="B38" s="223" t="s">
        <v>31</v>
      </c>
      <c r="C38" s="148">
        <v>339.39600000000002</v>
      </c>
      <c r="D38" s="148">
        <v>101.277</v>
      </c>
      <c r="E38" s="148">
        <v>95.631</v>
      </c>
      <c r="F38" s="148">
        <v>56.795999999999999</v>
      </c>
      <c r="G38" s="148">
        <v>22.762</v>
      </c>
      <c r="H38" s="148">
        <v>13.584</v>
      </c>
      <c r="I38" s="148">
        <v>2.4889999999999999</v>
      </c>
      <c r="J38" s="148">
        <v>-0.86599999999999999</v>
      </c>
      <c r="K38" s="148">
        <v>535.43799999999999</v>
      </c>
      <c r="L38" s="148">
        <v>-0.19500000000000001</v>
      </c>
      <c r="M38" s="148">
        <v>535.24300000000005</v>
      </c>
      <c r="N38" s="148">
        <v>159.18299999999999</v>
      </c>
      <c r="O38" s="148">
        <v>694.327</v>
      </c>
      <c r="P38" s="148">
        <v>167.52199999999999</v>
      </c>
      <c r="Q38" s="148">
        <v>0</v>
      </c>
      <c r="R38" s="148">
        <v>526.75</v>
      </c>
      <c r="S38" s="15">
        <v>465.48399999999998</v>
      </c>
      <c r="U38" s="28"/>
      <c r="V38" s="28"/>
    </row>
    <row r="39" spans="1:22" ht="15.9" x14ac:dyDescent="0.45">
      <c r="A39" s="7"/>
      <c r="B39" s="223" t="s">
        <v>32</v>
      </c>
      <c r="C39" s="148">
        <v>342.22</v>
      </c>
      <c r="D39" s="148">
        <v>101.465</v>
      </c>
      <c r="E39" s="148">
        <v>98.328999999999994</v>
      </c>
      <c r="F39" s="148">
        <v>58.177</v>
      </c>
      <c r="G39" s="148">
        <v>23.783000000000001</v>
      </c>
      <c r="H39" s="148">
        <v>13.94</v>
      </c>
      <c r="I39" s="148">
        <v>2.4239999999999999</v>
      </c>
      <c r="J39" s="148">
        <v>3.1539999999999999</v>
      </c>
      <c r="K39" s="148">
        <v>545.16800000000001</v>
      </c>
      <c r="L39" s="148">
        <v>1.923</v>
      </c>
      <c r="M39" s="148">
        <v>547.09100000000001</v>
      </c>
      <c r="N39" s="148">
        <v>154.845</v>
      </c>
      <c r="O39" s="148">
        <v>701.69899999999996</v>
      </c>
      <c r="P39" s="148">
        <v>173.18899999999999</v>
      </c>
      <c r="Q39" s="148">
        <v>0</v>
      </c>
      <c r="R39" s="148">
        <v>528.71199999999999</v>
      </c>
      <c r="S39" s="15">
        <v>467.61200000000002</v>
      </c>
      <c r="U39" s="28"/>
      <c r="V39" s="28"/>
    </row>
    <row r="40" spans="1:22" ht="15.9" x14ac:dyDescent="0.45">
      <c r="A40" s="7"/>
      <c r="B40" s="223" t="s">
        <v>33</v>
      </c>
      <c r="C40" s="148">
        <v>342.26100000000002</v>
      </c>
      <c r="D40" s="148">
        <v>101.092</v>
      </c>
      <c r="E40" s="148">
        <v>97.427000000000007</v>
      </c>
      <c r="F40" s="148">
        <v>56.045000000000002</v>
      </c>
      <c r="G40" s="148">
        <v>25.056000000000001</v>
      </c>
      <c r="H40" s="148">
        <v>13.885999999999999</v>
      </c>
      <c r="I40" s="148">
        <v>2.4470000000000001</v>
      </c>
      <c r="J40" s="148">
        <v>-1.9239999999999999</v>
      </c>
      <c r="K40" s="148">
        <v>538.85599999999999</v>
      </c>
      <c r="L40" s="148">
        <v>2.7829999999999999</v>
      </c>
      <c r="M40" s="148">
        <v>541.63900000000001</v>
      </c>
      <c r="N40" s="148">
        <v>160.97399999999999</v>
      </c>
      <c r="O40" s="148">
        <v>701.26199999999994</v>
      </c>
      <c r="P40" s="148">
        <v>169.13200000000001</v>
      </c>
      <c r="Q40" s="148">
        <v>0</v>
      </c>
      <c r="R40" s="148">
        <v>532.08199999999999</v>
      </c>
      <c r="S40" s="15">
        <v>471.39400000000001</v>
      </c>
      <c r="U40" s="28"/>
      <c r="V40" s="28"/>
    </row>
    <row r="41" spans="1:22" ht="18.75" customHeight="1" x14ac:dyDescent="0.45">
      <c r="A41" s="7"/>
      <c r="B41" s="223" t="s">
        <v>34</v>
      </c>
      <c r="C41" s="148">
        <v>344.69799999999998</v>
      </c>
      <c r="D41" s="148">
        <v>101.33499999999999</v>
      </c>
      <c r="E41" s="148">
        <v>99.076999999999998</v>
      </c>
      <c r="F41" s="148">
        <v>57.344999999999999</v>
      </c>
      <c r="G41" s="148">
        <v>25.297000000000001</v>
      </c>
      <c r="H41" s="148">
        <v>13.962999999999999</v>
      </c>
      <c r="I41" s="148">
        <v>2.4740000000000002</v>
      </c>
      <c r="J41" s="148">
        <v>-0.49299999999999999</v>
      </c>
      <c r="K41" s="148">
        <v>544.61699999999996</v>
      </c>
      <c r="L41" s="148">
        <v>5.1070000000000002</v>
      </c>
      <c r="M41" s="148">
        <v>549.72400000000005</v>
      </c>
      <c r="N41" s="148">
        <v>163.631</v>
      </c>
      <c r="O41" s="148">
        <v>707.72799999999995</v>
      </c>
      <c r="P41" s="148">
        <v>171.12899999999999</v>
      </c>
      <c r="Q41" s="148">
        <v>0</v>
      </c>
      <c r="R41" s="148">
        <v>536.56600000000003</v>
      </c>
      <c r="S41" s="15">
        <v>475.48</v>
      </c>
      <c r="U41" s="28"/>
      <c r="V41" s="28"/>
    </row>
    <row r="42" spans="1:22" ht="15.9" x14ac:dyDescent="0.45">
      <c r="A42" s="7"/>
      <c r="B42" s="223" t="s">
        <v>38</v>
      </c>
      <c r="C42" s="148">
        <v>344.75799999999998</v>
      </c>
      <c r="D42" s="148">
        <v>101.85899999999999</v>
      </c>
      <c r="E42" s="148">
        <v>100.304</v>
      </c>
      <c r="F42" s="148">
        <v>57.03</v>
      </c>
      <c r="G42" s="148">
        <v>24.943999999999999</v>
      </c>
      <c r="H42" s="148">
        <v>15.742000000000001</v>
      </c>
      <c r="I42" s="148">
        <v>2.5759999999999996</v>
      </c>
      <c r="J42" s="148">
        <v>0.20300000000000001</v>
      </c>
      <c r="K42" s="148">
        <v>547.12400000000002</v>
      </c>
      <c r="L42" s="148">
        <v>6.2</v>
      </c>
      <c r="M42" s="148">
        <v>553.32399999999996</v>
      </c>
      <c r="N42" s="148">
        <v>168.01599999999999</v>
      </c>
      <c r="O42" s="148">
        <v>715.65800000000002</v>
      </c>
      <c r="P42" s="148">
        <v>175.70699999999999</v>
      </c>
      <c r="Q42" s="148">
        <v>0</v>
      </c>
      <c r="R42" s="148">
        <v>540.02</v>
      </c>
      <c r="S42" s="15">
        <v>478.45</v>
      </c>
      <c r="U42" s="28"/>
      <c r="V42" s="28"/>
    </row>
    <row r="43" spans="1:22" ht="15.9" x14ac:dyDescent="0.45">
      <c r="A43" s="7"/>
      <c r="B43" s="223" t="s">
        <v>39</v>
      </c>
      <c r="C43" s="148">
        <v>347.00599999999997</v>
      </c>
      <c r="D43" s="148">
        <v>102.258</v>
      </c>
      <c r="E43" s="148">
        <v>99.418999999999997</v>
      </c>
      <c r="F43" s="148">
        <v>56.048000000000002</v>
      </c>
      <c r="G43" s="148">
        <v>25.459</v>
      </c>
      <c r="H43" s="148">
        <v>15.337</v>
      </c>
      <c r="I43" s="148">
        <v>2.5619999999999998</v>
      </c>
      <c r="J43" s="148">
        <v>1.7000000000000001E-2</v>
      </c>
      <c r="K43" s="148">
        <v>548.70000000000005</v>
      </c>
      <c r="L43" s="148">
        <v>1.73</v>
      </c>
      <c r="M43" s="148">
        <v>550.42999999999995</v>
      </c>
      <c r="N43" s="148">
        <v>172.089</v>
      </c>
      <c r="O43" s="148">
        <v>719.947</v>
      </c>
      <c r="P43" s="148">
        <v>176.56700000000001</v>
      </c>
      <c r="Q43" s="148">
        <v>0</v>
      </c>
      <c r="R43" s="148">
        <v>543.452</v>
      </c>
      <c r="S43" s="15">
        <v>481.04399999999998</v>
      </c>
      <c r="U43" s="28"/>
      <c r="V43" s="28"/>
    </row>
    <row r="44" spans="1:22" ht="15.9" x14ac:dyDescent="0.45">
      <c r="A44" s="7"/>
      <c r="B44" s="223" t="s">
        <v>40</v>
      </c>
      <c r="C44" s="148">
        <v>348.916</v>
      </c>
      <c r="D44" s="148">
        <v>102.18</v>
      </c>
      <c r="E44" s="148">
        <v>100.952</v>
      </c>
      <c r="F44" s="148">
        <v>57.021999999999998</v>
      </c>
      <c r="G44" s="148">
        <v>26.452999999999999</v>
      </c>
      <c r="H44" s="148">
        <v>15.47</v>
      </c>
      <c r="I44" s="148">
        <v>2</v>
      </c>
      <c r="J44" s="148">
        <v>0.879</v>
      </c>
      <c r="K44" s="148">
        <v>552.92700000000002</v>
      </c>
      <c r="L44" s="148">
        <v>0.27</v>
      </c>
      <c r="M44" s="148">
        <v>553.197</v>
      </c>
      <c r="N44" s="148">
        <v>168.38200000000001</v>
      </c>
      <c r="O44" s="148">
        <v>720.77200000000005</v>
      </c>
      <c r="P44" s="148">
        <v>173.358</v>
      </c>
      <c r="Q44" s="148">
        <v>0</v>
      </c>
      <c r="R44" s="148">
        <v>547.37699999999995</v>
      </c>
      <c r="S44" s="15">
        <v>484.08</v>
      </c>
      <c r="U44" s="28"/>
      <c r="V44" s="28"/>
    </row>
    <row r="45" spans="1:22" ht="18.75" customHeight="1" x14ac:dyDescent="0.45">
      <c r="A45" s="7"/>
      <c r="B45" s="223" t="s">
        <v>41</v>
      </c>
      <c r="C45" s="148">
        <v>351.12</v>
      </c>
      <c r="D45" s="148">
        <v>101.88500000000001</v>
      </c>
      <c r="E45" s="148">
        <v>100.378</v>
      </c>
      <c r="F45" s="148">
        <v>56.689</v>
      </c>
      <c r="G45" s="148">
        <v>26.63</v>
      </c>
      <c r="H45" s="148">
        <v>15.693</v>
      </c>
      <c r="I45" s="148">
        <v>1.389</v>
      </c>
      <c r="J45" s="148">
        <v>0.497</v>
      </c>
      <c r="K45" s="148">
        <v>553.88</v>
      </c>
      <c r="L45" s="148">
        <v>-0.76100000000000001</v>
      </c>
      <c r="M45" s="148">
        <v>553.11900000000003</v>
      </c>
      <c r="N45" s="148">
        <v>171.69800000000001</v>
      </c>
      <c r="O45" s="148">
        <v>724.27099999999996</v>
      </c>
      <c r="P45" s="148">
        <v>176.57900000000001</v>
      </c>
      <c r="Q45" s="148">
        <v>0</v>
      </c>
      <c r="R45" s="148">
        <v>547.68799999999999</v>
      </c>
      <c r="S45" s="15">
        <v>484.21100000000001</v>
      </c>
      <c r="U45" s="28"/>
      <c r="V45" s="28"/>
    </row>
    <row r="46" spans="1:22" ht="15.9" x14ac:dyDescent="0.45">
      <c r="A46" s="7"/>
      <c r="B46" s="223" t="s">
        <v>43</v>
      </c>
      <c r="C46" s="148">
        <v>350.70600000000002</v>
      </c>
      <c r="D46" s="148">
        <v>101.964</v>
      </c>
      <c r="E46" s="148">
        <v>99.210999999999999</v>
      </c>
      <c r="F46" s="148">
        <v>55.518999999999998</v>
      </c>
      <c r="G46" s="148">
        <v>27.800999999999998</v>
      </c>
      <c r="H46" s="148">
        <v>14.55</v>
      </c>
      <c r="I46" s="148">
        <v>1.369</v>
      </c>
      <c r="J46" s="148">
        <v>1.2230000000000001</v>
      </c>
      <c r="K46" s="148">
        <v>553.10400000000004</v>
      </c>
      <c r="L46" s="148">
        <v>3.242</v>
      </c>
      <c r="M46" s="148">
        <v>556.346</v>
      </c>
      <c r="N46" s="148">
        <v>172.68799999999999</v>
      </c>
      <c r="O46" s="148">
        <v>726.36300000000006</v>
      </c>
      <c r="P46" s="148">
        <v>177.77600000000001</v>
      </c>
      <c r="Q46" s="148">
        <v>0</v>
      </c>
      <c r="R46" s="148">
        <v>548.6</v>
      </c>
      <c r="S46" s="15">
        <v>484.94299999999998</v>
      </c>
      <c r="U46" s="28"/>
      <c r="V46" s="28"/>
    </row>
    <row r="47" spans="1:22" ht="15.9" x14ac:dyDescent="0.45">
      <c r="A47" s="7"/>
      <c r="B47" s="223" t="s">
        <v>44</v>
      </c>
      <c r="C47" s="148">
        <v>353.46800000000002</v>
      </c>
      <c r="D47" s="148">
        <v>102.53700000000001</v>
      </c>
      <c r="E47" s="148">
        <v>99.191000000000003</v>
      </c>
      <c r="F47" s="148">
        <v>55.578000000000003</v>
      </c>
      <c r="G47" s="148">
        <v>27.062999999999999</v>
      </c>
      <c r="H47" s="148">
        <v>15.198</v>
      </c>
      <c r="I47" s="148">
        <v>1.351</v>
      </c>
      <c r="J47" s="148">
        <v>1.0900000000000001</v>
      </c>
      <c r="K47" s="148">
        <v>556.28599999999994</v>
      </c>
      <c r="L47" s="148">
        <v>-2.4649999999999999</v>
      </c>
      <c r="M47" s="148">
        <v>553.82100000000003</v>
      </c>
      <c r="N47" s="148">
        <v>174.98099999999999</v>
      </c>
      <c r="O47" s="148">
        <v>729.07500000000005</v>
      </c>
      <c r="P47" s="148">
        <v>178.67400000000001</v>
      </c>
      <c r="Q47" s="148">
        <v>0</v>
      </c>
      <c r="R47" s="148">
        <v>550.42499999999995</v>
      </c>
      <c r="S47" s="15">
        <v>486.83300000000003</v>
      </c>
      <c r="U47" s="28"/>
      <c r="V47" s="28"/>
    </row>
    <row r="48" spans="1:22" ht="15.9" x14ac:dyDescent="0.45">
      <c r="A48" s="7"/>
      <c r="B48" s="223" t="s">
        <v>45</v>
      </c>
      <c r="C48" s="148">
        <v>357.30599999999998</v>
      </c>
      <c r="D48" s="148">
        <v>103.785</v>
      </c>
      <c r="E48" s="148">
        <v>99.058000000000007</v>
      </c>
      <c r="F48" s="148">
        <v>55.984000000000002</v>
      </c>
      <c r="G48" s="148">
        <v>26.765999999999998</v>
      </c>
      <c r="H48" s="148">
        <v>15.07</v>
      </c>
      <c r="I48" s="148">
        <v>1.238</v>
      </c>
      <c r="J48" s="148">
        <v>0.32700000000000001</v>
      </c>
      <c r="K48" s="148">
        <v>560.476</v>
      </c>
      <c r="L48" s="148">
        <v>0.92500000000000004</v>
      </c>
      <c r="M48" s="148">
        <v>561.40099999999995</v>
      </c>
      <c r="N48" s="148">
        <v>173.49299999999999</v>
      </c>
      <c r="O48" s="148">
        <v>736.43100000000004</v>
      </c>
      <c r="P48" s="148">
        <v>185.31800000000001</v>
      </c>
      <c r="Q48" s="148">
        <v>0</v>
      </c>
      <c r="R48" s="148">
        <v>551.12800000000004</v>
      </c>
      <c r="S48" s="15">
        <v>487.50599999999997</v>
      </c>
      <c r="U48" s="28"/>
      <c r="V48" s="28"/>
    </row>
    <row r="49" spans="1:22" ht="18.75" customHeight="1" x14ac:dyDescent="0.45">
      <c r="A49" s="7"/>
      <c r="B49" s="223" t="s">
        <v>46</v>
      </c>
      <c r="C49" s="148">
        <v>356.97500000000002</v>
      </c>
      <c r="D49" s="148">
        <v>105.264</v>
      </c>
      <c r="E49" s="148">
        <v>102.105</v>
      </c>
      <c r="F49" s="148">
        <v>56.579000000000001</v>
      </c>
      <c r="G49" s="148">
        <v>27.783999999999999</v>
      </c>
      <c r="H49" s="148">
        <v>16.349</v>
      </c>
      <c r="I49" s="148">
        <v>1.41246925</v>
      </c>
      <c r="J49" s="148">
        <v>12.051</v>
      </c>
      <c r="K49" s="148">
        <v>576.39499999999998</v>
      </c>
      <c r="L49" s="148">
        <v>6.7240000000000002</v>
      </c>
      <c r="M49" s="148">
        <v>583.11900000000003</v>
      </c>
      <c r="N49" s="148">
        <v>171.53399999999999</v>
      </c>
      <c r="O49" s="148">
        <v>753.59699999999998</v>
      </c>
      <c r="P49" s="148">
        <v>198.38900000000001</v>
      </c>
      <c r="Q49" s="148">
        <v>0</v>
      </c>
      <c r="R49" s="148">
        <v>555.14099999999996</v>
      </c>
      <c r="S49" s="15">
        <v>491.23700000000002</v>
      </c>
      <c r="U49" s="28"/>
      <c r="V49" s="28"/>
    </row>
    <row r="50" spans="1:22" ht="15.75" customHeight="1" x14ac:dyDescent="0.4">
      <c r="A50" s="597"/>
      <c r="B50" s="223" t="s">
        <v>59</v>
      </c>
      <c r="C50" s="148">
        <v>357.952</v>
      </c>
      <c r="D50" s="148">
        <v>107.139</v>
      </c>
      <c r="E50" s="148">
        <v>101.27500000000001</v>
      </c>
      <c r="F50" s="148">
        <v>57.469000000000001</v>
      </c>
      <c r="G50" s="148">
        <v>27.184000000000001</v>
      </c>
      <c r="H50" s="148">
        <v>15.196</v>
      </c>
      <c r="I50" s="148">
        <v>1.41536178</v>
      </c>
      <c r="J50" s="148">
        <v>1.776</v>
      </c>
      <c r="K50" s="148">
        <v>568.14200000000005</v>
      </c>
      <c r="L50" s="148">
        <v>-3.714</v>
      </c>
      <c r="M50" s="148">
        <v>564.428</v>
      </c>
      <c r="N50" s="148">
        <v>169.39599999999999</v>
      </c>
      <c r="O50" s="148">
        <v>736.85599999999999</v>
      </c>
      <c r="P50" s="148">
        <v>179.95400000000001</v>
      </c>
      <c r="Q50" s="148">
        <v>0</v>
      </c>
      <c r="R50" s="148">
        <v>556.93200000000002</v>
      </c>
      <c r="S50" s="15">
        <v>492.94</v>
      </c>
      <c r="U50" s="28"/>
      <c r="V50" s="28"/>
    </row>
    <row r="51" spans="1:22" x14ac:dyDescent="0.4">
      <c r="A51" s="597"/>
      <c r="B51" s="223" t="s">
        <v>60</v>
      </c>
      <c r="C51" s="148">
        <v>357.25</v>
      </c>
      <c r="D51" s="148">
        <v>106.851</v>
      </c>
      <c r="E51" s="148">
        <v>102.1</v>
      </c>
      <c r="F51" s="148">
        <v>57.24</v>
      </c>
      <c r="G51" s="148">
        <v>28.12</v>
      </c>
      <c r="H51" s="148">
        <v>15.266</v>
      </c>
      <c r="I51" s="148">
        <v>1.4490349699999998</v>
      </c>
      <c r="J51" s="148">
        <v>1.024</v>
      </c>
      <c r="K51" s="148">
        <v>567.22500000000002</v>
      </c>
      <c r="L51" s="148">
        <v>-1.014</v>
      </c>
      <c r="M51" s="148">
        <v>566.21100000000001</v>
      </c>
      <c r="N51" s="148">
        <v>179.40799999999999</v>
      </c>
      <c r="O51" s="148">
        <v>743.601</v>
      </c>
      <c r="P51" s="148">
        <v>182.62200000000001</v>
      </c>
      <c r="Q51" s="148">
        <v>0</v>
      </c>
      <c r="R51" s="148">
        <v>560.98699999999997</v>
      </c>
      <c r="S51" s="15">
        <v>496.98399999999998</v>
      </c>
      <c r="U51" s="28"/>
      <c r="V51" s="28"/>
    </row>
    <row r="52" spans="1:22" x14ac:dyDescent="0.4">
      <c r="A52" s="597"/>
      <c r="B52" s="223" t="s">
        <v>61</v>
      </c>
      <c r="C52" s="148">
        <v>355.76299999999998</v>
      </c>
      <c r="D52" s="148">
        <v>107.33799999999999</v>
      </c>
      <c r="E52" s="148">
        <v>100.943</v>
      </c>
      <c r="F52" s="148">
        <v>57.292999999999999</v>
      </c>
      <c r="G52" s="148">
        <v>26.821000000000002</v>
      </c>
      <c r="H52" s="148">
        <v>15.329000000000001</v>
      </c>
      <c r="I52" s="148">
        <v>1.4667324900000001</v>
      </c>
      <c r="J52" s="148">
        <v>-11.971</v>
      </c>
      <c r="K52" s="148">
        <v>552.07299999999998</v>
      </c>
      <c r="L52" s="148">
        <v>-0.73399999999999999</v>
      </c>
      <c r="M52" s="148">
        <v>551.33900000000006</v>
      </c>
      <c r="N52" s="148">
        <v>186.358</v>
      </c>
      <c r="O52" s="148">
        <v>737.73900000000003</v>
      </c>
      <c r="P52" s="148">
        <v>176.90700000000001</v>
      </c>
      <c r="Q52" s="148">
        <v>0</v>
      </c>
      <c r="R52" s="148">
        <v>560.86099999999999</v>
      </c>
      <c r="S52" s="15">
        <v>497.03100000000001</v>
      </c>
      <c r="U52" s="28"/>
      <c r="V52" s="28"/>
    </row>
    <row r="53" spans="1:22" x14ac:dyDescent="0.4">
      <c r="A53" s="597"/>
      <c r="B53" s="191" t="s">
        <v>62</v>
      </c>
      <c r="C53" s="148">
        <v>345.66899999999998</v>
      </c>
      <c r="D53" s="148">
        <v>103.574</v>
      </c>
      <c r="E53" s="148">
        <v>97.191000000000003</v>
      </c>
      <c r="F53" s="148">
        <v>55.991999999999997</v>
      </c>
      <c r="G53" s="148">
        <v>25.151</v>
      </c>
      <c r="H53" s="148">
        <v>14.769</v>
      </c>
      <c r="I53" s="148">
        <v>1.2775995299999998</v>
      </c>
      <c r="J53" s="148">
        <v>0.626</v>
      </c>
      <c r="K53" s="148">
        <v>547.05999999999995</v>
      </c>
      <c r="L53" s="148">
        <v>-2.0499999999999998</v>
      </c>
      <c r="M53" s="148">
        <v>545.01</v>
      </c>
      <c r="N53" s="148">
        <v>170.31700000000001</v>
      </c>
      <c r="O53" s="148">
        <v>715.327</v>
      </c>
      <c r="P53" s="148">
        <v>169.73</v>
      </c>
      <c r="Q53" s="148">
        <v>0</v>
      </c>
      <c r="R53" s="148">
        <v>545.59699999999998</v>
      </c>
      <c r="S53" s="15">
        <v>484.49200000000002</v>
      </c>
      <c r="U53" s="28"/>
      <c r="V53" s="28"/>
    </row>
    <row r="54" spans="1:22" x14ac:dyDescent="0.4">
      <c r="A54" s="597"/>
      <c r="B54" s="191" t="s">
        <v>64</v>
      </c>
      <c r="C54" s="148">
        <v>264.64699999999999</v>
      </c>
      <c r="D54" s="148">
        <v>84.623999999999995</v>
      </c>
      <c r="E54" s="148">
        <v>78.563000000000002</v>
      </c>
      <c r="F54" s="148">
        <v>45.262</v>
      </c>
      <c r="G54" s="148">
        <v>15.904</v>
      </c>
      <c r="H54" s="148">
        <v>16.302</v>
      </c>
      <c r="I54" s="148">
        <v>0.80659440300000007</v>
      </c>
      <c r="J54" s="148">
        <v>-8.7249999999999996</v>
      </c>
      <c r="K54" s="148">
        <v>419.10899999999998</v>
      </c>
      <c r="L54" s="148">
        <v>-5.7469999999999999</v>
      </c>
      <c r="M54" s="148">
        <v>413.36200000000002</v>
      </c>
      <c r="N54" s="148">
        <v>148.83099999999999</v>
      </c>
      <c r="O54" s="148">
        <v>562.19299999999998</v>
      </c>
      <c r="P54" s="148">
        <v>127.47499999999999</v>
      </c>
      <c r="Q54" s="148">
        <v>0</v>
      </c>
      <c r="R54" s="148">
        <v>434.71800000000002</v>
      </c>
      <c r="S54" s="15">
        <v>384.94600000000003</v>
      </c>
      <c r="U54" s="28"/>
      <c r="V54" s="28"/>
    </row>
    <row r="55" spans="1:22" ht="15.9" x14ac:dyDescent="0.45">
      <c r="A55" s="224"/>
      <c r="B55" s="191" t="s">
        <v>65</v>
      </c>
      <c r="C55" s="148">
        <v>316.84500000000003</v>
      </c>
      <c r="D55" s="148">
        <v>99.933999999999997</v>
      </c>
      <c r="E55" s="148">
        <v>90.756</v>
      </c>
      <c r="F55" s="148">
        <v>50.14</v>
      </c>
      <c r="G55" s="148">
        <v>23.2</v>
      </c>
      <c r="H55" s="148">
        <v>16.282</v>
      </c>
      <c r="I55" s="148">
        <v>1.2106952100000001</v>
      </c>
      <c r="J55" s="148">
        <v>1.208</v>
      </c>
      <c r="K55" s="148">
        <v>508.74299999999999</v>
      </c>
      <c r="L55" s="148">
        <v>0.36799999999999999</v>
      </c>
      <c r="M55" s="148">
        <v>509.11099999999999</v>
      </c>
      <c r="N55" s="148">
        <v>148.90100000000001</v>
      </c>
      <c r="O55" s="148">
        <v>658.01199999999994</v>
      </c>
      <c r="P55" s="148">
        <v>150.369</v>
      </c>
      <c r="Q55" s="148">
        <v>0</v>
      </c>
      <c r="R55" s="148">
        <v>507.64299999999997</v>
      </c>
      <c r="S55" s="15">
        <v>451.28899999999999</v>
      </c>
      <c r="U55" s="28"/>
      <c r="V55" s="28"/>
    </row>
    <row r="56" spans="1:22" ht="15.9" x14ac:dyDescent="0.45">
      <c r="A56" s="224"/>
      <c r="B56" s="191" t="s">
        <v>66</v>
      </c>
      <c r="C56" s="148">
        <v>311.779</v>
      </c>
      <c r="D56" s="148">
        <v>104.83499999999999</v>
      </c>
      <c r="E56" s="148">
        <v>96.147000000000006</v>
      </c>
      <c r="F56" s="148">
        <v>52.905999999999999</v>
      </c>
      <c r="G56" s="148">
        <v>24.960999999999999</v>
      </c>
      <c r="H56" s="148">
        <v>17.055</v>
      </c>
      <c r="I56" s="148">
        <v>1.27414614</v>
      </c>
      <c r="J56" s="148">
        <v>6.4459999999999997</v>
      </c>
      <c r="K56" s="148">
        <v>519.20699999999999</v>
      </c>
      <c r="L56" s="148">
        <v>9.952</v>
      </c>
      <c r="M56" s="148">
        <v>529.15899999999999</v>
      </c>
      <c r="N56" s="148">
        <v>157.59100000000001</v>
      </c>
      <c r="O56" s="148">
        <v>686.75</v>
      </c>
      <c r="P56" s="148">
        <v>172.21899999999999</v>
      </c>
      <c r="Q56" s="148">
        <v>0</v>
      </c>
      <c r="R56" s="148">
        <v>514.53099999999995</v>
      </c>
      <c r="S56" s="15">
        <v>458.54700000000003</v>
      </c>
      <c r="U56" s="28"/>
      <c r="V56" s="28"/>
    </row>
    <row r="57" spans="1:22" ht="15.9" x14ac:dyDescent="0.45">
      <c r="A57" s="224"/>
      <c r="B57" s="191" t="s">
        <v>67</v>
      </c>
      <c r="C57" s="148">
        <v>300.98</v>
      </c>
      <c r="D57" s="148">
        <v>105.864</v>
      </c>
      <c r="E57" s="148">
        <v>93.777000000000001</v>
      </c>
      <c r="F57" s="148">
        <v>48.113</v>
      </c>
      <c r="G57" s="148">
        <v>25.125</v>
      </c>
      <c r="H57" s="148">
        <v>19.283000000000001</v>
      </c>
      <c r="I57" s="148">
        <v>1.3006366000000003</v>
      </c>
      <c r="J57" s="148">
        <v>6.9790000000000001</v>
      </c>
      <c r="K57" s="148">
        <v>507.6</v>
      </c>
      <c r="L57" s="148">
        <v>2.6190000000000002</v>
      </c>
      <c r="M57" s="148">
        <v>510.21899999999999</v>
      </c>
      <c r="N57" s="148">
        <v>154.70699999999999</v>
      </c>
      <c r="O57" s="148">
        <v>664.92600000000004</v>
      </c>
      <c r="P57" s="148">
        <v>155.66499999999999</v>
      </c>
      <c r="Q57" s="148">
        <v>0</v>
      </c>
      <c r="R57" s="148">
        <v>509.26100000000002</v>
      </c>
      <c r="S57" s="15">
        <v>453.61099999999999</v>
      </c>
      <c r="U57" s="28"/>
      <c r="V57" s="28"/>
    </row>
    <row r="58" spans="1:22" ht="15.9" x14ac:dyDescent="0.45">
      <c r="A58" s="7"/>
      <c r="B58" s="191" t="s">
        <v>68</v>
      </c>
      <c r="C58" s="148">
        <v>336.45100000000002</v>
      </c>
      <c r="D58" s="148">
        <v>114.096</v>
      </c>
      <c r="E58" s="148">
        <v>98.872</v>
      </c>
      <c r="F58" s="148">
        <v>53.704999999999998</v>
      </c>
      <c r="G58" s="148">
        <v>26.835999999999999</v>
      </c>
      <c r="H58" s="148">
        <v>16.890999999999998</v>
      </c>
      <c r="I58" s="148">
        <v>1.5307151300000001</v>
      </c>
      <c r="J58" s="148">
        <v>-0.54500000000000004</v>
      </c>
      <c r="K58" s="148">
        <v>548.87400000000002</v>
      </c>
      <c r="L58" s="148">
        <v>-7.4569999999999999</v>
      </c>
      <c r="M58" s="148">
        <v>541.41700000000003</v>
      </c>
      <c r="N58" s="148">
        <v>166.78700000000001</v>
      </c>
      <c r="O58" s="148">
        <v>708.20399999999995</v>
      </c>
      <c r="P58" s="148">
        <v>161.625</v>
      </c>
      <c r="Q58" s="148">
        <v>0</v>
      </c>
      <c r="R58" s="148">
        <v>546.57899999999995</v>
      </c>
      <c r="S58" s="15">
        <v>486.94799999999998</v>
      </c>
      <c r="U58" s="28"/>
      <c r="V58" s="28"/>
    </row>
    <row r="59" spans="1:22" ht="15.9" x14ac:dyDescent="0.45">
      <c r="A59" s="7"/>
      <c r="B59" s="191" t="s">
        <v>69</v>
      </c>
      <c r="C59" s="148">
        <v>346.34300000000002</v>
      </c>
      <c r="D59" s="148">
        <v>115.146</v>
      </c>
      <c r="E59" s="148">
        <v>98.233000000000004</v>
      </c>
      <c r="F59" s="148">
        <v>53.034999999999997</v>
      </c>
      <c r="G59" s="148">
        <v>26.42</v>
      </c>
      <c r="H59" s="148">
        <v>17.338000000000001</v>
      </c>
      <c r="I59" s="148">
        <v>1.5039418099999999</v>
      </c>
      <c r="J59" s="148">
        <v>3.1179999999999999</v>
      </c>
      <c r="K59" s="148">
        <v>562.84</v>
      </c>
      <c r="L59" s="148">
        <v>2.1080000000000001</v>
      </c>
      <c r="M59" s="148">
        <v>564.94799999999998</v>
      </c>
      <c r="N59" s="148">
        <v>159.49700000000001</v>
      </c>
      <c r="O59" s="148">
        <v>724.44500000000005</v>
      </c>
      <c r="P59" s="148">
        <v>168.489</v>
      </c>
      <c r="Q59" s="148">
        <v>0</v>
      </c>
      <c r="R59" s="148">
        <v>555.95600000000002</v>
      </c>
      <c r="S59" s="15">
        <v>493.95699999999999</v>
      </c>
      <c r="U59" s="28"/>
      <c r="V59" s="28"/>
    </row>
    <row r="60" spans="1:22" ht="15.9" x14ac:dyDescent="0.45">
      <c r="A60" s="7"/>
      <c r="B60" s="191" t="s">
        <v>70</v>
      </c>
      <c r="C60" s="148">
        <v>347.33100000000002</v>
      </c>
      <c r="D60" s="148">
        <v>116.404</v>
      </c>
      <c r="E60" s="148">
        <v>98.77</v>
      </c>
      <c r="F60" s="148">
        <v>53.441000000000003</v>
      </c>
      <c r="G60" s="148">
        <v>26.524999999999999</v>
      </c>
      <c r="H60" s="148">
        <v>17.338999999999999</v>
      </c>
      <c r="I60" s="148">
        <v>1.5097378699999999</v>
      </c>
      <c r="J60" s="148">
        <v>-2.593</v>
      </c>
      <c r="K60" s="148">
        <v>559.91200000000003</v>
      </c>
      <c r="L60" s="148">
        <v>1.016</v>
      </c>
      <c r="M60" s="148">
        <v>560.928</v>
      </c>
      <c r="N60" s="148">
        <v>175.56299999999999</v>
      </c>
      <c r="O60" s="148">
        <v>736.49099999999999</v>
      </c>
      <c r="P60" s="148">
        <v>172.084</v>
      </c>
      <c r="Q60" s="148">
        <v>0</v>
      </c>
      <c r="R60" s="148">
        <v>564.40700000000004</v>
      </c>
      <c r="S60" s="15">
        <v>500.928</v>
      </c>
      <c r="U60" s="28"/>
      <c r="V60" s="28"/>
    </row>
    <row r="61" spans="1:22" ht="15.9" x14ac:dyDescent="0.45">
      <c r="A61" s="7"/>
      <c r="B61" s="191" t="s">
        <v>71</v>
      </c>
      <c r="C61" s="148">
        <v>350.392</v>
      </c>
      <c r="D61" s="148">
        <v>117.297</v>
      </c>
      <c r="E61" s="148">
        <v>104.443</v>
      </c>
      <c r="F61" s="148">
        <v>55.875</v>
      </c>
      <c r="G61" s="148">
        <v>27.957000000000001</v>
      </c>
      <c r="H61" s="148">
        <v>19.099</v>
      </c>
      <c r="I61" s="148">
        <v>1.5736617100000001</v>
      </c>
      <c r="J61" s="148">
        <v>5.7619999999999996</v>
      </c>
      <c r="K61" s="148">
        <v>577.89400000000001</v>
      </c>
      <c r="L61" s="148">
        <v>9.1769999999999996</v>
      </c>
      <c r="M61" s="148">
        <v>587.07100000000003</v>
      </c>
      <c r="N61" s="148">
        <v>161.89400000000001</v>
      </c>
      <c r="O61" s="148">
        <v>748.96500000000003</v>
      </c>
      <c r="P61" s="148">
        <v>188.09399999999999</v>
      </c>
      <c r="Q61" s="148">
        <v>6.5010000000000003</v>
      </c>
      <c r="R61" s="148">
        <v>567.37199999999996</v>
      </c>
      <c r="S61" s="15">
        <v>503.339</v>
      </c>
      <c r="U61" s="28"/>
      <c r="V61" s="28"/>
    </row>
    <row r="62" spans="1:22" ht="15.9" x14ac:dyDescent="0.45">
      <c r="A62" s="7"/>
      <c r="B62" s="191" t="s">
        <v>72</v>
      </c>
      <c r="C62" s="148">
        <v>351.83300000000003</v>
      </c>
      <c r="D62" s="148">
        <v>114.908</v>
      </c>
      <c r="E62" s="148">
        <v>104.512</v>
      </c>
      <c r="F62" s="148">
        <v>56.96</v>
      </c>
      <c r="G62" s="148">
        <v>29.138999999999999</v>
      </c>
      <c r="H62" s="148">
        <v>16.841000000000001</v>
      </c>
      <c r="I62" s="148">
        <v>1.6022412099999999</v>
      </c>
      <c r="J62" s="148">
        <v>1.8480000000000001</v>
      </c>
      <c r="K62" s="148">
        <v>573.101</v>
      </c>
      <c r="L62" s="148">
        <v>8.1549999999999994</v>
      </c>
      <c r="M62" s="148">
        <v>581.25599999999997</v>
      </c>
      <c r="N62" s="148">
        <v>170.89699999999999</v>
      </c>
      <c r="O62" s="148">
        <v>752.15300000000002</v>
      </c>
      <c r="P62" s="148">
        <v>191.59899999999999</v>
      </c>
      <c r="Q62" s="148">
        <v>7.3239999999999998</v>
      </c>
      <c r="R62" s="148">
        <v>567.87800000000004</v>
      </c>
      <c r="S62" s="15">
        <v>503.642</v>
      </c>
      <c r="U62" s="28"/>
      <c r="V62" s="28"/>
    </row>
    <row r="63" spans="1:22" ht="15.9" x14ac:dyDescent="0.45">
      <c r="A63" s="7"/>
      <c r="B63" s="191" t="s">
        <v>73</v>
      </c>
      <c r="C63" s="148">
        <v>348.89100000000002</v>
      </c>
      <c r="D63" s="148">
        <v>115.748</v>
      </c>
      <c r="E63" s="148">
        <v>105.80800000000001</v>
      </c>
      <c r="F63" s="148">
        <v>57.966000000000001</v>
      </c>
      <c r="G63" s="148">
        <v>29.27</v>
      </c>
      <c r="H63" s="148">
        <v>16.992999999999999</v>
      </c>
      <c r="I63" s="148">
        <v>1.6098252399999999</v>
      </c>
      <c r="J63" s="148">
        <v>-11.384</v>
      </c>
      <c r="K63" s="148">
        <v>559.06299999999999</v>
      </c>
      <c r="L63" s="148">
        <v>-2.9279999999999999</v>
      </c>
      <c r="M63" s="148">
        <v>556.13499999999999</v>
      </c>
      <c r="N63" s="148">
        <v>189.79900000000001</v>
      </c>
      <c r="O63" s="148">
        <v>745.93399999999997</v>
      </c>
      <c r="P63" s="148">
        <v>185.178</v>
      </c>
      <c r="Q63" s="148">
        <v>6.6360000000000001</v>
      </c>
      <c r="R63" s="148">
        <v>567.39200000000005</v>
      </c>
      <c r="S63" s="15">
        <v>503.363</v>
      </c>
      <c r="U63" s="28"/>
      <c r="V63" s="28"/>
    </row>
    <row r="64" spans="1:22" ht="15.9" x14ac:dyDescent="0.45">
      <c r="A64" s="7"/>
      <c r="B64" s="191" t="s">
        <v>74</v>
      </c>
      <c r="C64" s="148">
        <v>348.589</v>
      </c>
      <c r="D64" s="148">
        <v>114.896</v>
      </c>
      <c r="E64" s="148">
        <v>105.83799999999999</v>
      </c>
      <c r="F64" s="148">
        <v>57.459000000000003</v>
      </c>
      <c r="G64" s="148">
        <v>28.448</v>
      </c>
      <c r="H64" s="148">
        <v>18.384</v>
      </c>
      <c r="I64" s="148">
        <v>1.5797704400000001</v>
      </c>
      <c r="J64" s="148">
        <v>-15.683999999999999</v>
      </c>
      <c r="K64" s="148">
        <v>553.63900000000001</v>
      </c>
      <c r="L64" s="148">
        <v>2.7810000000000001</v>
      </c>
      <c r="M64" s="148">
        <v>556.41999999999996</v>
      </c>
      <c r="N64" s="148">
        <v>190.15100000000001</v>
      </c>
      <c r="O64" s="148">
        <v>746.57100000000003</v>
      </c>
      <c r="P64" s="148">
        <v>186.054</v>
      </c>
      <c r="Q64" s="148">
        <v>7.6340000000000003</v>
      </c>
      <c r="R64" s="148">
        <v>568.15099999999995</v>
      </c>
      <c r="S64" s="15">
        <v>504.47</v>
      </c>
      <c r="U64" s="28"/>
      <c r="V64" s="28"/>
    </row>
    <row r="65" spans="1:22" ht="15.9" x14ac:dyDescent="0.45">
      <c r="A65" s="7"/>
      <c r="B65" s="51" t="s">
        <v>75</v>
      </c>
      <c r="C65" s="148">
        <v>350.94600000000003</v>
      </c>
      <c r="D65" s="148">
        <v>113.54600000000001</v>
      </c>
      <c r="E65" s="148">
        <v>108.477</v>
      </c>
      <c r="F65" s="148">
        <v>59.774999999999999</v>
      </c>
      <c r="G65" s="148">
        <v>27.815000000000001</v>
      </c>
      <c r="H65" s="148">
        <v>19.335000000000001</v>
      </c>
      <c r="I65" s="148">
        <v>1.53113527</v>
      </c>
      <c r="J65" s="148">
        <v>-5.1070000000000002</v>
      </c>
      <c r="K65" s="148">
        <v>567.86199999999997</v>
      </c>
      <c r="L65" s="148">
        <v>-0.74199999999999999</v>
      </c>
      <c r="M65" s="148">
        <v>567.12</v>
      </c>
      <c r="N65" s="148">
        <v>177.929</v>
      </c>
      <c r="O65" s="148">
        <v>745.04899999999998</v>
      </c>
      <c r="P65" s="148">
        <v>182.73699999999999</v>
      </c>
      <c r="Q65" s="148">
        <v>7.6609999999999996</v>
      </c>
      <c r="R65" s="148">
        <v>569.97299999999996</v>
      </c>
      <c r="S65" s="15">
        <v>506.53399999999999</v>
      </c>
      <c r="U65" s="28"/>
      <c r="V65" s="28"/>
    </row>
    <row r="66" spans="1:22" ht="15.9" x14ac:dyDescent="0.45">
      <c r="A66" s="7"/>
      <c r="B66" s="51" t="s">
        <v>77</v>
      </c>
      <c r="C66" s="148">
        <v>352.18900000000002</v>
      </c>
      <c r="D66" s="148">
        <v>116.414</v>
      </c>
      <c r="E66" s="148">
        <v>109.37</v>
      </c>
      <c r="F66" s="148">
        <v>62.207999999999998</v>
      </c>
      <c r="G66" s="148">
        <v>27.193000000000001</v>
      </c>
      <c r="H66" s="148">
        <v>18.48</v>
      </c>
      <c r="I66" s="148">
        <v>1.5745962</v>
      </c>
      <c r="J66" s="148">
        <v>-2.1219999999999999</v>
      </c>
      <c r="K66" s="148">
        <v>575.851</v>
      </c>
      <c r="L66" s="148">
        <v>-2.024</v>
      </c>
      <c r="M66" s="148">
        <v>573.827</v>
      </c>
      <c r="N66" s="148">
        <v>176.328</v>
      </c>
      <c r="O66" s="148">
        <v>750.15499999999997</v>
      </c>
      <c r="P66" s="148">
        <v>186.78899999999999</v>
      </c>
      <c r="Q66" s="148">
        <v>7.6769999999999996</v>
      </c>
      <c r="R66" s="148">
        <v>571.04300000000001</v>
      </c>
      <c r="S66" s="15">
        <v>507.202</v>
      </c>
      <c r="U66" s="28"/>
      <c r="V66" s="28"/>
    </row>
    <row r="67" spans="1:22" ht="15.65" customHeight="1" x14ac:dyDescent="0.45">
      <c r="A67" s="7"/>
      <c r="B67" s="51" t="s">
        <v>78</v>
      </c>
      <c r="C67" s="148">
        <v>351.84044599999999</v>
      </c>
      <c r="D67" s="148">
        <v>117.34531200000001</v>
      </c>
      <c r="E67" s="148">
        <v>106.84013890636848</v>
      </c>
      <c r="F67" s="148">
        <v>59.906474299999999</v>
      </c>
      <c r="G67" s="148">
        <v>26.060306014613598</v>
      </c>
      <c r="H67" s="148">
        <v>19.357491200000002</v>
      </c>
      <c r="I67" s="148">
        <v>1.5158673859410823</v>
      </c>
      <c r="J67" s="148">
        <v>-1.59175</v>
      </c>
      <c r="K67" s="148">
        <v>574.4341469063686</v>
      </c>
      <c r="L67" s="148">
        <v>-0.56038800100000008</v>
      </c>
      <c r="M67" s="148">
        <v>573.8737589053685</v>
      </c>
      <c r="N67" s="148">
        <v>175.35621446936716</v>
      </c>
      <c r="O67" s="148">
        <v>749.22997299999997</v>
      </c>
      <c r="P67" s="148">
        <v>185.98326265178613</v>
      </c>
      <c r="Q67" s="148">
        <v>7.6769999999999996</v>
      </c>
      <c r="R67" s="148">
        <v>570.92371072278979</v>
      </c>
      <c r="S67" s="15">
        <v>507.15025300000002</v>
      </c>
      <c r="U67" s="28"/>
      <c r="V67" s="28"/>
    </row>
    <row r="68" spans="1:22" ht="15.65" customHeight="1" x14ac:dyDescent="0.45">
      <c r="A68" s="7"/>
      <c r="B68" s="51" t="s">
        <v>79</v>
      </c>
      <c r="C68" s="148">
        <v>351.87991899999997</v>
      </c>
      <c r="D68" s="148">
        <v>118.63611</v>
      </c>
      <c r="E68" s="148">
        <v>105.7655995472246</v>
      </c>
      <c r="F68" s="148">
        <v>58.7196991</v>
      </c>
      <c r="G68" s="148">
        <v>25.712531933801074</v>
      </c>
      <c r="H68" s="148">
        <v>19.834346699999994</v>
      </c>
      <c r="I68" s="148">
        <v>1.4990218049134403</v>
      </c>
      <c r="J68" s="148">
        <v>-1.59175</v>
      </c>
      <c r="K68" s="148">
        <v>574.68987854722457</v>
      </c>
      <c r="L68" s="148">
        <v>-0.31599223799999998</v>
      </c>
      <c r="M68" s="148">
        <v>574.37388630922453</v>
      </c>
      <c r="N68" s="148">
        <v>174.57161730621939</v>
      </c>
      <c r="O68" s="148">
        <v>748.94550399999991</v>
      </c>
      <c r="P68" s="148">
        <v>185.18780566807388</v>
      </c>
      <c r="Q68" s="148">
        <v>7.6769999999999996</v>
      </c>
      <c r="R68" s="148">
        <v>571.43469794709983</v>
      </c>
      <c r="S68" s="15">
        <v>507.65519699999999</v>
      </c>
      <c r="U68" s="28"/>
      <c r="V68" s="28"/>
    </row>
    <row r="69" spans="1:22" ht="15.65" customHeight="1" x14ac:dyDescent="0.45">
      <c r="A69" s="7"/>
      <c r="B69" s="51" t="s">
        <v>80</v>
      </c>
      <c r="C69" s="148">
        <v>352.47715199999999</v>
      </c>
      <c r="D69" s="148">
        <v>119.82247199999999</v>
      </c>
      <c r="E69" s="148">
        <v>104.07066503178652</v>
      </c>
      <c r="F69" s="148">
        <v>57.297981800000002</v>
      </c>
      <c r="G69" s="148">
        <v>25.447555911232772</v>
      </c>
      <c r="H69" s="148">
        <v>19.839276900000002</v>
      </c>
      <c r="I69" s="148">
        <v>1.4858503978858382</v>
      </c>
      <c r="J69" s="148">
        <v>-1.59175</v>
      </c>
      <c r="K69" s="148">
        <v>574.77853903178652</v>
      </c>
      <c r="L69" s="148">
        <v>0.194154031</v>
      </c>
      <c r="M69" s="148">
        <v>574.97269306278645</v>
      </c>
      <c r="N69" s="148">
        <v>174.47741539166165</v>
      </c>
      <c r="O69" s="148">
        <v>749.450108</v>
      </c>
      <c r="P69" s="148">
        <v>184.57779498897813</v>
      </c>
      <c r="Q69" s="148">
        <v>7.6769999999999996</v>
      </c>
      <c r="R69" s="148">
        <v>572.54931346554383</v>
      </c>
      <c r="S69" s="15">
        <v>508.693535</v>
      </c>
      <c r="U69" s="28"/>
      <c r="V69" s="28"/>
    </row>
    <row r="70" spans="1:22" ht="15.65" customHeight="1" x14ac:dyDescent="0.45">
      <c r="A70" s="7"/>
      <c r="B70" s="51" t="s">
        <v>338</v>
      </c>
      <c r="C70" s="148">
        <v>353.17573900000002</v>
      </c>
      <c r="D70" s="148">
        <v>120.85294500000001</v>
      </c>
      <c r="E70" s="148">
        <v>102.74393743346428</v>
      </c>
      <c r="F70" s="148">
        <v>56.581163399999994</v>
      </c>
      <c r="G70" s="148">
        <v>25.189674868803923</v>
      </c>
      <c r="H70" s="148">
        <v>19.503865000000005</v>
      </c>
      <c r="I70" s="148">
        <v>1.4692341696611626</v>
      </c>
      <c r="J70" s="148">
        <v>-1.59175</v>
      </c>
      <c r="K70" s="148">
        <v>575.18087143346429</v>
      </c>
      <c r="L70" s="148">
        <v>0.67055174399999995</v>
      </c>
      <c r="M70" s="148">
        <v>575.85142317746443</v>
      </c>
      <c r="N70" s="148">
        <v>174.3791998100036</v>
      </c>
      <c r="O70" s="148">
        <v>750.23062300000004</v>
      </c>
      <c r="P70" s="148">
        <v>183.9673432082632</v>
      </c>
      <c r="Q70" s="148">
        <v>7.6769999999999996</v>
      </c>
      <c r="R70" s="148">
        <v>573.94027977897429</v>
      </c>
      <c r="S70" s="15">
        <v>509.98047800000001</v>
      </c>
      <c r="U70" s="28"/>
      <c r="V70" s="28"/>
    </row>
    <row r="71" spans="1:22" ht="15.65" customHeight="1" x14ac:dyDescent="0.45">
      <c r="A71" s="7"/>
      <c r="B71" s="51" t="s">
        <v>339</v>
      </c>
      <c r="C71" s="148">
        <v>353.91958</v>
      </c>
      <c r="D71" s="148">
        <v>121.578062</v>
      </c>
      <c r="E71" s="148">
        <v>102.04054343111393</v>
      </c>
      <c r="F71" s="148">
        <v>56.625955300000001</v>
      </c>
      <c r="G71" s="148">
        <v>24.933221677120077</v>
      </c>
      <c r="H71" s="148">
        <v>19.029411</v>
      </c>
      <c r="I71" s="148">
        <v>1.4519554216324846</v>
      </c>
      <c r="J71" s="148">
        <v>-1.59175</v>
      </c>
      <c r="K71" s="148">
        <v>575.94643543111397</v>
      </c>
      <c r="L71" s="148">
        <v>0.98423677099999995</v>
      </c>
      <c r="M71" s="148">
        <v>576.9306722021139</v>
      </c>
      <c r="N71" s="148">
        <v>174.3613503468396</v>
      </c>
      <c r="O71" s="148">
        <v>751.29202300000009</v>
      </c>
      <c r="P71" s="148">
        <v>183.35642292245845</v>
      </c>
      <c r="Q71" s="148">
        <v>7.6769999999999996</v>
      </c>
      <c r="R71" s="148">
        <v>575.61259962627196</v>
      </c>
      <c r="S71" s="15">
        <v>511.520511</v>
      </c>
      <c r="U71" s="28"/>
      <c r="V71" s="28"/>
    </row>
    <row r="72" spans="1:22" ht="15.65" customHeight="1" x14ac:dyDescent="0.45">
      <c r="A72" s="7"/>
      <c r="B72" s="51" t="s">
        <v>340</v>
      </c>
      <c r="C72" s="148">
        <v>354.68154300000003</v>
      </c>
      <c r="D72" s="148">
        <v>122.2589</v>
      </c>
      <c r="E72" s="148">
        <v>101.57827286436672</v>
      </c>
      <c r="F72" s="148">
        <v>56.532823900000004</v>
      </c>
      <c r="G72" s="148">
        <v>24.829876555655595</v>
      </c>
      <c r="H72" s="148">
        <v>18.7707336</v>
      </c>
      <c r="I72" s="148">
        <v>1.4448387655392791</v>
      </c>
      <c r="J72" s="148">
        <v>-1.59175</v>
      </c>
      <c r="K72" s="148">
        <v>576.92696586436671</v>
      </c>
      <c r="L72" s="148">
        <v>1.21328609</v>
      </c>
      <c r="M72" s="148">
        <v>578.1402519543667</v>
      </c>
      <c r="N72" s="148">
        <v>174.3394492530536</v>
      </c>
      <c r="O72" s="148">
        <v>752.47970099999998</v>
      </c>
      <c r="P72" s="148">
        <v>182.74500692701159</v>
      </c>
      <c r="Q72" s="148">
        <v>7.6769999999999996</v>
      </c>
      <c r="R72" s="148">
        <v>577.41169427690306</v>
      </c>
      <c r="S72" s="15">
        <v>513.17562099999998</v>
      </c>
      <c r="U72" s="28"/>
      <c r="V72" s="28"/>
    </row>
    <row r="73" spans="1:22" ht="15.65" customHeight="1" x14ac:dyDescent="0.45">
      <c r="A73" s="7"/>
      <c r="B73" s="51" t="s">
        <v>341</v>
      </c>
      <c r="C73" s="148">
        <v>355.578397</v>
      </c>
      <c r="D73" s="148">
        <v>122.857968</v>
      </c>
      <c r="E73" s="148">
        <v>101.48172638518608</v>
      </c>
      <c r="F73" s="148">
        <v>56.605864600000004</v>
      </c>
      <c r="G73" s="148">
        <v>24.873726821479789</v>
      </c>
      <c r="H73" s="148">
        <v>18.558730999999998</v>
      </c>
      <c r="I73" s="148">
        <v>1.443403984790989</v>
      </c>
      <c r="J73" s="148">
        <v>-1.59175</v>
      </c>
      <c r="K73" s="148">
        <v>578.32634138518608</v>
      </c>
      <c r="L73" s="148">
        <v>1.3157629799999999</v>
      </c>
      <c r="M73" s="148">
        <v>579.64210436518601</v>
      </c>
      <c r="N73" s="148">
        <v>174.51626605025925</v>
      </c>
      <c r="O73" s="148">
        <v>754.15836999999999</v>
      </c>
      <c r="P73" s="148">
        <v>182.48040651885333</v>
      </c>
      <c r="Q73" s="148">
        <v>7.6769999999999996</v>
      </c>
      <c r="R73" s="148">
        <v>579.35496389432535</v>
      </c>
      <c r="S73" s="15">
        <v>514.96136200000001</v>
      </c>
      <c r="U73" s="28"/>
      <c r="V73" s="28"/>
    </row>
    <row r="74" spans="1:22" ht="15.65" customHeight="1" x14ac:dyDescent="0.45">
      <c r="A74" s="7"/>
      <c r="B74" s="51" t="s">
        <v>345</v>
      </c>
      <c r="C74" s="148">
        <v>356.55621100000002</v>
      </c>
      <c r="D74" s="148">
        <v>123.44219699999999</v>
      </c>
      <c r="E74" s="148">
        <v>101.89628777421511</v>
      </c>
      <c r="F74" s="148">
        <v>57.145009599999995</v>
      </c>
      <c r="G74" s="148">
        <v>24.989573439440385</v>
      </c>
      <c r="H74" s="148">
        <v>18.316269199999997</v>
      </c>
      <c r="I74" s="148">
        <v>1.4454355645722823</v>
      </c>
      <c r="J74" s="148">
        <v>-1.59175</v>
      </c>
      <c r="K74" s="148">
        <v>580.30294577421512</v>
      </c>
      <c r="L74" s="148">
        <v>1.02965397</v>
      </c>
      <c r="M74" s="148">
        <v>581.33259974421514</v>
      </c>
      <c r="N74" s="148">
        <v>174.69976094685344</v>
      </c>
      <c r="O74" s="148">
        <v>756.03236100000004</v>
      </c>
      <c r="P74" s="148">
        <v>182.21949712710179</v>
      </c>
      <c r="Q74" s="148">
        <v>7.6769999999999996</v>
      </c>
      <c r="R74" s="148">
        <v>581.48986356285593</v>
      </c>
      <c r="S74" s="15">
        <v>516.91539599999999</v>
      </c>
      <c r="U74" s="28"/>
      <c r="V74" s="28"/>
    </row>
    <row r="75" spans="1:22" ht="15.65" customHeight="1" x14ac:dyDescent="0.45">
      <c r="A75" s="7"/>
      <c r="B75" s="51" t="s">
        <v>346</v>
      </c>
      <c r="C75" s="148">
        <v>357.71566200000001</v>
      </c>
      <c r="D75" s="148">
        <v>123.914925</v>
      </c>
      <c r="E75" s="148">
        <v>102.33373713554019</v>
      </c>
      <c r="F75" s="148">
        <v>57.658579700000004</v>
      </c>
      <c r="G75" s="148">
        <v>25.156858915376588</v>
      </c>
      <c r="H75" s="148">
        <v>18.0673365</v>
      </c>
      <c r="I75" s="148">
        <v>1.4509620882615968</v>
      </c>
      <c r="J75" s="148">
        <v>-1.59175</v>
      </c>
      <c r="K75" s="148">
        <v>582.37257413554016</v>
      </c>
      <c r="L75" s="148">
        <v>0.957168884</v>
      </c>
      <c r="M75" s="148">
        <v>583.32974301954016</v>
      </c>
      <c r="N75" s="148">
        <v>174.89028640567838</v>
      </c>
      <c r="O75" s="148">
        <v>758.22002899999995</v>
      </c>
      <c r="P75" s="148">
        <v>182.04913006752093</v>
      </c>
      <c r="Q75" s="148">
        <v>7.6769999999999996</v>
      </c>
      <c r="R75" s="148">
        <v>583.84789935773097</v>
      </c>
      <c r="S75" s="15">
        <v>519.065696</v>
      </c>
      <c r="U75" s="28"/>
      <c r="V75" s="28"/>
    </row>
    <row r="76" spans="1:22" ht="15.65" customHeight="1" x14ac:dyDescent="0.45">
      <c r="A76" s="7"/>
      <c r="B76" s="51" t="s">
        <v>347</v>
      </c>
      <c r="C76" s="148">
        <v>358.989284</v>
      </c>
      <c r="D76" s="148">
        <v>124.39293499999999</v>
      </c>
      <c r="E76" s="148">
        <v>103.10626945227732</v>
      </c>
      <c r="F76" s="148">
        <v>58.323846700000004</v>
      </c>
      <c r="G76" s="148">
        <v>25.422230003566423</v>
      </c>
      <c r="H76" s="148">
        <v>17.896136200000001</v>
      </c>
      <c r="I76" s="148">
        <v>1.4640565902434686</v>
      </c>
      <c r="J76" s="148">
        <v>-1.59175</v>
      </c>
      <c r="K76" s="148">
        <v>584.8967384522773</v>
      </c>
      <c r="L76" s="148">
        <v>0.80997918400000002</v>
      </c>
      <c r="M76" s="148">
        <v>585.70671763627729</v>
      </c>
      <c r="N76" s="148">
        <v>175.08819755235007</v>
      </c>
      <c r="O76" s="148">
        <v>760.79491500000006</v>
      </c>
      <c r="P76" s="148">
        <v>181.91735283166165</v>
      </c>
      <c r="Q76" s="148">
        <v>7.6769999999999996</v>
      </c>
      <c r="R76" s="148">
        <v>586.55456235669419</v>
      </c>
      <c r="S76" s="15">
        <v>521.52415999999994</v>
      </c>
      <c r="U76" s="28"/>
      <c r="V76" s="28"/>
    </row>
    <row r="77" spans="1:22" ht="15.65" customHeight="1" x14ac:dyDescent="0.45">
      <c r="A77" s="7"/>
      <c r="B77" s="51" t="s">
        <v>348</v>
      </c>
      <c r="C77" s="148">
        <v>360.44093800000002</v>
      </c>
      <c r="D77" s="148">
        <v>124.876167</v>
      </c>
      <c r="E77" s="148">
        <v>103.89960915107541</v>
      </c>
      <c r="F77" s="148">
        <v>58.984363500000001</v>
      </c>
      <c r="G77" s="148">
        <v>25.677161862660878</v>
      </c>
      <c r="H77" s="148">
        <v>17.760955000000006</v>
      </c>
      <c r="I77" s="148">
        <v>1.4771287436768967</v>
      </c>
      <c r="J77" s="148">
        <v>-1.59175</v>
      </c>
      <c r="K77" s="148">
        <v>587.62496415107546</v>
      </c>
      <c r="L77" s="148">
        <v>0.76399391800000005</v>
      </c>
      <c r="M77" s="148">
        <v>588.38895806907544</v>
      </c>
      <c r="N77" s="148">
        <v>175.37893441588795</v>
      </c>
      <c r="O77" s="148">
        <v>763.76789199999996</v>
      </c>
      <c r="P77" s="148">
        <v>181.84163974043648</v>
      </c>
      <c r="Q77" s="148">
        <v>7.6769999999999996</v>
      </c>
      <c r="R77" s="148">
        <v>589.60325274417937</v>
      </c>
      <c r="S77" s="15">
        <v>524.28472999999997</v>
      </c>
      <c r="U77" s="28"/>
      <c r="V77" s="28"/>
    </row>
    <row r="78" spans="1:22" ht="15.65" customHeight="1" x14ac:dyDescent="0.45">
      <c r="A78" s="7"/>
      <c r="B78" s="51" t="s">
        <v>369</v>
      </c>
      <c r="C78" s="148">
        <v>362.07323700000001</v>
      </c>
      <c r="D78" s="148">
        <v>125.362459</v>
      </c>
      <c r="E78" s="148">
        <v>104.40498839914684</v>
      </c>
      <c r="F78" s="148">
        <v>59.320158300000003</v>
      </c>
      <c r="G78" s="148">
        <v>25.913278254499367</v>
      </c>
      <c r="H78" s="148">
        <v>17.6819256</v>
      </c>
      <c r="I78" s="148">
        <v>1.489626238302268</v>
      </c>
      <c r="J78" s="148">
        <v>-1.59175</v>
      </c>
      <c r="K78" s="148">
        <v>590.24893439914683</v>
      </c>
      <c r="L78" s="148">
        <v>0.96675570500000008</v>
      </c>
      <c r="M78" s="148">
        <v>591.2156901041468</v>
      </c>
      <c r="N78" s="148">
        <v>175.66337172307294</v>
      </c>
      <c r="O78" s="148">
        <v>766.87906200000009</v>
      </c>
      <c r="P78" s="148">
        <v>181.79684480486807</v>
      </c>
      <c r="Q78" s="148">
        <v>7.6769999999999996</v>
      </c>
      <c r="R78" s="148">
        <v>592.75921702205983</v>
      </c>
      <c r="S78" s="15">
        <v>527.14434600000004</v>
      </c>
      <c r="U78" s="28"/>
      <c r="V78" s="28"/>
    </row>
    <row r="79" spans="1:22" ht="15.65" customHeight="1" x14ac:dyDescent="0.45">
      <c r="A79" s="7"/>
      <c r="B79" s="51" t="s">
        <v>370</v>
      </c>
      <c r="C79" s="148">
        <v>363.83282199999996</v>
      </c>
      <c r="D79" s="148">
        <v>125.84196799999999</v>
      </c>
      <c r="E79" s="148">
        <v>104.87472393155892</v>
      </c>
      <c r="F79" s="148">
        <v>59.5658551</v>
      </c>
      <c r="G79" s="148">
        <v>26.17646946386833</v>
      </c>
      <c r="H79" s="148">
        <v>17.628090400000001</v>
      </c>
      <c r="I79" s="148">
        <v>1.504308960333663</v>
      </c>
      <c r="J79" s="148">
        <v>-1.59175</v>
      </c>
      <c r="K79" s="148">
        <v>592.95776393155893</v>
      </c>
      <c r="L79" s="148">
        <v>1.1110227400000001</v>
      </c>
      <c r="M79" s="148">
        <v>594.068786671559</v>
      </c>
      <c r="N79" s="148">
        <v>175.92115394492319</v>
      </c>
      <c r="O79" s="148">
        <v>769.98994100000004</v>
      </c>
      <c r="P79" s="148">
        <v>181.77192091573664</v>
      </c>
      <c r="Q79" s="148">
        <v>7.6769999999999996</v>
      </c>
      <c r="R79" s="148">
        <v>595.89501970251933</v>
      </c>
      <c r="S79" s="15">
        <v>529.99850800000002</v>
      </c>
      <c r="U79" s="28"/>
      <c r="V79" s="28"/>
    </row>
    <row r="80" spans="1:22" ht="15.65" customHeight="1" x14ac:dyDescent="0.45">
      <c r="A80" s="7"/>
      <c r="B80" s="51" t="s">
        <v>371</v>
      </c>
      <c r="C80" s="148">
        <v>365.73556400000001</v>
      </c>
      <c r="D80" s="148">
        <v>126.32174400000001</v>
      </c>
      <c r="E80" s="148">
        <v>105.18469701915582</v>
      </c>
      <c r="F80" s="148">
        <v>59.695511599999996</v>
      </c>
      <c r="G80" s="148">
        <v>26.380826451918232</v>
      </c>
      <c r="H80" s="148">
        <v>17.5933803</v>
      </c>
      <c r="I80" s="148">
        <v>1.5149786254329507</v>
      </c>
      <c r="J80" s="148">
        <v>-1.59175</v>
      </c>
      <c r="K80" s="148">
        <v>595.65025501915579</v>
      </c>
      <c r="L80" s="148">
        <v>1.16907198</v>
      </c>
      <c r="M80" s="148">
        <v>596.81932699915581</v>
      </c>
      <c r="N80" s="148">
        <v>176.18270408587614</v>
      </c>
      <c r="O80" s="148">
        <v>773.00203099999999</v>
      </c>
      <c r="P80" s="148">
        <v>181.78342989154109</v>
      </c>
      <c r="Q80" s="148">
        <v>7.6769999999999996</v>
      </c>
      <c r="R80" s="148">
        <v>598.8956011946218</v>
      </c>
      <c r="S80" s="15">
        <v>532.73057900000003</v>
      </c>
      <c r="U80" s="28"/>
      <c r="V80" s="28"/>
    </row>
    <row r="81" spans="1:22" ht="15.9" x14ac:dyDescent="0.45">
      <c r="A81" s="7"/>
      <c r="B81" s="51" t="s">
        <v>372</v>
      </c>
      <c r="C81" s="148">
        <v>367.77743400000003</v>
      </c>
      <c r="D81" s="148">
        <v>126.801783</v>
      </c>
      <c r="E81" s="148">
        <v>105.54211674267748</v>
      </c>
      <c r="F81" s="148">
        <v>59.865538299999997</v>
      </c>
      <c r="G81" s="148">
        <v>26.611085542572344</v>
      </c>
      <c r="H81" s="148">
        <v>17.5380638</v>
      </c>
      <c r="I81" s="148">
        <v>1.5274290439178309</v>
      </c>
      <c r="J81" s="148">
        <v>-1.59175</v>
      </c>
      <c r="K81" s="148">
        <v>598.52958374267746</v>
      </c>
      <c r="L81" s="148">
        <v>0.96555471400000004</v>
      </c>
      <c r="M81" s="148">
        <v>599.49513845667741</v>
      </c>
      <c r="N81" s="148">
        <v>176.46511716881255</v>
      </c>
      <c r="O81" s="148">
        <v>775.96025600000007</v>
      </c>
      <c r="P81" s="148">
        <v>181.8313867037638</v>
      </c>
      <c r="Q81" s="148">
        <v>7.6769999999999996</v>
      </c>
      <c r="R81" s="148">
        <v>601.80586892169379</v>
      </c>
      <c r="S81" s="15">
        <v>535.38069299999995</v>
      </c>
      <c r="U81" s="28"/>
      <c r="V81" s="28"/>
    </row>
    <row r="82" spans="1:22" ht="15.9" x14ac:dyDescent="0.45">
      <c r="A82" s="7"/>
      <c r="B82" s="51" t="s">
        <v>491</v>
      </c>
      <c r="C82" s="148">
        <v>369.72382599999997</v>
      </c>
      <c r="D82" s="148">
        <v>127.25766</v>
      </c>
      <c r="E82" s="148">
        <v>105.7554233946899</v>
      </c>
      <c r="F82" s="148">
        <v>59.911063199999994</v>
      </c>
      <c r="G82" s="148">
        <v>26.836981139528149</v>
      </c>
      <c r="H82" s="148">
        <v>17.467847600000002</v>
      </c>
      <c r="I82" s="148">
        <v>1.5395314578935553</v>
      </c>
      <c r="J82" s="148">
        <v>-1.59175</v>
      </c>
      <c r="K82" s="148">
        <v>601.14515939468993</v>
      </c>
      <c r="L82" s="148">
        <v>0.98021695499999995</v>
      </c>
      <c r="M82" s="148">
        <v>602.12537634968987</v>
      </c>
      <c r="N82" s="148">
        <v>176.75123458447035</v>
      </c>
      <c r="O82" s="148">
        <v>778.87661100000003</v>
      </c>
      <c r="P82" s="148">
        <v>181.91582818282572</v>
      </c>
      <c r="Q82" s="148">
        <v>7.6769999999999996</v>
      </c>
      <c r="R82" s="148">
        <v>604.63778275171512</v>
      </c>
      <c r="S82" s="15">
        <v>537.95956200000001</v>
      </c>
      <c r="U82" s="28"/>
      <c r="V82" s="28"/>
    </row>
    <row r="83" spans="1:22" ht="15.9" x14ac:dyDescent="0.45">
      <c r="A83" s="7"/>
      <c r="B83" s="51" t="s">
        <v>492</v>
      </c>
      <c r="C83" s="148">
        <v>371.59210100000001</v>
      </c>
      <c r="D83" s="148">
        <v>127.73418099999999</v>
      </c>
      <c r="E83" s="148">
        <v>105.97426367148695</v>
      </c>
      <c r="F83" s="148">
        <v>59.976522900000006</v>
      </c>
      <c r="G83" s="148">
        <v>27.071756790750779</v>
      </c>
      <c r="H83" s="148">
        <v>17.373767300000001</v>
      </c>
      <c r="I83" s="148">
        <v>1.552216722436722</v>
      </c>
      <c r="J83" s="148">
        <v>-1.59175</v>
      </c>
      <c r="K83" s="148">
        <v>603.708795671487</v>
      </c>
      <c r="L83" s="148">
        <v>1.0202849899999999</v>
      </c>
      <c r="M83" s="148">
        <v>604.72908066148693</v>
      </c>
      <c r="N83" s="148">
        <v>177.04098886621361</v>
      </c>
      <c r="O83" s="148">
        <v>781.77006999999992</v>
      </c>
      <c r="P83" s="148">
        <v>182.05418345751085</v>
      </c>
      <c r="Q83" s="148">
        <v>7.6769999999999996</v>
      </c>
      <c r="R83" s="148">
        <v>607.3928860731902</v>
      </c>
      <c r="S83" s="15">
        <v>540.46859699999993</v>
      </c>
      <c r="U83" s="28"/>
      <c r="V83" s="28"/>
    </row>
    <row r="84" spans="1:22" ht="15.9" x14ac:dyDescent="0.45">
      <c r="A84" s="7"/>
      <c r="B84" s="51" t="s">
        <v>493</v>
      </c>
      <c r="C84" s="148">
        <v>373.41817400000002</v>
      </c>
      <c r="D84" s="148">
        <v>128.23317500000002</v>
      </c>
      <c r="E84" s="148">
        <v>106.16245227438625</v>
      </c>
      <c r="F84" s="148">
        <v>60.0163151</v>
      </c>
      <c r="G84" s="148">
        <v>27.306374578884853</v>
      </c>
      <c r="H84" s="148">
        <v>17.2749138</v>
      </c>
      <c r="I84" s="148">
        <v>1.564848815957846</v>
      </c>
      <c r="J84" s="148">
        <v>-1.59175</v>
      </c>
      <c r="K84" s="148">
        <v>606.22205127438622</v>
      </c>
      <c r="L84" s="148">
        <v>1.06480358</v>
      </c>
      <c r="M84" s="148">
        <v>607.28685485438621</v>
      </c>
      <c r="N84" s="148">
        <v>177.33431428237185</v>
      </c>
      <c r="O84" s="148">
        <v>784.62116900000001</v>
      </c>
      <c r="P84" s="148">
        <v>182.2466027136756</v>
      </c>
      <c r="Q84" s="148">
        <v>7.6769999999999996</v>
      </c>
      <c r="R84" s="148">
        <v>610.05156642666066</v>
      </c>
      <c r="S84" s="15">
        <v>542.89031499999999</v>
      </c>
      <c r="U84" s="28"/>
      <c r="V84" s="28"/>
    </row>
    <row r="85" spans="1:22" ht="15.9" x14ac:dyDescent="0.45">
      <c r="A85" s="7"/>
      <c r="B85" s="51" t="s">
        <v>494</v>
      </c>
      <c r="C85" s="148">
        <v>375.23869100000002</v>
      </c>
      <c r="D85" s="148">
        <v>128.75438600000001</v>
      </c>
      <c r="E85" s="148">
        <v>106.40325995115097</v>
      </c>
      <c r="F85" s="148">
        <v>60.093714999999996</v>
      </c>
      <c r="G85" s="148">
        <v>27.559431227846655</v>
      </c>
      <c r="H85" s="148">
        <v>17.171378700000002</v>
      </c>
      <c r="I85" s="148">
        <v>1.578735019204027</v>
      </c>
      <c r="J85" s="148">
        <v>-1.59175</v>
      </c>
      <c r="K85" s="148">
        <v>608.80458695115101</v>
      </c>
      <c r="L85" s="148">
        <v>1.0977542699999998</v>
      </c>
      <c r="M85" s="148">
        <v>609.902341221151</v>
      </c>
      <c r="N85" s="148">
        <v>177.57917230837432</v>
      </c>
      <c r="O85" s="148">
        <v>787.48151399999995</v>
      </c>
      <c r="P85" s="148">
        <v>182.49328447050152</v>
      </c>
      <c r="Q85" s="148">
        <v>7.6769999999999996</v>
      </c>
      <c r="R85" s="148">
        <v>612.66522905922636</v>
      </c>
      <c r="S85" s="15">
        <v>545.27065000000005</v>
      </c>
      <c r="U85" s="28"/>
      <c r="V85" s="28"/>
    </row>
    <row r="86" spans="1:22" ht="15.9" x14ac:dyDescent="0.45">
      <c r="A86" s="7"/>
      <c r="B86" s="51" t="s">
        <v>600</v>
      </c>
      <c r="C86" s="148">
        <v>377.04943900000001</v>
      </c>
      <c r="D86" s="148">
        <v>129.281452</v>
      </c>
      <c r="E86" s="148">
        <v>106.65541363261444</v>
      </c>
      <c r="F86" s="148">
        <v>60.1808902</v>
      </c>
      <c r="G86" s="148">
        <v>27.813779037061021</v>
      </c>
      <c r="H86" s="148">
        <v>17.0680753</v>
      </c>
      <c r="I86" s="148">
        <v>1.5926690096384715</v>
      </c>
      <c r="J86" s="148">
        <v>-1.59175</v>
      </c>
      <c r="K86" s="148">
        <v>611.39455463261447</v>
      </c>
      <c r="L86" s="148">
        <v>1.2045138899999999</v>
      </c>
      <c r="M86" s="148">
        <v>612.5990685226144</v>
      </c>
      <c r="N86" s="148">
        <v>177.82725154902931</v>
      </c>
      <c r="O86" s="148">
        <v>790.42631999999992</v>
      </c>
      <c r="P86" s="148">
        <v>182.79447588731307</v>
      </c>
      <c r="Q86" s="148">
        <v>7.6769999999999996</v>
      </c>
      <c r="R86" s="148">
        <v>615.30884418214771</v>
      </c>
      <c r="S86" s="15">
        <v>547.67657599999995</v>
      </c>
      <c r="U86" s="28"/>
      <c r="V86" s="28"/>
    </row>
    <row r="87" spans="1:22" ht="15.9" x14ac:dyDescent="0.45">
      <c r="A87" s="7"/>
      <c r="B87" s="51" t="s">
        <v>601</v>
      </c>
      <c r="C87" s="148">
        <v>378.85629899999998</v>
      </c>
      <c r="D87" s="148">
        <v>129.80604700000001</v>
      </c>
      <c r="E87" s="148">
        <v>106.94088161244403</v>
      </c>
      <c r="F87" s="148">
        <v>60.294359999999998</v>
      </c>
      <c r="G87" s="148">
        <v>28.085388675057249</v>
      </c>
      <c r="H87" s="148">
        <v>16.953359499999998</v>
      </c>
      <c r="I87" s="148">
        <v>1.6077734091213629</v>
      </c>
      <c r="J87" s="148">
        <v>-1.59175</v>
      </c>
      <c r="K87" s="148">
        <v>614.01147761244408</v>
      </c>
      <c r="L87" s="148">
        <v>1.2306456299999999</v>
      </c>
      <c r="M87" s="148">
        <v>615.24212324244411</v>
      </c>
      <c r="N87" s="148">
        <v>178.07849050173689</v>
      </c>
      <c r="O87" s="148">
        <v>793.32061399999998</v>
      </c>
      <c r="P87" s="148">
        <v>183.15047314290649</v>
      </c>
      <c r="Q87" s="148">
        <v>7.6769999999999996</v>
      </c>
      <c r="R87" s="148">
        <v>617.84714060524595</v>
      </c>
      <c r="S87" s="15">
        <v>549.98733100000004</v>
      </c>
      <c r="U87" s="28"/>
      <c r="V87" s="28"/>
    </row>
    <row r="88" spans="1:22" ht="15.9" x14ac:dyDescent="0.45">
      <c r="A88" s="7"/>
      <c r="B88" s="51" t="s">
        <v>604</v>
      </c>
      <c r="C88" s="148">
        <v>380.66422600000004</v>
      </c>
      <c r="D88" s="148">
        <v>130.33315099999999</v>
      </c>
      <c r="E88" s="148">
        <v>107.18428490130484</v>
      </c>
      <c r="F88" s="148">
        <v>60.3283524</v>
      </c>
      <c r="G88" s="148">
        <v>28.374902879680306</v>
      </c>
      <c r="H88" s="148">
        <v>16.856936699999995</v>
      </c>
      <c r="I88" s="148">
        <v>1.624092924898989</v>
      </c>
      <c r="J88" s="148">
        <v>-1.59175</v>
      </c>
      <c r="K88" s="148">
        <v>616.58991190130484</v>
      </c>
      <c r="L88" s="148">
        <v>1.27043602</v>
      </c>
      <c r="M88" s="148">
        <v>617.86034792130488</v>
      </c>
      <c r="N88" s="148">
        <v>178.33282923099964</v>
      </c>
      <c r="O88" s="148">
        <v>796.19317699999999</v>
      </c>
      <c r="P88" s="148">
        <v>183.56162188817092</v>
      </c>
      <c r="Q88" s="148">
        <v>7.6769999999999996</v>
      </c>
      <c r="R88" s="148">
        <v>620.30855526770836</v>
      </c>
      <c r="S88" s="15">
        <v>552.22833400000002</v>
      </c>
      <c r="U88" s="28"/>
      <c r="V88" s="28"/>
    </row>
    <row r="89" spans="1:22" ht="15.9" x14ac:dyDescent="0.45">
      <c r="A89" s="7"/>
      <c r="B89" s="451" t="s">
        <v>602</v>
      </c>
      <c r="C89" s="189">
        <v>382.50505800000002</v>
      </c>
      <c r="D89" s="189">
        <v>130.86273499999999</v>
      </c>
      <c r="E89" s="189">
        <v>107.45162669814128</v>
      </c>
      <c r="F89" s="189">
        <v>60.3573716</v>
      </c>
      <c r="G89" s="189">
        <v>28.674677320051675</v>
      </c>
      <c r="H89" s="189">
        <v>16.778488199999998</v>
      </c>
      <c r="I89" s="189">
        <v>1.6410895207273828</v>
      </c>
      <c r="J89" s="189">
        <v>-1.59175</v>
      </c>
      <c r="K89" s="189">
        <v>619.22766969814131</v>
      </c>
      <c r="L89" s="189">
        <v>1.38809819</v>
      </c>
      <c r="M89" s="189">
        <v>620.61576788814136</v>
      </c>
      <c r="N89" s="189">
        <v>178.52035395648909</v>
      </c>
      <c r="O89" s="189">
        <v>799.136122</v>
      </c>
      <c r="P89" s="189">
        <v>184.02831777293468</v>
      </c>
      <c r="Q89" s="189">
        <v>7.6769999999999996</v>
      </c>
      <c r="R89" s="189">
        <v>622.78480407098016</v>
      </c>
      <c r="S89" s="147">
        <v>554.48151300000006</v>
      </c>
      <c r="U89" s="28"/>
      <c r="V89" s="28"/>
    </row>
    <row r="90" spans="1:22" ht="15.9" x14ac:dyDescent="0.45">
      <c r="A90" s="7"/>
      <c r="B90" s="51">
        <v>2008</v>
      </c>
      <c r="C90" s="148">
        <v>1204.604</v>
      </c>
      <c r="D90" s="148">
        <v>375.86</v>
      </c>
      <c r="E90" s="148">
        <v>331.947</v>
      </c>
      <c r="F90" s="148">
        <v>180.899</v>
      </c>
      <c r="G90" s="148">
        <v>87.043000000000006</v>
      </c>
      <c r="H90" s="148">
        <v>57.198</v>
      </c>
      <c r="I90" s="148">
        <v>8.4409999999999989</v>
      </c>
      <c r="J90" s="148">
        <v>-1.0429999999999999</v>
      </c>
      <c r="K90" s="148">
        <v>1911.3679999999999</v>
      </c>
      <c r="L90" s="148">
        <v>-12.788</v>
      </c>
      <c r="M90" s="148">
        <v>1898.58</v>
      </c>
      <c r="N90" s="148">
        <v>556.86099999999999</v>
      </c>
      <c r="O90" s="148">
        <v>2459.0329999999999</v>
      </c>
      <c r="P90" s="148">
        <v>533.89099999999996</v>
      </c>
      <c r="Q90" s="148">
        <v>0</v>
      </c>
      <c r="R90" s="148">
        <v>1926.7349999999999</v>
      </c>
      <c r="S90" s="15">
        <v>1678.818</v>
      </c>
      <c r="U90" s="28"/>
      <c r="V90" s="28"/>
    </row>
    <row r="91" spans="1:22" ht="15.9" x14ac:dyDescent="0.45">
      <c r="A91" s="7"/>
      <c r="B91" s="51">
        <v>2009</v>
      </c>
      <c r="C91" s="148">
        <v>1170.0350000000001</v>
      </c>
      <c r="D91" s="148">
        <v>380.83800000000002</v>
      </c>
      <c r="E91" s="148">
        <v>291.20999999999998</v>
      </c>
      <c r="F91" s="148">
        <v>150.59399999999999</v>
      </c>
      <c r="G91" s="148">
        <v>68.313999999999993</v>
      </c>
      <c r="H91" s="148">
        <v>62.232999999999997</v>
      </c>
      <c r="I91" s="148">
        <v>10.728</v>
      </c>
      <c r="J91" s="148">
        <v>2.7330000000000001</v>
      </c>
      <c r="K91" s="148">
        <v>1844.816</v>
      </c>
      <c r="L91" s="148">
        <v>-35.030999999999999</v>
      </c>
      <c r="M91" s="148">
        <v>1809.7850000000001</v>
      </c>
      <c r="N91" s="148">
        <v>507.63400000000001</v>
      </c>
      <c r="O91" s="148">
        <v>2332.1610000000001</v>
      </c>
      <c r="P91" s="148">
        <v>496.38799999999998</v>
      </c>
      <c r="Q91" s="148">
        <v>0</v>
      </c>
      <c r="R91" s="148">
        <v>1837.817</v>
      </c>
      <c r="S91" s="15">
        <v>1602.633</v>
      </c>
    </row>
    <row r="92" spans="1:22" ht="15.9" x14ac:dyDescent="0.45">
      <c r="A92" s="7"/>
      <c r="B92" s="51">
        <v>2010</v>
      </c>
      <c r="C92" s="148">
        <v>1195.24</v>
      </c>
      <c r="D92" s="148">
        <v>380.76100000000002</v>
      </c>
      <c r="E92" s="148">
        <v>305.03199999999998</v>
      </c>
      <c r="F92" s="148">
        <v>157.06100000000001</v>
      </c>
      <c r="G92" s="148">
        <v>74.837000000000003</v>
      </c>
      <c r="H92" s="148">
        <v>63.322000000000003</v>
      </c>
      <c r="I92" s="148">
        <v>10.702999999999999</v>
      </c>
      <c r="J92" s="148">
        <v>-1E-3</v>
      </c>
      <c r="K92" s="148">
        <v>1881.0319999999999</v>
      </c>
      <c r="L92" s="148">
        <v>-8.5630000000000006</v>
      </c>
      <c r="M92" s="148">
        <v>1872.4690000000001</v>
      </c>
      <c r="N92" s="148">
        <v>540.86099999999999</v>
      </c>
      <c r="O92" s="148">
        <v>2418.7979999999998</v>
      </c>
      <c r="P92" s="148">
        <v>540.88400000000001</v>
      </c>
      <c r="Q92" s="148">
        <v>0</v>
      </c>
      <c r="R92" s="148">
        <v>1878.96</v>
      </c>
      <c r="S92" s="15">
        <v>1644.5260000000001</v>
      </c>
    </row>
    <row r="93" spans="1:22" ht="15.9" x14ac:dyDescent="0.45">
      <c r="A93" s="7"/>
      <c r="B93" s="51">
        <v>2011</v>
      </c>
      <c r="C93" s="148">
        <v>1191.27</v>
      </c>
      <c r="D93" s="148">
        <v>380.51499999999999</v>
      </c>
      <c r="E93" s="148">
        <v>305.35399999999998</v>
      </c>
      <c r="F93" s="148">
        <v>166.465</v>
      </c>
      <c r="G93" s="148">
        <v>71.385999999999996</v>
      </c>
      <c r="H93" s="148">
        <v>57.954999999999998</v>
      </c>
      <c r="I93" s="148">
        <v>9.9690000000000012</v>
      </c>
      <c r="J93" s="148">
        <v>-0.70499999999999996</v>
      </c>
      <c r="K93" s="148">
        <v>1876.434</v>
      </c>
      <c r="L93" s="148">
        <v>-3.7839999999999998</v>
      </c>
      <c r="M93" s="148">
        <v>1872.65</v>
      </c>
      <c r="N93" s="148">
        <v>578.33299999999997</v>
      </c>
      <c r="O93" s="148">
        <v>2456.5549999999998</v>
      </c>
      <c r="P93" s="148">
        <v>556.72299999999996</v>
      </c>
      <c r="Q93" s="148">
        <v>0</v>
      </c>
      <c r="R93" s="148">
        <v>1900.4760000000001</v>
      </c>
      <c r="S93" s="15">
        <v>1672.213</v>
      </c>
    </row>
    <row r="94" spans="1:22" ht="15.9" x14ac:dyDescent="0.45">
      <c r="A94" s="7"/>
      <c r="B94" s="51">
        <v>2012</v>
      </c>
      <c r="C94" s="148">
        <v>1211.807</v>
      </c>
      <c r="D94" s="148">
        <v>386.18799999999999</v>
      </c>
      <c r="E94" s="148">
        <v>310.22199999999998</v>
      </c>
      <c r="F94" s="148">
        <v>178.179</v>
      </c>
      <c r="G94" s="148">
        <v>69.926000000000002</v>
      </c>
      <c r="H94" s="148">
        <v>53.006999999999998</v>
      </c>
      <c r="I94" s="148">
        <v>9.0419999999999998</v>
      </c>
      <c r="J94" s="148">
        <v>-1.036</v>
      </c>
      <c r="K94" s="148">
        <v>1907.181</v>
      </c>
      <c r="L94" s="148">
        <v>6.3780000000000001</v>
      </c>
      <c r="M94" s="148">
        <v>1913.559</v>
      </c>
      <c r="N94" s="148">
        <v>582.72900000000004</v>
      </c>
      <c r="O94" s="148">
        <v>2499.35</v>
      </c>
      <c r="P94" s="148">
        <v>570.38499999999999</v>
      </c>
      <c r="Q94" s="148">
        <v>0</v>
      </c>
      <c r="R94" s="148">
        <v>1929.229</v>
      </c>
      <c r="S94" s="15">
        <v>1706.9110000000001</v>
      </c>
    </row>
    <row r="95" spans="1:22" ht="15.9" x14ac:dyDescent="0.45">
      <c r="A95" s="7"/>
      <c r="B95" s="51">
        <v>2013</v>
      </c>
      <c r="C95" s="148">
        <v>1242.4480000000001</v>
      </c>
      <c r="D95" s="148">
        <v>387.05</v>
      </c>
      <c r="E95" s="148">
        <v>320.303</v>
      </c>
      <c r="F95" s="148">
        <v>184.65100000000001</v>
      </c>
      <c r="G95" s="148">
        <v>77.388000000000005</v>
      </c>
      <c r="H95" s="148">
        <v>49.603000000000002</v>
      </c>
      <c r="I95" s="148">
        <v>8.5120000000000005</v>
      </c>
      <c r="J95" s="148">
        <v>7.0220000000000002</v>
      </c>
      <c r="K95" s="148">
        <v>1956.8230000000001</v>
      </c>
      <c r="L95" s="148">
        <v>6.7839999999999998</v>
      </c>
      <c r="M95" s="148">
        <v>1963.607</v>
      </c>
      <c r="N95" s="148">
        <v>584.38699999999994</v>
      </c>
      <c r="O95" s="148">
        <v>2552.855</v>
      </c>
      <c r="P95" s="148">
        <v>588.88400000000001</v>
      </c>
      <c r="Q95" s="148">
        <v>0</v>
      </c>
      <c r="R95" s="148">
        <v>1963.807</v>
      </c>
      <c r="S95" s="15">
        <v>1740.3430000000001</v>
      </c>
    </row>
    <row r="96" spans="1:22" ht="15.9" x14ac:dyDescent="0.45">
      <c r="A96" s="7"/>
      <c r="B96" s="51">
        <v>2014</v>
      </c>
      <c r="C96" s="148">
        <v>1276.097</v>
      </c>
      <c r="D96" s="148">
        <v>397.06900000000002</v>
      </c>
      <c r="E96" s="148">
        <v>342.84</v>
      </c>
      <c r="F96" s="148">
        <v>194.88300000000001</v>
      </c>
      <c r="G96" s="148">
        <v>82.424000000000007</v>
      </c>
      <c r="H96" s="148">
        <v>55.58</v>
      </c>
      <c r="I96" s="148">
        <v>9.8620000000000001</v>
      </c>
      <c r="J96" s="148">
        <v>6.0709999999999997</v>
      </c>
      <c r="K96" s="148">
        <v>2022.077</v>
      </c>
      <c r="L96" s="148">
        <v>15.349</v>
      </c>
      <c r="M96" s="148">
        <v>2037.4259999999999</v>
      </c>
      <c r="N96" s="148">
        <v>590.26</v>
      </c>
      <c r="O96" s="148">
        <v>2646.1120000000001</v>
      </c>
      <c r="P96" s="148">
        <v>618.88800000000003</v>
      </c>
      <c r="Q96" s="148">
        <v>0</v>
      </c>
      <c r="R96" s="148">
        <v>2026.566</v>
      </c>
      <c r="S96" s="15">
        <v>1797.211</v>
      </c>
    </row>
    <row r="97" spans="1:20" ht="15.9" x14ac:dyDescent="0.45">
      <c r="A97" s="7"/>
      <c r="B97" s="51">
        <v>2015</v>
      </c>
      <c r="C97" s="148">
        <v>1312.213</v>
      </c>
      <c r="D97" s="148">
        <v>402.14800000000002</v>
      </c>
      <c r="E97" s="148">
        <v>367.34</v>
      </c>
      <c r="F97" s="148">
        <v>213.28100000000001</v>
      </c>
      <c r="G97" s="148">
        <v>87.742999999999995</v>
      </c>
      <c r="H97" s="148">
        <v>56.548000000000002</v>
      </c>
      <c r="I97" s="148">
        <v>9.6460000000000008</v>
      </c>
      <c r="J97" s="148">
        <v>0.39300000000000002</v>
      </c>
      <c r="K97" s="148">
        <v>2082.0940000000001</v>
      </c>
      <c r="L97" s="148">
        <v>12.105</v>
      </c>
      <c r="M97" s="148">
        <v>2094.1990000000001</v>
      </c>
      <c r="N97" s="148">
        <v>612.53300000000002</v>
      </c>
      <c r="O97" s="148">
        <v>2721.7869999999998</v>
      </c>
      <c r="P97" s="148">
        <v>649.55799999999999</v>
      </c>
      <c r="Q97" s="148">
        <v>0</v>
      </c>
      <c r="R97" s="148">
        <v>2071.5610000000001</v>
      </c>
      <c r="S97" s="15">
        <v>1831.364</v>
      </c>
    </row>
    <row r="98" spans="1:20" ht="15.9" x14ac:dyDescent="0.45">
      <c r="A98" s="7"/>
      <c r="B98" s="51">
        <v>2016</v>
      </c>
      <c r="C98" s="148">
        <v>1360.5039999999999</v>
      </c>
      <c r="D98" s="148">
        <v>404.98399999999998</v>
      </c>
      <c r="E98" s="148">
        <v>386.22500000000002</v>
      </c>
      <c r="F98" s="148">
        <v>227.965</v>
      </c>
      <c r="G98" s="148">
        <v>93.927999999999997</v>
      </c>
      <c r="H98" s="148">
        <v>54.579000000000001</v>
      </c>
      <c r="I98" s="148">
        <v>9.7419999999999991</v>
      </c>
      <c r="J98" s="148">
        <v>1.599</v>
      </c>
      <c r="K98" s="148">
        <v>2153.3119999999999</v>
      </c>
      <c r="L98" s="148">
        <v>5.0359999999999996</v>
      </c>
      <c r="M98" s="148">
        <v>2158.348</v>
      </c>
      <c r="N98" s="148">
        <v>629.52700000000004</v>
      </c>
      <c r="O98" s="148">
        <v>2786.7710000000002</v>
      </c>
      <c r="P98" s="148">
        <v>675.38800000000003</v>
      </c>
      <c r="Q98" s="148">
        <v>0</v>
      </c>
      <c r="R98" s="148">
        <v>2111.357</v>
      </c>
      <c r="S98" s="15">
        <v>1867.008</v>
      </c>
    </row>
    <row r="99" spans="1:20" ht="15.9" x14ac:dyDescent="0.45">
      <c r="A99" s="7"/>
      <c r="B99" s="51">
        <v>2017</v>
      </c>
      <c r="C99" s="148">
        <v>1385.3779999999999</v>
      </c>
      <c r="D99" s="148">
        <v>407.63200000000001</v>
      </c>
      <c r="E99" s="148">
        <v>399.75200000000001</v>
      </c>
      <c r="F99" s="148">
        <v>227.44499999999999</v>
      </c>
      <c r="G99" s="148">
        <v>102.15300000000001</v>
      </c>
      <c r="H99" s="148">
        <v>60.512</v>
      </c>
      <c r="I99" s="148">
        <v>9.6120000000000001</v>
      </c>
      <c r="J99" s="148">
        <v>0.60599999999999998</v>
      </c>
      <c r="K99" s="148">
        <v>2193.3679999999999</v>
      </c>
      <c r="L99" s="148">
        <v>13.307</v>
      </c>
      <c r="M99" s="148">
        <v>2206.6750000000002</v>
      </c>
      <c r="N99" s="148">
        <v>672.11800000000005</v>
      </c>
      <c r="O99" s="148">
        <v>2864.105</v>
      </c>
      <c r="P99" s="148">
        <v>696.76099999999997</v>
      </c>
      <c r="Q99" s="148">
        <v>0</v>
      </c>
      <c r="R99" s="148">
        <v>2167.415</v>
      </c>
      <c r="S99" s="15">
        <v>1919.0540000000001</v>
      </c>
    </row>
    <row r="100" spans="1:20" ht="15.9" x14ac:dyDescent="0.45">
      <c r="A100" s="7"/>
      <c r="B100" s="51">
        <v>2018</v>
      </c>
      <c r="C100" s="148">
        <v>1412.6</v>
      </c>
      <c r="D100" s="148">
        <v>410.17099999999999</v>
      </c>
      <c r="E100" s="148">
        <v>397.83800000000002</v>
      </c>
      <c r="F100" s="148">
        <v>223.77</v>
      </c>
      <c r="G100" s="148">
        <v>108.26</v>
      </c>
      <c r="H100" s="148">
        <v>60.511000000000003</v>
      </c>
      <c r="I100" s="148">
        <v>5.3470000000000004</v>
      </c>
      <c r="J100" s="148">
        <v>3.137</v>
      </c>
      <c r="K100" s="148">
        <v>2223.7460000000001</v>
      </c>
      <c r="L100" s="148">
        <v>0.94099999999999995</v>
      </c>
      <c r="M100" s="148">
        <v>2224.6869999999999</v>
      </c>
      <c r="N100" s="148">
        <v>692.86</v>
      </c>
      <c r="O100" s="148">
        <v>2916.14</v>
      </c>
      <c r="P100" s="148">
        <v>718.34699999999998</v>
      </c>
      <c r="Q100" s="148">
        <v>0</v>
      </c>
      <c r="R100" s="148">
        <v>2197.8409999999999</v>
      </c>
      <c r="S100" s="15">
        <v>1943.4929999999999</v>
      </c>
    </row>
    <row r="101" spans="1:20" ht="15.9" x14ac:dyDescent="0.45">
      <c r="A101" s="7"/>
      <c r="B101" s="51">
        <v>2019</v>
      </c>
      <c r="C101" s="148">
        <v>1427.94</v>
      </c>
      <c r="D101" s="148">
        <v>426.59199999999998</v>
      </c>
      <c r="E101" s="148">
        <v>406.423</v>
      </c>
      <c r="F101" s="148">
        <v>228.58099999999999</v>
      </c>
      <c r="G101" s="148">
        <v>109.90900000000001</v>
      </c>
      <c r="H101" s="148">
        <v>62.14</v>
      </c>
      <c r="I101" s="148">
        <v>5.7435984900000001</v>
      </c>
      <c r="J101" s="148">
        <v>2.88</v>
      </c>
      <c r="K101" s="148">
        <v>2263.835</v>
      </c>
      <c r="L101" s="148">
        <v>1.262</v>
      </c>
      <c r="M101" s="148">
        <v>2265.0970000000002</v>
      </c>
      <c r="N101" s="148">
        <v>706.69600000000003</v>
      </c>
      <c r="O101" s="148">
        <v>2971.7930000000001</v>
      </c>
      <c r="P101" s="148">
        <v>737.87199999999996</v>
      </c>
      <c r="Q101" s="148">
        <v>0</v>
      </c>
      <c r="R101" s="148">
        <v>2233.9209999999998</v>
      </c>
      <c r="S101" s="15">
        <v>1978.192</v>
      </c>
    </row>
    <row r="102" spans="1:20" ht="15.9" x14ac:dyDescent="0.45">
      <c r="A102" s="7"/>
      <c r="B102" s="51">
        <v>2020</v>
      </c>
      <c r="C102" s="148">
        <v>1238.94</v>
      </c>
      <c r="D102" s="148">
        <v>392.96699999999998</v>
      </c>
      <c r="E102" s="148">
        <v>362.65699999999998</v>
      </c>
      <c r="F102" s="148">
        <v>204.3</v>
      </c>
      <c r="G102" s="148">
        <v>89.215999999999994</v>
      </c>
      <c r="H102" s="148">
        <v>64.408000000000001</v>
      </c>
      <c r="I102" s="148">
        <v>4.5690352829999998</v>
      </c>
      <c r="J102" s="148">
        <v>-0.44500000000000001</v>
      </c>
      <c r="K102" s="148">
        <v>1994.1189999999999</v>
      </c>
      <c r="L102" s="148">
        <v>2.5230000000000001</v>
      </c>
      <c r="M102" s="148">
        <v>1996.6420000000001</v>
      </c>
      <c r="N102" s="148">
        <v>625.64</v>
      </c>
      <c r="O102" s="148">
        <v>2622.2820000000002</v>
      </c>
      <c r="P102" s="148">
        <v>619.79300000000001</v>
      </c>
      <c r="Q102" s="148">
        <v>0</v>
      </c>
      <c r="R102" s="148">
        <v>2002.489</v>
      </c>
      <c r="S102" s="15">
        <v>1779.2739999999999</v>
      </c>
    </row>
    <row r="103" spans="1:20" ht="15.9" x14ac:dyDescent="0.45">
      <c r="A103" s="7"/>
      <c r="B103" s="51">
        <v>2021</v>
      </c>
      <c r="C103" s="148">
        <v>1331.105</v>
      </c>
      <c r="D103" s="148">
        <v>451.51</v>
      </c>
      <c r="E103" s="148">
        <v>389.65199999999999</v>
      </c>
      <c r="F103" s="148">
        <v>208.29400000000001</v>
      </c>
      <c r="G103" s="148">
        <v>104.90600000000001</v>
      </c>
      <c r="H103" s="148">
        <v>70.850999999999999</v>
      </c>
      <c r="I103" s="148">
        <v>5.8450314100000007</v>
      </c>
      <c r="J103" s="148">
        <v>6.9589999999999996</v>
      </c>
      <c r="K103" s="148">
        <v>2179.2260000000001</v>
      </c>
      <c r="L103" s="148">
        <v>-1.714</v>
      </c>
      <c r="M103" s="148">
        <v>2177.5120000000002</v>
      </c>
      <c r="N103" s="148">
        <v>656.55399999999997</v>
      </c>
      <c r="O103" s="148">
        <v>2834.0659999999998</v>
      </c>
      <c r="P103" s="148">
        <v>657.86300000000006</v>
      </c>
      <c r="Q103" s="148">
        <v>0</v>
      </c>
      <c r="R103" s="148">
        <v>2176.203</v>
      </c>
      <c r="S103" s="15">
        <v>1935.444</v>
      </c>
    </row>
    <row r="104" spans="1:20" ht="15.9" x14ac:dyDescent="0.45">
      <c r="A104" s="7"/>
      <c r="B104" s="51">
        <v>2022</v>
      </c>
      <c r="C104" s="148">
        <v>1399.7049999999999</v>
      </c>
      <c r="D104" s="148">
        <v>462.84899999999999</v>
      </c>
      <c r="E104" s="148">
        <v>420.601</v>
      </c>
      <c r="F104" s="148">
        <v>228.26</v>
      </c>
      <c r="G104" s="148">
        <v>114.81399999999999</v>
      </c>
      <c r="H104" s="148">
        <v>71.316999999999993</v>
      </c>
      <c r="I104" s="148">
        <v>6.3654985999999996</v>
      </c>
      <c r="J104" s="148">
        <v>-19.457999999999998</v>
      </c>
      <c r="K104" s="148">
        <v>2263.6970000000001</v>
      </c>
      <c r="L104" s="148">
        <v>17.184999999999999</v>
      </c>
      <c r="M104" s="148">
        <v>2280.8820000000001</v>
      </c>
      <c r="N104" s="148">
        <v>712.74099999999999</v>
      </c>
      <c r="O104" s="148">
        <v>2993.623</v>
      </c>
      <c r="P104" s="148">
        <v>750.92499999999995</v>
      </c>
      <c r="Q104" s="148">
        <v>28.094999999999999</v>
      </c>
      <c r="R104" s="148">
        <v>2270.7930000000001</v>
      </c>
      <c r="S104" s="15">
        <v>2014.8140000000001</v>
      </c>
    </row>
    <row r="105" spans="1:20" ht="15.9" x14ac:dyDescent="0.45">
      <c r="A105" s="7"/>
      <c r="B105" s="51">
        <v>2023</v>
      </c>
      <c r="C105" s="148">
        <v>1406.8553649999999</v>
      </c>
      <c r="D105" s="148">
        <v>465.94142200000005</v>
      </c>
      <c r="E105" s="148">
        <v>430.45273845359304</v>
      </c>
      <c r="F105" s="148">
        <v>240.6091734</v>
      </c>
      <c r="G105" s="148">
        <v>106.78083794841467</v>
      </c>
      <c r="H105" s="148">
        <v>77.006837899999994</v>
      </c>
      <c r="I105" s="148">
        <v>6.1206206608545228</v>
      </c>
      <c r="J105" s="148">
        <v>-10.4125</v>
      </c>
      <c r="K105" s="148">
        <v>2292.837025453593</v>
      </c>
      <c r="L105" s="148">
        <v>-3.642380239</v>
      </c>
      <c r="M105" s="148">
        <v>2289.194645214593</v>
      </c>
      <c r="N105" s="148">
        <v>704.18483177558653</v>
      </c>
      <c r="O105" s="148">
        <v>2993.379477</v>
      </c>
      <c r="P105" s="148">
        <v>740.69706831985991</v>
      </c>
      <c r="Q105" s="148">
        <v>30.692</v>
      </c>
      <c r="R105" s="148">
        <v>2283.3744086698894</v>
      </c>
      <c r="S105" s="15">
        <v>2028.5414499999999</v>
      </c>
    </row>
    <row r="106" spans="1:20" ht="15.9" x14ac:dyDescent="0.45">
      <c r="A106" s="7"/>
      <c r="B106" s="51">
        <v>2024</v>
      </c>
      <c r="C106" s="148">
        <v>1414.2540140000001</v>
      </c>
      <c r="D106" s="148">
        <v>484.51237900000007</v>
      </c>
      <c r="E106" s="148">
        <v>410.4334187607314</v>
      </c>
      <c r="F106" s="148">
        <v>227.03792440000001</v>
      </c>
      <c r="G106" s="148">
        <v>100.40032901281238</v>
      </c>
      <c r="H106" s="148">
        <v>77.143286500000002</v>
      </c>
      <c r="I106" s="148">
        <v>5.8518787547187641</v>
      </c>
      <c r="J106" s="148">
        <v>-6.367</v>
      </c>
      <c r="K106" s="148">
        <v>2302.8328117607316</v>
      </c>
      <c r="L106" s="148">
        <v>3.0622286359999999</v>
      </c>
      <c r="M106" s="148">
        <v>2305.8950403967315</v>
      </c>
      <c r="N106" s="148">
        <v>697.55741480155848</v>
      </c>
      <c r="O106" s="148">
        <v>3003.4524550000001</v>
      </c>
      <c r="P106" s="148">
        <v>734.64656804671142</v>
      </c>
      <c r="Q106" s="148">
        <v>30.707999999999998</v>
      </c>
      <c r="R106" s="148">
        <v>2299.5138871476929</v>
      </c>
      <c r="S106" s="15">
        <v>2043.3701450000001</v>
      </c>
    </row>
    <row r="107" spans="1:20" ht="15.9" x14ac:dyDescent="0.45">
      <c r="A107" s="7"/>
      <c r="B107" s="51">
        <v>2025</v>
      </c>
      <c r="C107" s="148">
        <v>1428.8395539999999</v>
      </c>
      <c r="D107" s="148">
        <v>494.60802499999994</v>
      </c>
      <c r="E107" s="148">
        <v>408.81802074721867</v>
      </c>
      <c r="F107" s="148">
        <v>229.73330059999998</v>
      </c>
      <c r="G107" s="148">
        <v>100.44238917986318</v>
      </c>
      <c r="H107" s="148">
        <v>72.838472899999999</v>
      </c>
      <c r="I107" s="148">
        <v>5.8038582278683366</v>
      </c>
      <c r="J107" s="148">
        <v>-6.367</v>
      </c>
      <c r="K107" s="148">
        <v>2325.8985997472187</v>
      </c>
      <c r="L107" s="148">
        <v>4.1125650180000006</v>
      </c>
      <c r="M107" s="148">
        <v>2330.0111647652188</v>
      </c>
      <c r="N107" s="148">
        <v>699.19451095514114</v>
      </c>
      <c r="O107" s="148">
        <v>3029.2056750000002</v>
      </c>
      <c r="P107" s="148">
        <v>728.6663865451377</v>
      </c>
      <c r="Q107" s="148">
        <v>30.707999999999998</v>
      </c>
      <c r="R107" s="148">
        <v>2331.2472891716061</v>
      </c>
      <c r="S107" s="15">
        <v>2072.4666139999999</v>
      </c>
    </row>
    <row r="108" spans="1:20" ht="15.9" x14ac:dyDescent="0.45">
      <c r="A108" s="7"/>
      <c r="B108" s="51">
        <v>2026</v>
      </c>
      <c r="C108" s="148">
        <v>1452.0825609999999</v>
      </c>
      <c r="D108" s="148">
        <v>502.40233799999999</v>
      </c>
      <c r="E108" s="148">
        <v>418.36401850093705</v>
      </c>
      <c r="F108" s="148">
        <v>237.5658885</v>
      </c>
      <c r="G108" s="148">
        <v>104.1477360329468</v>
      </c>
      <c r="H108" s="148">
        <v>70.664351300000007</v>
      </c>
      <c r="I108" s="148">
        <v>5.9860425677457787</v>
      </c>
      <c r="J108" s="148">
        <v>-6.367</v>
      </c>
      <c r="K108" s="148">
        <v>2366.481917500937</v>
      </c>
      <c r="L108" s="148">
        <v>4.0108443429999996</v>
      </c>
      <c r="M108" s="148">
        <v>2370.4927618439369</v>
      </c>
      <c r="N108" s="148">
        <v>703.14616416976014</v>
      </c>
      <c r="O108" s="148">
        <v>3073.6389260000001</v>
      </c>
      <c r="P108" s="148">
        <v>727.19383535258237</v>
      </c>
      <c r="Q108" s="148">
        <v>30.707999999999998</v>
      </c>
      <c r="R108" s="148">
        <v>2377.1530906633798</v>
      </c>
      <c r="S108" s="15">
        <v>2114.1581629999996</v>
      </c>
    </row>
    <row r="109" spans="1:20" ht="15.9" x14ac:dyDescent="0.45">
      <c r="A109" s="7"/>
      <c r="B109" s="51">
        <v>2027</v>
      </c>
      <c r="C109" s="148">
        <v>1482.5115350000001</v>
      </c>
      <c r="D109" s="148">
        <v>510.02679899999998</v>
      </c>
      <c r="E109" s="148">
        <v>423.43425608324054</v>
      </c>
      <c r="F109" s="148">
        <v>239.7694395</v>
      </c>
      <c r="G109" s="148">
        <v>107.82619805173614</v>
      </c>
      <c r="H109" s="148">
        <v>69.654592499999993</v>
      </c>
      <c r="I109" s="148">
        <v>6.1840260402059535</v>
      </c>
      <c r="J109" s="148">
        <v>-6.367</v>
      </c>
      <c r="K109" s="148">
        <v>2409.6055900832412</v>
      </c>
      <c r="L109" s="148">
        <v>4.0308602389999999</v>
      </c>
      <c r="M109" s="148">
        <v>2413.6364503222412</v>
      </c>
      <c r="N109" s="148">
        <v>707.59165490186842</v>
      </c>
      <c r="O109" s="148">
        <v>3121.2281059999996</v>
      </c>
      <c r="P109" s="148">
        <v>728.04800105777599</v>
      </c>
      <c r="Q109" s="148">
        <v>30.707999999999998</v>
      </c>
      <c r="R109" s="148">
        <v>2423.8881041732598</v>
      </c>
      <c r="S109" s="15">
        <v>2156.6991669999998</v>
      </c>
    </row>
    <row r="110" spans="1:20" ht="15.9" x14ac:dyDescent="0.45">
      <c r="A110" s="7"/>
      <c r="B110" s="451">
        <v>2028</v>
      </c>
      <c r="C110" s="189">
        <v>1511.808655</v>
      </c>
      <c r="D110" s="189">
        <v>518.17503599999998</v>
      </c>
      <c r="E110" s="189">
        <v>427.18384009751435</v>
      </c>
      <c r="F110" s="189">
        <v>240.89731759999998</v>
      </c>
      <c r="G110" s="189">
        <v>111.83350181964524</v>
      </c>
      <c r="H110" s="189">
        <v>68.049750199999991</v>
      </c>
      <c r="I110" s="189">
        <v>6.40327036286285</v>
      </c>
      <c r="J110" s="189">
        <v>-6.367</v>
      </c>
      <c r="K110" s="189">
        <v>2450.8005310975145</v>
      </c>
      <c r="L110" s="189">
        <v>4.8033498099999994</v>
      </c>
      <c r="M110" s="189">
        <v>2455.6038809075144</v>
      </c>
      <c r="N110" s="189">
        <v>711.81774359014025</v>
      </c>
      <c r="O110" s="189">
        <v>3167.4216249999999</v>
      </c>
      <c r="P110" s="189">
        <v>731.99985538889212</v>
      </c>
      <c r="Q110" s="189">
        <v>30.707999999999998</v>
      </c>
      <c r="R110" s="189">
        <v>2466.1297691143286</v>
      </c>
      <c r="S110" s="147">
        <v>2195.1628909999999</v>
      </c>
      <c r="T110" s="473"/>
    </row>
    <row r="111" spans="1:20" ht="15.9" x14ac:dyDescent="0.45">
      <c r="A111" s="7"/>
      <c r="B111" s="51" t="s">
        <v>319</v>
      </c>
      <c r="C111" s="148">
        <v>1187.7840000000001</v>
      </c>
      <c r="D111" s="148">
        <v>377.339</v>
      </c>
      <c r="E111" s="148">
        <v>322.36099999999999</v>
      </c>
      <c r="F111" s="148">
        <v>175.387</v>
      </c>
      <c r="G111" s="148">
        <v>79.707999999999998</v>
      </c>
      <c r="H111" s="148">
        <v>58.954999999999998</v>
      </c>
      <c r="I111" s="148">
        <v>9.6280000000000001</v>
      </c>
      <c r="J111" s="148">
        <v>1.2E-2</v>
      </c>
      <c r="K111" s="148">
        <v>1887.4960000000001</v>
      </c>
      <c r="L111" s="148">
        <v>-19.494</v>
      </c>
      <c r="M111" s="148">
        <v>1868.002</v>
      </c>
      <c r="N111" s="148">
        <v>543.298</v>
      </c>
      <c r="O111" s="148">
        <v>2413.8020000000001</v>
      </c>
      <c r="P111" s="148">
        <v>518.50599999999997</v>
      </c>
      <c r="Q111" s="148">
        <v>0</v>
      </c>
      <c r="R111" s="148">
        <v>1897.057</v>
      </c>
      <c r="S111" s="15">
        <v>1653.664</v>
      </c>
    </row>
    <row r="112" spans="1:20" ht="15.9" x14ac:dyDescent="0.45">
      <c r="A112" s="7"/>
      <c r="B112" s="51" t="s">
        <v>320</v>
      </c>
      <c r="C112" s="148">
        <v>1172.2159999999999</v>
      </c>
      <c r="D112" s="148">
        <v>380.84100000000001</v>
      </c>
      <c r="E112" s="148">
        <v>291.08699999999999</v>
      </c>
      <c r="F112" s="148">
        <v>149.101</v>
      </c>
      <c r="G112" s="148">
        <v>68.311999999999998</v>
      </c>
      <c r="H112" s="148">
        <v>63.536000000000001</v>
      </c>
      <c r="I112" s="148">
        <v>10.756</v>
      </c>
      <c r="J112" s="148">
        <v>1.0589999999999999</v>
      </c>
      <c r="K112" s="148">
        <v>1845.203</v>
      </c>
      <c r="L112" s="148">
        <v>-27.832999999999998</v>
      </c>
      <c r="M112" s="148">
        <v>1817.37</v>
      </c>
      <c r="N112" s="148">
        <v>511.49299999999999</v>
      </c>
      <c r="O112" s="148">
        <v>2344.7370000000001</v>
      </c>
      <c r="P112" s="148">
        <v>504.34699999999998</v>
      </c>
      <c r="Q112" s="148">
        <v>0</v>
      </c>
      <c r="R112" s="148">
        <v>1842.2550000000001</v>
      </c>
      <c r="S112" s="15">
        <v>1607.2660000000001</v>
      </c>
    </row>
    <row r="113" spans="1:19" ht="15.9" x14ac:dyDescent="0.45">
      <c r="A113" s="7"/>
      <c r="B113" s="51" t="s">
        <v>321</v>
      </c>
      <c r="C113" s="148">
        <v>1199.499</v>
      </c>
      <c r="D113" s="148">
        <v>382.21800000000002</v>
      </c>
      <c r="E113" s="148">
        <v>305.81599999999997</v>
      </c>
      <c r="F113" s="148">
        <v>157.857</v>
      </c>
      <c r="G113" s="148">
        <v>75.328000000000003</v>
      </c>
      <c r="H113" s="148">
        <v>62.987000000000002</v>
      </c>
      <c r="I113" s="148">
        <v>10.617999999999999</v>
      </c>
      <c r="J113" s="148">
        <v>-1.944</v>
      </c>
      <c r="K113" s="148">
        <v>1885.5889999999999</v>
      </c>
      <c r="L113" s="148">
        <v>-8.6259999999999994</v>
      </c>
      <c r="M113" s="148">
        <v>1876.963</v>
      </c>
      <c r="N113" s="148">
        <v>555.07399999999996</v>
      </c>
      <c r="O113" s="148">
        <v>2434.5239999999999</v>
      </c>
      <c r="P113" s="148">
        <v>547.23800000000006</v>
      </c>
      <c r="Q113" s="148">
        <v>0</v>
      </c>
      <c r="R113" s="148">
        <v>1888.2360000000001</v>
      </c>
      <c r="S113" s="15">
        <v>1654.7739999999999</v>
      </c>
    </row>
    <row r="114" spans="1:19" x14ac:dyDescent="0.4">
      <c r="B114" s="51" t="s">
        <v>82</v>
      </c>
      <c r="C114" s="148">
        <v>1192.115</v>
      </c>
      <c r="D114" s="148">
        <v>382.48099999999999</v>
      </c>
      <c r="E114" s="148">
        <v>308.08699999999999</v>
      </c>
      <c r="F114" s="148">
        <v>172.739</v>
      </c>
      <c r="G114" s="148">
        <v>70.143000000000001</v>
      </c>
      <c r="H114" s="148">
        <v>55.594000000000001</v>
      </c>
      <c r="I114" s="148">
        <v>9.64</v>
      </c>
      <c r="J114" s="148">
        <v>-0.36</v>
      </c>
      <c r="K114" s="148">
        <v>1882.3230000000001</v>
      </c>
      <c r="L114" s="148">
        <v>-6.242</v>
      </c>
      <c r="M114" s="148">
        <v>1876.0809999999999</v>
      </c>
      <c r="N114" s="148">
        <v>583.60299999999995</v>
      </c>
      <c r="O114" s="148">
        <v>2469.395</v>
      </c>
      <c r="P114" s="148">
        <v>562.55799999999999</v>
      </c>
      <c r="Q114" s="148">
        <v>0</v>
      </c>
      <c r="R114" s="148">
        <v>1907.289</v>
      </c>
      <c r="S114" s="15">
        <v>1680.39</v>
      </c>
    </row>
    <row r="115" spans="1:19" x14ac:dyDescent="0.4">
      <c r="B115" s="191" t="s">
        <v>83</v>
      </c>
      <c r="C115" s="148">
        <v>1219.509</v>
      </c>
      <c r="D115" s="148">
        <v>383.86399999999998</v>
      </c>
      <c r="E115" s="148">
        <v>308.262</v>
      </c>
      <c r="F115" s="148">
        <v>177.636</v>
      </c>
      <c r="G115" s="148">
        <v>71.051000000000002</v>
      </c>
      <c r="H115" s="148">
        <v>50.723999999999997</v>
      </c>
      <c r="I115" s="148">
        <v>8.8449999999999989</v>
      </c>
      <c r="J115" s="148">
        <v>1.6890000000000001</v>
      </c>
      <c r="K115" s="148">
        <v>1913.3240000000001</v>
      </c>
      <c r="L115" s="148">
        <v>12.249000000000001</v>
      </c>
      <c r="M115" s="148">
        <v>1925.5730000000001</v>
      </c>
      <c r="N115" s="148">
        <v>578.78099999999995</v>
      </c>
      <c r="O115" s="148">
        <v>2503.373</v>
      </c>
      <c r="P115" s="148">
        <v>569.73</v>
      </c>
      <c r="Q115" s="148">
        <v>0</v>
      </c>
      <c r="R115" s="148">
        <v>1934.0060000000001</v>
      </c>
      <c r="S115" s="15">
        <v>1713.037</v>
      </c>
    </row>
    <row r="116" spans="1:19" x14ac:dyDescent="0.4">
      <c r="B116" s="191" t="s">
        <v>84</v>
      </c>
      <c r="C116" s="148">
        <v>1251.056</v>
      </c>
      <c r="D116" s="148">
        <v>389.959</v>
      </c>
      <c r="E116" s="148">
        <v>328.21800000000002</v>
      </c>
      <c r="F116" s="148">
        <v>187.917</v>
      </c>
      <c r="G116" s="148">
        <v>79.759</v>
      </c>
      <c r="H116" s="148">
        <v>51.896999999999998</v>
      </c>
      <c r="I116" s="148">
        <v>8.5419999999999998</v>
      </c>
      <c r="J116" s="148">
        <v>7.843</v>
      </c>
      <c r="K116" s="148">
        <v>1977.076</v>
      </c>
      <c r="L116" s="148">
        <v>4.2640000000000002</v>
      </c>
      <c r="M116" s="148">
        <v>1981.34</v>
      </c>
      <c r="N116" s="148">
        <v>582.91700000000003</v>
      </c>
      <c r="O116" s="148">
        <v>2576.0230000000001</v>
      </c>
      <c r="P116" s="148">
        <v>596.66600000000005</v>
      </c>
      <c r="Q116" s="148">
        <v>0</v>
      </c>
      <c r="R116" s="148">
        <v>1978.95</v>
      </c>
      <c r="S116" s="15">
        <v>1753.086</v>
      </c>
    </row>
    <row r="117" spans="1:19" x14ac:dyDescent="0.4">
      <c r="B117" s="191" t="s">
        <v>85</v>
      </c>
      <c r="C117" s="148">
        <v>1286.0899999999999</v>
      </c>
      <c r="D117" s="148">
        <v>397.79399999999998</v>
      </c>
      <c r="E117" s="148">
        <v>349.35700000000003</v>
      </c>
      <c r="F117" s="148">
        <v>200.346</v>
      </c>
      <c r="G117" s="148">
        <v>82.465999999999994</v>
      </c>
      <c r="H117" s="148">
        <v>56.076999999999998</v>
      </c>
      <c r="I117" s="148">
        <v>10.342000000000001</v>
      </c>
      <c r="J117" s="148">
        <v>7.4279999999999999</v>
      </c>
      <c r="K117" s="148">
        <v>2040.6690000000001</v>
      </c>
      <c r="L117" s="148">
        <v>21.859000000000002</v>
      </c>
      <c r="M117" s="148">
        <v>2062.5279999999998</v>
      </c>
      <c r="N117" s="148">
        <v>596.56399999999996</v>
      </c>
      <c r="O117" s="148">
        <v>2674.223</v>
      </c>
      <c r="P117" s="148">
        <v>633.48299999999995</v>
      </c>
      <c r="Q117" s="148">
        <v>0</v>
      </c>
      <c r="R117" s="148">
        <v>2039.864</v>
      </c>
      <c r="S117" s="15">
        <v>1809.444</v>
      </c>
    </row>
    <row r="118" spans="1:19" x14ac:dyDescent="0.4">
      <c r="B118" s="191" t="s">
        <v>86</v>
      </c>
      <c r="C118" s="148">
        <v>1323.9680000000001</v>
      </c>
      <c r="D118" s="148">
        <v>403.76</v>
      </c>
      <c r="E118" s="148">
        <v>371.05099999999999</v>
      </c>
      <c r="F118" s="148">
        <v>216.768</v>
      </c>
      <c r="G118" s="148">
        <v>89.667000000000002</v>
      </c>
      <c r="H118" s="148">
        <v>55.113</v>
      </c>
      <c r="I118" s="148">
        <v>9.42</v>
      </c>
      <c r="J118" s="148">
        <v>-1.3109999999999999</v>
      </c>
      <c r="K118" s="148">
        <v>2097.4679999999998</v>
      </c>
      <c r="L118" s="148">
        <v>7.4859999999999998</v>
      </c>
      <c r="M118" s="148">
        <v>2104.9540000000002</v>
      </c>
      <c r="N118" s="148">
        <v>616.10699999999997</v>
      </c>
      <c r="O118" s="148">
        <v>2733.5680000000002</v>
      </c>
      <c r="P118" s="148">
        <v>651.51499999999999</v>
      </c>
      <c r="Q118" s="148">
        <v>0</v>
      </c>
      <c r="R118" s="148">
        <v>2081.5239999999999</v>
      </c>
      <c r="S118" s="15">
        <v>1838.471</v>
      </c>
    </row>
    <row r="119" spans="1:19" x14ac:dyDescent="0.4">
      <c r="B119" s="191" t="s">
        <v>87</v>
      </c>
      <c r="C119" s="148">
        <v>1368.575</v>
      </c>
      <c r="D119" s="148">
        <v>405.16899999999998</v>
      </c>
      <c r="E119" s="148">
        <v>390.464</v>
      </c>
      <c r="F119" s="148">
        <v>228.363</v>
      </c>
      <c r="G119" s="148">
        <v>96.897999999999996</v>
      </c>
      <c r="H119" s="148">
        <v>55.372999999999998</v>
      </c>
      <c r="I119" s="148">
        <v>9.8339999999999996</v>
      </c>
      <c r="J119" s="148">
        <v>-0.129</v>
      </c>
      <c r="K119" s="148">
        <v>2164.0790000000002</v>
      </c>
      <c r="L119" s="148">
        <v>9.6180000000000003</v>
      </c>
      <c r="M119" s="148">
        <v>2173.6970000000001</v>
      </c>
      <c r="N119" s="148">
        <v>638.63300000000004</v>
      </c>
      <c r="O119" s="148">
        <v>2805.0160000000001</v>
      </c>
      <c r="P119" s="148">
        <v>680.97199999999998</v>
      </c>
      <c r="Q119" s="148">
        <v>0</v>
      </c>
      <c r="R119" s="148">
        <v>2124.11</v>
      </c>
      <c r="S119" s="15">
        <v>1879.97</v>
      </c>
    </row>
    <row r="120" spans="1:19" x14ac:dyDescent="0.4">
      <c r="B120" s="191" t="s">
        <v>88</v>
      </c>
      <c r="C120" s="148">
        <v>1391.8</v>
      </c>
      <c r="D120" s="148">
        <v>408.18200000000002</v>
      </c>
      <c r="E120" s="148">
        <v>401.053</v>
      </c>
      <c r="F120" s="148">
        <v>226.78899999999999</v>
      </c>
      <c r="G120" s="148">
        <v>103.486</v>
      </c>
      <c r="H120" s="148">
        <v>62.241999999999997</v>
      </c>
      <c r="I120" s="148">
        <v>8.5269999999999992</v>
      </c>
      <c r="J120" s="148">
        <v>1.5960000000000001</v>
      </c>
      <c r="K120" s="148">
        <v>2202.6309999999999</v>
      </c>
      <c r="L120" s="148">
        <v>7.4390000000000001</v>
      </c>
      <c r="M120" s="148">
        <v>2210.0700000000002</v>
      </c>
      <c r="N120" s="148">
        <v>680.18499999999995</v>
      </c>
      <c r="O120" s="148">
        <v>2880.6480000000001</v>
      </c>
      <c r="P120" s="148">
        <v>702.21100000000001</v>
      </c>
      <c r="Q120" s="148">
        <v>0</v>
      </c>
      <c r="R120" s="148">
        <v>2178.5369999999998</v>
      </c>
      <c r="S120" s="15">
        <v>1927.7850000000001</v>
      </c>
    </row>
    <row r="121" spans="1:19" x14ac:dyDescent="0.4">
      <c r="B121" s="191" t="s">
        <v>89</v>
      </c>
      <c r="C121" s="148">
        <v>1418.4549999999999</v>
      </c>
      <c r="D121" s="148">
        <v>413.55</v>
      </c>
      <c r="E121" s="148">
        <v>399.565</v>
      </c>
      <c r="F121" s="148">
        <v>223.66</v>
      </c>
      <c r="G121" s="148">
        <v>109.414</v>
      </c>
      <c r="H121" s="148">
        <v>61.167000000000002</v>
      </c>
      <c r="I121" s="148">
        <v>5.3704692500000002</v>
      </c>
      <c r="J121" s="148">
        <v>14.691000000000001</v>
      </c>
      <c r="K121" s="148">
        <v>2246.261</v>
      </c>
      <c r="L121" s="148">
        <v>8.4260000000000002</v>
      </c>
      <c r="M121" s="148">
        <v>2254.6869999999999</v>
      </c>
      <c r="N121" s="148">
        <v>692.69600000000003</v>
      </c>
      <c r="O121" s="148">
        <v>2945.4659999999999</v>
      </c>
      <c r="P121" s="148">
        <v>740.15700000000004</v>
      </c>
      <c r="Q121" s="148">
        <v>0</v>
      </c>
      <c r="R121" s="148">
        <v>2205.2939999999999</v>
      </c>
      <c r="S121" s="15">
        <v>1950.519</v>
      </c>
    </row>
    <row r="122" spans="1:19" x14ac:dyDescent="0.4">
      <c r="B122" s="191" t="s">
        <v>90</v>
      </c>
      <c r="C122" s="148">
        <v>1416.634</v>
      </c>
      <c r="D122" s="148">
        <v>424.90199999999999</v>
      </c>
      <c r="E122" s="148">
        <v>401.50900000000001</v>
      </c>
      <c r="F122" s="148">
        <v>227.994</v>
      </c>
      <c r="G122" s="148">
        <v>107.276</v>
      </c>
      <c r="H122" s="148">
        <v>60.56</v>
      </c>
      <c r="I122" s="148">
        <v>5.608728769999999</v>
      </c>
      <c r="J122" s="148">
        <v>-8.5449999999999999</v>
      </c>
      <c r="K122" s="148">
        <v>2234.5</v>
      </c>
      <c r="L122" s="148">
        <v>-7.5119999999999996</v>
      </c>
      <c r="M122" s="148">
        <v>2226.9879999999998</v>
      </c>
      <c r="N122" s="148">
        <v>705.47900000000004</v>
      </c>
      <c r="O122" s="148">
        <v>2933.5230000000001</v>
      </c>
      <c r="P122" s="148">
        <v>709.21299999999997</v>
      </c>
      <c r="Q122" s="148">
        <v>0</v>
      </c>
      <c r="R122" s="148">
        <v>2224.377</v>
      </c>
      <c r="S122" s="15">
        <v>1971.4469999999999</v>
      </c>
    </row>
    <row r="123" spans="1:19" x14ac:dyDescent="0.4">
      <c r="B123" s="191" t="s">
        <v>91</v>
      </c>
      <c r="C123" s="148">
        <v>1194.251</v>
      </c>
      <c r="D123" s="148">
        <v>395.25700000000001</v>
      </c>
      <c r="E123" s="148">
        <v>359.24299999999999</v>
      </c>
      <c r="F123" s="148">
        <v>196.42099999999999</v>
      </c>
      <c r="G123" s="148">
        <v>89.19</v>
      </c>
      <c r="H123" s="148">
        <v>68.921999999999997</v>
      </c>
      <c r="I123" s="148">
        <v>4.5920723530000007</v>
      </c>
      <c r="J123" s="148">
        <v>5.9080000000000004</v>
      </c>
      <c r="K123" s="148">
        <v>1954.6590000000001</v>
      </c>
      <c r="L123" s="148">
        <v>7.1920000000000002</v>
      </c>
      <c r="M123" s="148">
        <v>1961.8510000000001</v>
      </c>
      <c r="N123" s="148">
        <v>610.03</v>
      </c>
      <c r="O123" s="148">
        <v>2571.8809999999999</v>
      </c>
      <c r="P123" s="148">
        <v>605.72799999999995</v>
      </c>
      <c r="Q123" s="148">
        <v>0</v>
      </c>
      <c r="R123" s="148">
        <v>1966.153</v>
      </c>
      <c r="S123" s="15">
        <v>1748.393</v>
      </c>
    </row>
    <row r="124" spans="1:19" x14ac:dyDescent="0.4">
      <c r="B124" s="191" t="s">
        <v>92</v>
      </c>
      <c r="C124" s="148">
        <v>1380.5170000000001</v>
      </c>
      <c r="D124" s="148">
        <v>462.94299999999998</v>
      </c>
      <c r="E124" s="148">
        <v>400.31799999999998</v>
      </c>
      <c r="F124" s="148">
        <v>216.05600000000001</v>
      </c>
      <c r="G124" s="148">
        <v>107.738</v>
      </c>
      <c r="H124" s="148">
        <v>70.667000000000002</v>
      </c>
      <c r="I124" s="148">
        <v>6.1180565199999997</v>
      </c>
      <c r="J124" s="148">
        <v>5.742</v>
      </c>
      <c r="K124" s="148">
        <v>2249.52</v>
      </c>
      <c r="L124" s="148">
        <v>4.8440000000000003</v>
      </c>
      <c r="M124" s="148">
        <v>2254.364</v>
      </c>
      <c r="N124" s="148">
        <v>663.74099999999999</v>
      </c>
      <c r="O124" s="148">
        <v>2918.105</v>
      </c>
      <c r="P124" s="148">
        <v>690.29200000000003</v>
      </c>
      <c r="Q124" s="148">
        <v>6.5010000000000003</v>
      </c>
      <c r="R124" s="148">
        <v>2234.3139999999999</v>
      </c>
      <c r="S124" s="15">
        <v>1985.172</v>
      </c>
    </row>
    <row r="125" spans="1:19" x14ac:dyDescent="0.4">
      <c r="B125" s="191" t="s">
        <v>93</v>
      </c>
      <c r="C125" s="148">
        <v>1400.259</v>
      </c>
      <c r="D125" s="148">
        <v>459.09800000000001</v>
      </c>
      <c r="E125" s="148">
        <v>424.63499999999999</v>
      </c>
      <c r="F125" s="148">
        <v>232.16</v>
      </c>
      <c r="G125" s="148">
        <v>114.672</v>
      </c>
      <c r="H125" s="148">
        <v>71.552999999999997</v>
      </c>
      <c r="I125" s="148">
        <v>6.3229721599999991</v>
      </c>
      <c r="J125" s="148">
        <v>-30.327000000000002</v>
      </c>
      <c r="K125" s="148">
        <v>2253.665</v>
      </c>
      <c r="L125" s="148">
        <v>7.266</v>
      </c>
      <c r="M125" s="148">
        <v>2260.931</v>
      </c>
      <c r="N125" s="148">
        <v>728.77599999999995</v>
      </c>
      <c r="O125" s="148">
        <v>2989.7069999999999</v>
      </c>
      <c r="P125" s="148">
        <v>745.56799999999998</v>
      </c>
      <c r="Q125" s="148">
        <v>29.254999999999999</v>
      </c>
      <c r="R125" s="148">
        <v>2273.3939999999998</v>
      </c>
      <c r="S125" s="15">
        <v>2018.009</v>
      </c>
    </row>
    <row r="126" spans="1:19" x14ac:dyDescent="0.4">
      <c r="B126" s="191" t="s">
        <v>94</v>
      </c>
      <c r="C126" s="148">
        <v>1408.3865169999999</v>
      </c>
      <c r="D126" s="148">
        <v>472.217894</v>
      </c>
      <c r="E126" s="148">
        <v>426.04640348537953</v>
      </c>
      <c r="F126" s="148">
        <v>238.1321552</v>
      </c>
      <c r="G126" s="148">
        <v>104.41339385964744</v>
      </c>
      <c r="H126" s="148">
        <v>77.511114800000001</v>
      </c>
      <c r="I126" s="148">
        <v>6.075335788740361</v>
      </c>
      <c r="J126" s="148">
        <v>-6.8972499999999997</v>
      </c>
      <c r="K126" s="148">
        <v>2299.7535644853797</v>
      </c>
      <c r="L126" s="148">
        <v>-2.7062262079999999</v>
      </c>
      <c r="M126" s="148">
        <v>2297.0473382773794</v>
      </c>
      <c r="N126" s="148">
        <v>700.73324716724824</v>
      </c>
      <c r="O126" s="148">
        <v>2997.780585</v>
      </c>
      <c r="P126" s="148">
        <v>742.53786330883815</v>
      </c>
      <c r="Q126" s="148">
        <v>30.707999999999998</v>
      </c>
      <c r="R126" s="148">
        <v>2285.9507221354329</v>
      </c>
      <c r="S126" s="15">
        <v>2030.7009849999999</v>
      </c>
    </row>
    <row r="127" spans="1:19" x14ac:dyDescent="0.4">
      <c r="B127" s="191" t="s">
        <v>342</v>
      </c>
      <c r="C127" s="148">
        <v>1417.3552590000002</v>
      </c>
      <c r="D127" s="148">
        <v>487.54787499999998</v>
      </c>
      <c r="E127" s="148">
        <v>407.84448011413099</v>
      </c>
      <c r="F127" s="148">
        <v>226.34580720000002</v>
      </c>
      <c r="G127" s="148">
        <v>99.826499923059401</v>
      </c>
      <c r="H127" s="148">
        <v>75.862740600000009</v>
      </c>
      <c r="I127" s="148">
        <v>5.8094323416239151</v>
      </c>
      <c r="J127" s="148">
        <v>-6.367</v>
      </c>
      <c r="K127" s="148">
        <v>2306.3806141141308</v>
      </c>
      <c r="L127" s="148">
        <v>4.1838375849999991</v>
      </c>
      <c r="M127" s="148">
        <v>2310.5644516991306</v>
      </c>
      <c r="N127" s="148">
        <v>697.59626546015602</v>
      </c>
      <c r="O127" s="148">
        <v>3008.1607170000002</v>
      </c>
      <c r="P127" s="148">
        <v>732.54917957658643</v>
      </c>
      <c r="Q127" s="148">
        <v>30.707999999999998</v>
      </c>
      <c r="R127" s="148">
        <v>2306.3195375764744</v>
      </c>
      <c r="S127" s="15">
        <v>2049.637972</v>
      </c>
    </row>
    <row r="128" spans="1:19" x14ac:dyDescent="0.4">
      <c r="B128" s="191" t="s">
        <v>349</v>
      </c>
      <c r="C128" s="148">
        <v>1433.7020950000001</v>
      </c>
      <c r="D128" s="148">
        <v>496.62622400000004</v>
      </c>
      <c r="E128" s="148">
        <v>411.23590351310804</v>
      </c>
      <c r="F128" s="148">
        <v>232.11179949999999</v>
      </c>
      <c r="G128" s="148">
        <v>101.24582422104429</v>
      </c>
      <c r="H128" s="148">
        <v>72.040696900000015</v>
      </c>
      <c r="I128" s="148">
        <v>5.8375829867542448</v>
      </c>
      <c r="J128" s="148">
        <v>-6.367</v>
      </c>
      <c r="K128" s="148">
        <v>2335.197222513108</v>
      </c>
      <c r="L128" s="148">
        <v>3.5607959559999998</v>
      </c>
      <c r="M128" s="148">
        <v>2338.7580184691083</v>
      </c>
      <c r="N128" s="148">
        <v>700.05717932076971</v>
      </c>
      <c r="O128" s="148">
        <v>3038.8151970000004</v>
      </c>
      <c r="P128" s="148">
        <v>728.02761976672082</v>
      </c>
      <c r="Q128" s="148">
        <v>30.707999999999998</v>
      </c>
      <c r="R128" s="148">
        <v>2341.49557802146</v>
      </c>
      <c r="S128" s="15">
        <v>2081.7899819999998</v>
      </c>
    </row>
    <row r="129" spans="2:19" x14ac:dyDescent="0.4">
      <c r="B129" s="191" t="s">
        <v>373</v>
      </c>
      <c r="C129" s="148">
        <v>1459.4190570000001</v>
      </c>
      <c r="D129" s="148">
        <v>504.32795399999998</v>
      </c>
      <c r="E129" s="148">
        <v>420.00652609253905</v>
      </c>
      <c r="F129" s="148">
        <v>238.44706329999997</v>
      </c>
      <c r="G129" s="148">
        <v>105.08165971285827</v>
      </c>
      <c r="H129" s="148">
        <v>70.441460100000015</v>
      </c>
      <c r="I129" s="148">
        <v>6.036342867986713</v>
      </c>
      <c r="J129" s="148">
        <v>-6.367</v>
      </c>
      <c r="K129" s="148">
        <v>2377.3865370925391</v>
      </c>
      <c r="L129" s="148">
        <v>4.2124051389999995</v>
      </c>
      <c r="M129" s="148">
        <v>2381.5989422315392</v>
      </c>
      <c r="N129" s="148">
        <v>704.23234692268477</v>
      </c>
      <c r="O129" s="148">
        <v>3085.8312900000001</v>
      </c>
      <c r="P129" s="148">
        <v>727.18358231590969</v>
      </c>
      <c r="Q129" s="148">
        <v>30.707999999999998</v>
      </c>
      <c r="R129" s="148">
        <v>2389.3557068408945</v>
      </c>
      <c r="S129" s="15">
        <v>2125.2541260000003</v>
      </c>
    </row>
    <row r="130" spans="2:19" x14ac:dyDescent="0.4">
      <c r="B130" s="191" t="s">
        <v>495</v>
      </c>
      <c r="C130" s="472">
        <v>1489.9727919999998</v>
      </c>
      <c r="D130" s="472">
        <v>511.97940199999999</v>
      </c>
      <c r="E130" s="472">
        <v>424.29539929171409</v>
      </c>
      <c r="F130" s="472">
        <v>239.99761619999998</v>
      </c>
      <c r="G130" s="472">
        <v>108.77454373701045</v>
      </c>
      <c r="H130" s="472">
        <v>69.287907399999995</v>
      </c>
      <c r="I130" s="472">
        <v>6.2353320154921503</v>
      </c>
      <c r="J130" s="472">
        <v>-6.367</v>
      </c>
      <c r="K130" s="472">
        <v>2419.8805932917139</v>
      </c>
      <c r="L130" s="472">
        <v>4.1630597949999988</v>
      </c>
      <c r="M130" s="472">
        <v>2424.0436530867141</v>
      </c>
      <c r="N130" s="472">
        <v>708.70571004143017</v>
      </c>
      <c r="O130" s="472">
        <v>3132.7493639999998</v>
      </c>
      <c r="P130" s="472">
        <v>728.70989882451363</v>
      </c>
      <c r="Q130" s="472">
        <v>30.707999999999998</v>
      </c>
      <c r="R130" s="472">
        <v>2434.7474643107921</v>
      </c>
      <c r="S130" s="15">
        <v>2166.5891239999996</v>
      </c>
    </row>
    <row r="131" spans="2:19" ht="15.9" thickBot="1" x14ac:dyDescent="0.45">
      <c r="B131" s="266" t="s">
        <v>603</v>
      </c>
      <c r="C131" s="472">
        <v>1519.0750220000002</v>
      </c>
      <c r="D131" s="472">
        <v>520.28338499999995</v>
      </c>
      <c r="E131" s="472">
        <v>428.23220684450462</v>
      </c>
      <c r="F131" s="472">
        <v>241.1609742</v>
      </c>
      <c r="G131" s="472">
        <v>112.94874791185025</v>
      </c>
      <c r="H131" s="472">
        <v>67.656859699999998</v>
      </c>
      <c r="I131" s="472">
        <v>6.4656248643862071</v>
      </c>
      <c r="J131" s="472">
        <v>-6.367</v>
      </c>
      <c r="K131" s="472">
        <v>2461.2236138445046</v>
      </c>
      <c r="L131" s="472">
        <v>5.09369373</v>
      </c>
      <c r="M131" s="472">
        <v>2466.3173075745044</v>
      </c>
      <c r="N131" s="472">
        <v>712.75892523825496</v>
      </c>
      <c r="O131" s="472">
        <v>3179.0762330000002</v>
      </c>
      <c r="P131" s="472">
        <v>733.53488869132525</v>
      </c>
      <c r="Q131" s="472">
        <v>30.707999999999998</v>
      </c>
      <c r="R131" s="472">
        <v>2476.2493441260826</v>
      </c>
      <c r="S131" s="15">
        <v>2204.3737540000002</v>
      </c>
    </row>
    <row r="132" spans="2:19" x14ac:dyDescent="0.4">
      <c r="B132" s="468" t="s">
        <v>29</v>
      </c>
      <c r="C132" s="469"/>
      <c r="D132" s="469"/>
      <c r="E132" s="469"/>
      <c r="F132" s="469"/>
      <c r="G132" s="469"/>
      <c r="H132" s="469"/>
      <c r="I132" s="469"/>
      <c r="J132" s="469"/>
      <c r="K132" s="469"/>
      <c r="L132" s="469"/>
      <c r="M132" s="469"/>
      <c r="N132" s="469"/>
      <c r="O132" s="469"/>
      <c r="P132" s="469"/>
      <c r="Q132" s="469"/>
      <c r="R132" s="469"/>
      <c r="S132" s="470"/>
    </row>
    <row r="133" spans="2:19" x14ac:dyDescent="0.4">
      <c r="B133" s="423" t="s">
        <v>436</v>
      </c>
      <c r="C133" s="424"/>
      <c r="D133" s="424"/>
      <c r="E133" s="424"/>
      <c r="F133" s="424"/>
      <c r="G133" s="424"/>
      <c r="H133" s="424"/>
      <c r="I133" s="424"/>
      <c r="J133" s="424"/>
      <c r="K133" s="424"/>
      <c r="L133" s="424"/>
      <c r="M133" s="424"/>
      <c r="N133" s="424"/>
      <c r="O133" s="424"/>
      <c r="P133" s="424"/>
      <c r="Q133" s="424"/>
      <c r="R133" s="424"/>
      <c r="S133" s="425"/>
    </row>
    <row r="134" spans="2:19" x14ac:dyDescent="0.4">
      <c r="B134" s="423" t="s">
        <v>437</v>
      </c>
      <c r="C134" s="424"/>
      <c r="D134" s="424"/>
      <c r="E134" s="424"/>
      <c r="F134" s="424"/>
      <c r="G134" s="424"/>
      <c r="H134" s="424"/>
      <c r="I134" s="424"/>
      <c r="J134" s="424"/>
      <c r="K134" s="424"/>
      <c r="L134" s="424"/>
      <c r="M134" s="424"/>
      <c r="N134" s="424"/>
      <c r="O134" s="424"/>
      <c r="P134" s="424"/>
      <c r="Q134" s="424"/>
      <c r="R134" s="424"/>
      <c r="S134" s="425"/>
    </row>
    <row r="135" spans="2:19" x14ac:dyDescent="0.4">
      <c r="B135" s="420" t="s">
        <v>438</v>
      </c>
      <c r="C135" s="471"/>
      <c r="D135" s="471"/>
      <c r="E135" s="471"/>
      <c r="F135" s="471"/>
      <c r="G135" s="471"/>
      <c r="H135" s="471"/>
      <c r="I135" s="471"/>
      <c r="J135" s="471"/>
      <c r="K135" s="471"/>
      <c r="L135" s="471"/>
      <c r="M135" s="471"/>
      <c r="N135" s="471"/>
      <c r="O135" s="471"/>
      <c r="P135" s="471"/>
      <c r="Q135" s="471"/>
      <c r="R135" s="471"/>
      <c r="S135" s="422"/>
    </row>
    <row r="136" spans="2:19" x14ac:dyDescent="0.4">
      <c r="B136" s="420" t="s">
        <v>439</v>
      </c>
      <c r="C136" s="471"/>
      <c r="D136" s="471"/>
      <c r="E136" s="471"/>
      <c r="F136" s="471"/>
      <c r="G136" s="471"/>
      <c r="H136" s="471"/>
      <c r="I136" s="471"/>
      <c r="J136" s="471"/>
      <c r="K136" s="471"/>
      <c r="L136" s="471"/>
      <c r="M136" s="471"/>
      <c r="N136" s="471"/>
      <c r="O136" s="471"/>
      <c r="P136" s="471"/>
      <c r="Q136" s="471"/>
      <c r="R136" s="471"/>
      <c r="S136" s="422"/>
    </row>
    <row r="137" spans="2:19" x14ac:dyDescent="0.4">
      <c r="B137" s="420" t="s">
        <v>440</v>
      </c>
      <c r="C137" s="471"/>
      <c r="D137" s="471"/>
      <c r="E137" s="471"/>
      <c r="F137" s="471"/>
      <c r="G137" s="471"/>
      <c r="H137" s="471"/>
      <c r="I137" s="471"/>
      <c r="J137" s="471"/>
      <c r="K137" s="471"/>
      <c r="L137" s="471"/>
      <c r="M137" s="471"/>
      <c r="N137" s="471"/>
      <c r="O137" s="471"/>
      <c r="P137" s="471"/>
      <c r="Q137" s="471"/>
      <c r="R137" s="471"/>
      <c r="S137" s="422"/>
    </row>
    <row r="138" spans="2:19" x14ac:dyDescent="0.4">
      <c r="B138" s="420" t="s">
        <v>441</v>
      </c>
      <c r="C138" s="471"/>
      <c r="D138" s="471"/>
      <c r="E138" s="471"/>
      <c r="F138" s="471"/>
      <c r="G138" s="471"/>
      <c r="H138" s="471"/>
      <c r="I138" s="471"/>
      <c r="J138" s="471"/>
      <c r="K138" s="471"/>
      <c r="L138" s="471"/>
      <c r="M138" s="471"/>
      <c r="N138" s="471"/>
      <c r="O138" s="471"/>
      <c r="P138" s="471"/>
      <c r="Q138" s="471"/>
      <c r="R138" s="471"/>
      <c r="S138" s="422"/>
    </row>
    <row r="139" spans="2:19" x14ac:dyDescent="0.4">
      <c r="B139" s="420" t="s">
        <v>442</v>
      </c>
      <c r="C139" s="471"/>
      <c r="D139" s="471"/>
      <c r="E139" s="471"/>
      <c r="F139" s="471"/>
      <c r="G139" s="471"/>
      <c r="H139" s="471"/>
      <c r="I139" s="471"/>
      <c r="J139" s="471"/>
      <c r="K139" s="471"/>
      <c r="L139" s="471"/>
      <c r="M139" s="471"/>
      <c r="N139" s="471"/>
      <c r="O139" s="471"/>
      <c r="P139" s="471"/>
      <c r="Q139" s="471"/>
      <c r="R139" s="471"/>
      <c r="S139" s="422"/>
    </row>
    <row r="140" spans="2:19" x14ac:dyDescent="0.4">
      <c r="B140" s="420" t="s">
        <v>443</v>
      </c>
      <c r="C140" s="471"/>
      <c r="D140" s="471"/>
      <c r="E140" s="471"/>
      <c r="F140" s="471"/>
      <c r="G140" s="471"/>
      <c r="H140" s="471"/>
      <c r="I140" s="471"/>
      <c r="J140" s="471"/>
      <c r="K140" s="471"/>
      <c r="L140" s="471"/>
      <c r="M140" s="471"/>
      <c r="N140" s="471"/>
      <c r="O140" s="471"/>
      <c r="P140" s="471"/>
      <c r="Q140" s="471"/>
      <c r="R140" s="471"/>
      <c r="S140" s="422"/>
    </row>
    <row r="141" spans="2:19" x14ac:dyDescent="0.4">
      <c r="B141" s="423" t="s">
        <v>444</v>
      </c>
      <c r="C141" s="424"/>
      <c r="D141" s="424"/>
      <c r="E141" s="424"/>
      <c r="F141" s="424"/>
      <c r="G141" s="424"/>
      <c r="H141" s="424"/>
      <c r="I141" s="424"/>
      <c r="J141" s="424"/>
      <c r="K141" s="424"/>
      <c r="L141" s="424"/>
      <c r="M141" s="424"/>
      <c r="N141" s="424"/>
      <c r="O141" s="424"/>
      <c r="P141" s="424"/>
      <c r="Q141" s="424"/>
      <c r="R141" s="424"/>
      <c r="S141" s="425"/>
    </row>
    <row r="142" spans="2:19" x14ac:dyDescent="0.4">
      <c r="B142" s="420" t="s">
        <v>445</v>
      </c>
      <c r="C142" s="471"/>
      <c r="D142" s="471"/>
      <c r="E142" s="471"/>
      <c r="F142" s="471"/>
      <c r="G142" s="471"/>
      <c r="H142" s="471"/>
      <c r="I142" s="471"/>
      <c r="J142" s="471"/>
      <c r="K142" s="471"/>
      <c r="L142" s="471"/>
      <c r="M142" s="471"/>
      <c r="N142" s="471"/>
      <c r="O142" s="471"/>
      <c r="P142" s="471"/>
      <c r="Q142" s="471"/>
      <c r="R142" s="471"/>
      <c r="S142" s="422"/>
    </row>
    <row r="143" spans="2:19" x14ac:dyDescent="0.4">
      <c r="B143" s="420" t="s">
        <v>446</v>
      </c>
      <c r="C143" s="471"/>
      <c r="D143" s="471"/>
      <c r="E143" s="471"/>
      <c r="F143" s="471"/>
      <c r="G143" s="471"/>
      <c r="H143" s="471"/>
      <c r="I143" s="471"/>
      <c r="J143" s="471"/>
      <c r="K143" s="471"/>
      <c r="L143" s="471"/>
      <c r="M143" s="471"/>
      <c r="N143" s="471"/>
      <c r="O143" s="471"/>
      <c r="P143" s="471"/>
      <c r="Q143" s="471"/>
      <c r="R143" s="471"/>
      <c r="S143" s="422"/>
    </row>
    <row r="144" spans="2:19" x14ac:dyDescent="0.4">
      <c r="B144" s="420" t="s">
        <v>447</v>
      </c>
      <c r="C144" s="471"/>
      <c r="D144" s="471"/>
      <c r="E144" s="471"/>
      <c r="F144" s="471"/>
      <c r="G144" s="471"/>
      <c r="H144" s="471"/>
      <c r="I144" s="471"/>
      <c r="J144" s="471"/>
      <c r="K144" s="471"/>
      <c r="L144" s="471"/>
      <c r="M144" s="471"/>
      <c r="N144" s="471"/>
      <c r="O144" s="471"/>
      <c r="P144" s="471"/>
      <c r="Q144" s="471"/>
      <c r="R144" s="471"/>
      <c r="S144" s="422"/>
    </row>
    <row r="145" spans="2:19" x14ac:dyDescent="0.4">
      <c r="B145" s="420" t="s">
        <v>448</v>
      </c>
      <c r="C145" s="471"/>
      <c r="D145" s="471"/>
      <c r="E145" s="471"/>
      <c r="F145" s="471"/>
      <c r="G145" s="471"/>
      <c r="H145" s="471"/>
      <c r="I145" s="471"/>
      <c r="J145" s="471"/>
      <c r="K145" s="471"/>
      <c r="L145" s="471"/>
      <c r="M145" s="471"/>
      <c r="N145" s="471"/>
      <c r="O145" s="471"/>
      <c r="P145" s="471"/>
      <c r="Q145" s="471"/>
      <c r="R145" s="471"/>
      <c r="S145" s="422"/>
    </row>
    <row r="146" spans="2:19" x14ac:dyDescent="0.4">
      <c r="B146" s="420" t="s">
        <v>449</v>
      </c>
      <c r="C146" s="471"/>
      <c r="D146" s="471"/>
      <c r="E146" s="471"/>
      <c r="F146" s="471"/>
      <c r="G146" s="471"/>
      <c r="H146" s="471"/>
      <c r="I146" s="471"/>
      <c r="J146" s="471"/>
      <c r="K146" s="471"/>
      <c r="L146" s="471"/>
      <c r="M146" s="471"/>
      <c r="N146" s="471"/>
      <c r="O146" s="471"/>
      <c r="P146" s="471"/>
      <c r="Q146" s="471"/>
      <c r="R146" s="471"/>
      <c r="S146" s="422"/>
    </row>
    <row r="147" spans="2:19" x14ac:dyDescent="0.4">
      <c r="B147" s="420" t="s">
        <v>450</v>
      </c>
      <c r="C147" s="471"/>
      <c r="D147" s="471"/>
      <c r="E147" s="471"/>
      <c r="F147" s="471"/>
      <c r="G147" s="471"/>
      <c r="H147" s="471"/>
      <c r="I147" s="471"/>
      <c r="J147" s="471"/>
      <c r="K147" s="471"/>
      <c r="L147" s="471"/>
      <c r="M147" s="471"/>
      <c r="N147" s="471"/>
      <c r="O147" s="471"/>
      <c r="P147" s="471"/>
      <c r="Q147" s="471"/>
      <c r="R147" s="471"/>
      <c r="S147" s="422"/>
    </row>
    <row r="148" spans="2:19" ht="15.9" thickBot="1" x14ac:dyDescent="0.45">
      <c r="B148" s="427" t="s">
        <v>451</v>
      </c>
      <c r="C148" s="428"/>
      <c r="D148" s="428"/>
      <c r="E148" s="428"/>
      <c r="F148" s="428"/>
      <c r="G148" s="428"/>
      <c r="H148" s="428"/>
      <c r="I148" s="428"/>
      <c r="J148" s="428"/>
      <c r="K148" s="428"/>
      <c r="L148" s="428"/>
      <c r="M148" s="428"/>
      <c r="N148" s="428"/>
      <c r="O148" s="428"/>
      <c r="P148" s="428"/>
      <c r="Q148" s="428"/>
      <c r="R148" s="428"/>
      <c r="S148" s="429"/>
    </row>
    <row r="149" spans="2:19" x14ac:dyDescent="0.4">
      <c r="B149" s="166"/>
      <c r="C149" s="164"/>
      <c r="D149" s="164"/>
      <c r="E149" s="164"/>
      <c r="F149" s="164"/>
      <c r="G149" s="164"/>
      <c r="H149" s="164"/>
      <c r="I149" s="164"/>
      <c r="J149" s="164"/>
      <c r="K149" s="164"/>
      <c r="L149" s="164"/>
      <c r="M149" s="164"/>
      <c r="N149" s="164"/>
      <c r="O149" s="164"/>
      <c r="P149" s="164"/>
      <c r="Q149" s="164"/>
      <c r="R149" s="164"/>
      <c r="S149" s="164"/>
    </row>
    <row r="150" spans="2:19" x14ac:dyDescent="0.4">
      <c r="B150" s="166"/>
      <c r="C150" s="164"/>
      <c r="D150" s="164"/>
      <c r="E150" s="164"/>
      <c r="F150" s="164"/>
      <c r="G150" s="164"/>
      <c r="H150" s="164"/>
      <c r="I150" s="164"/>
      <c r="J150" s="164"/>
      <c r="K150" s="164"/>
      <c r="L150" s="164"/>
      <c r="M150" s="164"/>
      <c r="N150" s="164"/>
      <c r="O150" s="164"/>
      <c r="P150" s="164"/>
      <c r="Q150" s="164"/>
      <c r="R150" s="164"/>
      <c r="S150" s="164"/>
    </row>
    <row r="151" spans="2:19" x14ac:dyDescent="0.4">
      <c r="B151" s="166"/>
      <c r="C151" s="164"/>
      <c r="D151" s="164"/>
      <c r="E151" s="164"/>
      <c r="F151" s="164"/>
      <c r="G151" s="164"/>
      <c r="H151" s="164"/>
      <c r="I151" s="164"/>
      <c r="J151" s="164"/>
      <c r="K151" s="164"/>
      <c r="L151" s="164"/>
      <c r="M151" s="164"/>
      <c r="N151" s="164"/>
      <c r="O151" s="164"/>
      <c r="P151" s="164"/>
      <c r="Q151" s="164"/>
      <c r="R151" s="164"/>
      <c r="S151" s="164"/>
    </row>
    <row r="152" spans="2:19" x14ac:dyDescent="0.4">
      <c r="B152" s="166"/>
      <c r="C152" s="164"/>
      <c r="D152" s="164"/>
      <c r="E152" s="164"/>
      <c r="F152" s="164"/>
      <c r="G152" s="164"/>
      <c r="H152" s="164"/>
      <c r="I152" s="164"/>
      <c r="J152" s="164"/>
      <c r="K152" s="164"/>
      <c r="L152" s="164"/>
      <c r="M152" s="164"/>
      <c r="N152" s="164"/>
      <c r="O152" s="164"/>
      <c r="P152" s="164"/>
      <c r="Q152" s="164"/>
      <c r="R152" s="164"/>
      <c r="S152" s="164"/>
    </row>
    <row r="153" spans="2:19" x14ac:dyDescent="0.4">
      <c r="B153" s="166"/>
      <c r="C153" s="164"/>
      <c r="D153" s="164"/>
      <c r="E153" s="164"/>
      <c r="F153" s="164"/>
      <c r="G153" s="164"/>
      <c r="H153" s="164"/>
      <c r="I153" s="164"/>
      <c r="J153" s="164"/>
      <c r="K153" s="164"/>
      <c r="L153" s="164"/>
      <c r="M153" s="164"/>
      <c r="N153" s="164"/>
      <c r="O153" s="164"/>
      <c r="P153" s="164"/>
      <c r="Q153" s="164"/>
      <c r="R153" s="164"/>
      <c r="S153" s="164"/>
    </row>
    <row r="154" spans="2:19" x14ac:dyDescent="0.4">
      <c r="B154" s="166"/>
      <c r="C154" s="164"/>
      <c r="D154" s="164"/>
      <c r="E154" s="164"/>
      <c r="F154" s="164"/>
      <c r="G154" s="164"/>
      <c r="H154" s="164"/>
      <c r="I154" s="164"/>
      <c r="J154" s="164"/>
      <c r="K154" s="164"/>
      <c r="L154" s="164"/>
      <c r="M154" s="164"/>
      <c r="N154" s="164"/>
      <c r="O154" s="164"/>
      <c r="P154" s="164"/>
      <c r="Q154" s="164"/>
      <c r="R154" s="164"/>
      <c r="S154" s="164"/>
    </row>
    <row r="155" spans="2:19" x14ac:dyDescent="0.4">
      <c r="C155" s="164"/>
      <c r="D155" s="164"/>
      <c r="E155" s="164"/>
      <c r="F155" s="164"/>
      <c r="G155" s="164"/>
      <c r="H155" s="164"/>
      <c r="I155" s="164"/>
      <c r="J155" s="164"/>
      <c r="K155" s="164"/>
      <c r="L155" s="164"/>
      <c r="M155" s="164"/>
      <c r="N155" s="164"/>
      <c r="O155" s="164"/>
      <c r="P155" s="164"/>
      <c r="Q155" s="164"/>
      <c r="R155" s="164"/>
      <c r="S155" s="164"/>
    </row>
    <row r="156" spans="2:19" x14ac:dyDescent="0.4">
      <c r="C156" s="164"/>
      <c r="D156" s="164"/>
      <c r="E156" s="164"/>
      <c r="F156" s="164"/>
      <c r="G156" s="164"/>
      <c r="H156" s="164"/>
      <c r="I156" s="164"/>
      <c r="J156" s="164"/>
      <c r="K156" s="164"/>
      <c r="L156" s="164"/>
      <c r="M156" s="164"/>
      <c r="N156" s="164"/>
      <c r="O156" s="164"/>
      <c r="P156" s="164"/>
      <c r="Q156" s="164"/>
      <c r="R156" s="164"/>
      <c r="S156" s="164"/>
    </row>
    <row r="157" spans="2:19" x14ac:dyDescent="0.4">
      <c r="C157" s="164"/>
      <c r="D157" s="164"/>
      <c r="E157" s="164"/>
      <c r="F157" s="164"/>
      <c r="G157" s="164"/>
      <c r="H157" s="164"/>
      <c r="I157" s="164"/>
      <c r="J157" s="164"/>
      <c r="K157" s="164"/>
      <c r="L157" s="164"/>
      <c r="M157" s="164"/>
      <c r="N157" s="164"/>
      <c r="O157" s="164"/>
      <c r="P157" s="164"/>
      <c r="Q157" s="164"/>
      <c r="R157" s="164"/>
      <c r="S157" s="164"/>
    </row>
    <row r="158" spans="2:19" x14ac:dyDescent="0.4">
      <c r="C158" s="164"/>
      <c r="D158" s="164"/>
      <c r="E158" s="164"/>
      <c r="F158" s="164"/>
      <c r="G158" s="164"/>
      <c r="H158" s="164"/>
      <c r="I158" s="164"/>
      <c r="J158" s="164"/>
      <c r="K158" s="164"/>
      <c r="L158" s="164"/>
      <c r="M158" s="164"/>
      <c r="N158" s="164"/>
      <c r="O158" s="164"/>
      <c r="P158" s="164"/>
      <c r="Q158" s="164"/>
      <c r="R158" s="164"/>
      <c r="S158" s="164"/>
    </row>
    <row r="159" spans="2:19" x14ac:dyDescent="0.4">
      <c r="C159" s="164"/>
      <c r="D159" s="164"/>
      <c r="E159" s="164"/>
      <c r="F159" s="164"/>
      <c r="G159" s="164"/>
      <c r="H159" s="164"/>
      <c r="I159" s="164"/>
      <c r="J159" s="164"/>
      <c r="K159" s="164"/>
      <c r="L159" s="164"/>
      <c r="M159" s="164"/>
      <c r="N159" s="164"/>
      <c r="O159" s="164"/>
      <c r="P159" s="164"/>
      <c r="Q159" s="164"/>
      <c r="R159" s="164"/>
      <c r="S159" s="164"/>
    </row>
    <row r="160" spans="2:19" x14ac:dyDescent="0.4">
      <c r="C160" s="164"/>
      <c r="D160" s="164"/>
      <c r="E160" s="164"/>
      <c r="F160" s="164"/>
      <c r="G160" s="164"/>
      <c r="H160" s="164"/>
      <c r="I160" s="164"/>
      <c r="J160" s="164"/>
      <c r="K160" s="164"/>
      <c r="L160" s="164"/>
      <c r="M160" s="164"/>
      <c r="N160" s="164"/>
      <c r="O160" s="164"/>
      <c r="P160" s="164"/>
      <c r="Q160" s="164"/>
      <c r="R160" s="164"/>
      <c r="S160" s="164"/>
    </row>
    <row r="161" spans="3:19" x14ac:dyDescent="0.4">
      <c r="C161" s="164"/>
      <c r="D161" s="164"/>
      <c r="E161" s="164"/>
      <c r="F161" s="164"/>
      <c r="G161" s="164"/>
      <c r="H161" s="164"/>
      <c r="I161" s="164"/>
      <c r="J161" s="164"/>
      <c r="K161" s="164"/>
      <c r="L161" s="164"/>
      <c r="M161" s="164"/>
      <c r="N161" s="164"/>
      <c r="O161" s="164"/>
      <c r="P161" s="164"/>
      <c r="Q161" s="164"/>
      <c r="R161" s="164"/>
      <c r="S161" s="164"/>
    </row>
  </sheetData>
  <mergeCells count="14">
    <mergeCell ref="A50:A54"/>
    <mergeCell ref="B2:S2"/>
    <mergeCell ref="C3:C4"/>
    <mergeCell ref="D3:D4"/>
    <mergeCell ref="J3:J4"/>
    <mergeCell ref="K3:K4"/>
    <mergeCell ref="L3:L4"/>
    <mergeCell ref="M3:M4"/>
    <mergeCell ref="N3:N4"/>
    <mergeCell ref="O3:O4"/>
    <mergeCell ref="P3:P4"/>
    <mergeCell ref="Q3:Q4"/>
    <mergeCell ref="R3:R4"/>
    <mergeCell ref="S3:S4"/>
  </mergeCells>
  <hyperlinks>
    <hyperlink ref="A1" location="Contents!A1" display="Back to contents" xr:uid="{1C8F5F50-CB9A-413C-9BA2-2577FAACAAC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873A8-E64F-4E4C-9918-F40F17A8AE0A}">
  <sheetPr>
    <tabColor theme="6"/>
  </sheetPr>
  <dimension ref="A1:I32"/>
  <sheetViews>
    <sheetView zoomScaleNormal="100" zoomScaleSheetLayoutView="100" workbookViewId="0"/>
  </sheetViews>
  <sheetFormatPr defaultColWidth="8.86328125" defaultRowHeight="14.6" x14ac:dyDescent="0.4"/>
  <cols>
    <col min="1" max="1" width="9.33203125" style="5" customWidth="1"/>
    <col min="2" max="2" width="33.33203125" style="5" customWidth="1"/>
    <col min="3" max="6" width="10.33203125" style="5" customWidth="1"/>
    <col min="7" max="16384" width="8.86328125" style="5"/>
  </cols>
  <sheetData>
    <row r="1" spans="1:9" ht="33.75" customHeight="1" thickBot="1" x14ac:dyDescent="0.45">
      <c r="A1" s="9" t="s">
        <v>42</v>
      </c>
      <c r="B1" s="517"/>
      <c r="C1" s="517"/>
      <c r="D1" s="517"/>
      <c r="E1" s="517"/>
      <c r="F1" s="517"/>
      <c r="G1" s="517"/>
      <c r="H1" s="517"/>
      <c r="I1" s="517"/>
    </row>
    <row r="2" spans="1:9" ht="20.25" customHeight="1" thickBot="1" x14ac:dyDescent="0.45">
      <c r="B2" s="700" t="s">
        <v>631</v>
      </c>
      <c r="C2" s="701"/>
      <c r="D2" s="701"/>
      <c r="E2" s="701"/>
      <c r="F2" s="701"/>
      <c r="G2" s="701"/>
      <c r="H2" s="701"/>
      <c r="I2" s="702"/>
    </row>
    <row r="3" spans="1:9" ht="15.9" x14ac:dyDescent="0.4">
      <c r="B3" s="516"/>
      <c r="C3" s="398"/>
      <c r="D3" s="398" t="s">
        <v>94</v>
      </c>
      <c r="E3" s="398" t="s">
        <v>342</v>
      </c>
      <c r="F3" s="398" t="s">
        <v>349</v>
      </c>
      <c r="G3" s="398" t="s">
        <v>373</v>
      </c>
      <c r="H3" s="398" t="s">
        <v>495</v>
      </c>
      <c r="I3" s="447" t="s">
        <v>603</v>
      </c>
    </row>
    <row r="4" spans="1:9" ht="19.5" customHeight="1" x14ac:dyDescent="0.4">
      <c r="B4" s="326" t="s">
        <v>571</v>
      </c>
      <c r="C4" s="448"/>
      <c r="D4" s="448"/>
      <c r="E4" s="448"/>
      <c r="F4" s="448"/>
      <c r="G4" s="448"/>
      <c r="H4" s="448"/>
      <c r="I4" s="449"/>
    </row>
    <row r="5" spans="1:9" ht="15.75" customHeight="1" x14ac:dyDescent="0.4">
      <c r="B5" s="399" t="s">
        <v>572</v>
      </c>
      <c r="C5" s="281"/>
      <c r="D5" s="567">
        <v>0.5</v>
      </c>
      <c r="E5" s="567">
        <v>0.5</v>
      </c>
      <c r="F5" s="567">
        <v>0.5</v>
      </c>
      <c r="G5" s="567">
        <v>0.5</v>
      </c>
      <c r="H5" s="567">
        <v>0.5</v>
      </c>
      <c r="I5" s="568">
        <v>0.5</v>
      </c>
    </row>
    <row r="6" spans="1:9" ht="15.75" customHeight="1" x14ac:dyDescent="0.4">
      <c r="B6" s="399" t="s">
        <v>573</v>
      </c>
      <c r="C6" s="281"/>
      <c r="D6" s="567">
        <v>4</v>
      </c>
      <c r="E6" s="567">
        <v>4</v>
      </c>
      <c r="F6" s="567">
        <v>4</v>
      </c>
      <c r="G6" s="567">
        <v>4</v>
      </c>
      <c r="H6" s="569">
        <v>4</v>
      </c>
      <c r="I6" s="568">
        <v>4</v>
      </c>
    </row>
    <row r="7" spans="1:9" ht="15.75" customHeight="1" x14ac:dyDescent="0.4">
      <c r="B7" s="400" t="s">
        <v>574</v>
      </c>
      <c r="C7" s="320"/>
      <c r="D7" s="570">
        <v>4</v>
      </c>
      <c r="E7" s="570">
        <v>4</v>
      </c>
      <c r="F7" s="570">
        <v>4</v>
      </c>
      <c r="G7" s="570">
        <v>4</v>
      </c>
      <c r="H7" s="570">
        <v>4</v>
      </c>
      <c r="I7" s="571">
        <v>4</v>
      </c>
    </row>
    <row r="8" spans="1:9" ht="18.75" customHeight="1" x14ac:dyDescent="0.4">
      <c r="B8" s="401" t="s">
        <v>575</v>
      </c>
      <c r="C8" s="450"/>
      <c r="D8" s="572"/>
      <c r="E8" s="572"/>
      <c r="F8" s="572"/>
      <c r="G8" s="572"/>
      <c r="H8" s="573"/>
      <c r="I8" s="574"/>
    </row>
    <row r="9" spans="1:9" ht="15.75" customHeight="1" x14ac:dyDescent="0.4">
      <c r="B9" s="399" t="s">
        <v>576</v>
      </c>
      <c r="C9" s="281"/>
      <c r="D9" s="567">
        <v>8.9</v>
      </c>
      <c r="E9" s="567">
        <v>7.8</v>
      </c>
      <c r="F9" s="567">
        <v>4.5</v>
      </c>
      <c r="G9" s="567">
        <v>2.6</v>
      </c>
      <c r="H9" s="567">
        <v>2.5</v>
      </c>
      <c r="I9" s="575">
        <v>2.8</v>
      </c>
    </row>
    <row r="10" spans="1:9" ht="15.75" customHeight="1" x14ac:dyDescent="0.4">
      <c r="B10" s="400" t="s">
        <v>577</v>
      </c>
      <c r="C10" s="320"/>
      <c r="D10" s="567">
        <v>8.9</v>
      </c>
      <c r="E10" s="567">
        <v>7.6</v>
      </c>
      <c r="F10" s="567">
        <v>4.5</v>
      </c>
      <c r="G10" s="567">
        <v>2.7</v>
      </c>
      <c r="H10" s="567">
        <v>2.6</v>
      </c>
      <c r="I10" s="575">
        <v>2.9</v>
      </c>
    </row>
    <row r="11" spans="1:9" ht="15" customHeight="1" x14ac:dyDescent="0.4">
      <c r="A11" s="402"/>
      <c r="B11" s="734" t="s">
        <v>30</v>
      </c>
      <c r="C11" s="735"/>
      <c r="D11" s="735"/>
      <c r="E11" s="735"/>
      <c r="F11" s="735"/>
      <c r="G11" s="735"/>
      <c r="H11" s="735"/>
      <c r="I11" s="736"/>
    </row>
    <row r="12" spans="1:9" ht="33" customHeight="1" x14ac:dyDescent="0.4">
      <c r="A12" s="402"/>
      <c r="B12" s="737" t="s">
        <v>578</v>
      </c>
      <c r="C12" s="738"/>
      <c r="D12" s="738"/>
      <c r="E12" s="738"/>
      <c r="F12" s="738"/>
      <c r="G12" s="738"/>
      <c r="H12" s="738"/>
      <c r="I12" s="739"/>
    </row>
    <row r="13" spans="1:9" ht="33" customHeight="1" thickBot="1" x14ac:dyDescent="0.45">
      <c r="A13" s="402"/>
      <c r="B13" s="740" t="s">
        <v>579</v>
      </c>
      <c r="C13" s="741"/>
      <c r="D13" s="741"/>
      <c r="E13" s="741"/>
      <c r="F13" s="741"/>
      <c r="G13" s="741"/>
      <c r="H13" s="741"/>
      <c r="I13" s="742"/>
    </row>
    <row r="14" spans="1:9" x14ac:dyDescent="0.4">
      <c r="I14" s="515"/>
    </row>
    <row r="17" spans="2:6" x14ac:dyDescent="0.4">
      <c r="B17" s="146"/>
    </row>
    <row r="18" spans="2:6" x14ac:dyDescent="0.4">
      <c r="C18" s="10"/>
      <c r="D18" s="10"/>
    </row>
    <row r="19" spans="2:6" x14ac:dyDescent="0.4">
      <c r="C19" s="10"/>
      <c r="D19" s="10"/>
    </row>
    <row r="20" spans="2:6" x14ac:dyDescent="0.4">
      <c r="C20" s="10"/>
      <c r="D20" s="10"/>
      <c r="E20" s="10"/>
      <c r="F20" s="10"/>
    </row>
    <row r="21" spans="2:6" x14ac:dyDescent="0.4">
      <c r="C21" s="10"/>
      <c r="D21" s="10"/>
      <c r="E21" s="10"/>
      <c r="F21" s="10"/>
    </row>
    <row r="22" spans="2:6" x14ac:dyDescent="0.4">
      <c r="C22" s="10"/>
      <c r="D22" s="10"/>
      <c r="E22" s="10"/>
      <c r="F22" s="10"/>
    </row>
    <row r="23" spans="2:6" x14ac:dyDescent="0.4">
      <c r="C23" s="10"/>
      <c r="D23" s="10"/>
      <c r="E23" s="10"/>
      <c r="F23" s="10"/>
    </row>
    <row r="24" spans="2:6" x14ac:dyDescent="0.4">
      <c r="C24" s="10"/>
      <c r="D24" s="10"/>
      <c r="E24" s="10"/>
      <c r="F24" s="10"/>
    </row>
    <row r="25" spans="2:6" x14ac:dyDescent="0.4">
      <c r="C25" s="10"/>
      <c r="D25" s="10"/>
      <c r="E25" s="10"/>
      <c r="F25" s="10"/>
    </row>
    <row r="26" spans="2:6" x14ac:dyDescent="0.4">
      <c r="C26" s="10"/>
      <c r="D26" s="10"/>
      <c r="E26" s="10"/>
      <c r="F26" s="10"/>
    </row>
    <row r="27" spans="2:6" x14ac:dyDescent="0.4">
      <c r="C27" s="10"/>
      <c r="D27" s="10"/>
      <c r="E27" s="10"/>
      <c r="F27" s="10"/>
    </row>
    <row r="28" spans="2:6" x14ac:dyDescent="0.4">
      <c r="C28" s="10"/>
      <c r="D28" s="10"/>
      <c r="E28" s="10"/>
      <c r="F28" s="10"/>
    </row>
    <row r="29" spans="2:6" x14ac:dyDescent="0.4">
      <c r="C29" s="10"/>
      <c r="D29" s="10"/>
      <c r="E29" s="10"/>
      <c r="F29" s="10"/>
    </row>
    <row r="30" spans="2:6" x14ac:dyDescent="0.4">
      <c r="C30" s="10"/>
      <c r="D30" s="10"/>
      <c r="E30" s="10"/>
      <c r="F30" s="10"/>
    </row>
    <row r="31" spans="2:6" x14ac:dyDescent="0.4">
      <c r="C31" s="10"/>
      <c r="D31" s="10"/>
      <c r="E31" s="10"/>
      <c r="F31" s="10"/>
    </row>
    <row r="32" spans="2:6" x14ac:dyDescent="0.4">
      <c r="C32" s="10"/>
      <c r="D32" s="10"/>
      <c r="E32" s="10"/>
      <c r="F32" s="10"/>
    </row>
  </sheetData>
  <mergeCells count="4">
    <mergeCell ref="B2:I2"/>
    <mergeCell ref="B11:I11"/>
    <mergeCell ref="B12:I12"/>
    <mergeCell ref="B13:I13"/>
  </mergeCells>
  <phoneticPr fontId="93" type="noConversion"/>
  <hyperlinks>
    <hyperlink ref="A1" location="Contents!A1" display="Back to contents" xr:uid="{C16D6C89-EC26-42AF-AFCD-8C098000F6F5}"/>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DE61B-429D-477A-B87E-4DFF6DF0758D}">
  <sheetPr>
    <tabColor theme="6"/>
  </sheetPr>
  <dimension ref="A1:O14"/>
  <sheetViews>
    <sheetView zoomScaleNormal="100" zoomScaleSheetLayoutView="100" workbookViewId="0"/>
  </sheetViews>
  <sheetFormatPr defaultColWidth="11.46484375" defaultRowHeight="14.15" x14ac:dyDescent="0.35"/>
  <cols>
    <col min="1" max="1" width="6.33203125" style="576" customWidth="1"/>
    <col min="2" max="2" width="26.19921875" style="576" customWidth="1"/>
    <col min="3" max="10" width="7.796875" style="576" customWidth="1"/>
    <col min="11" max="16384" width="11.46484375" style="576"/>
  </cols>
  <sheetData>
    <row r="1" spans="1:15" ht="33.75" customHeight="1" thickBot="1" x14ac:dyDescent="0.4">
      <c r="A1" s="9" t="s">
        <v>42</v>
      </c>
    </row>
    <row r="2" spans="1:15" ht="19.5" customHeight="1" thickBot="1" x14ac:dyDescent="0.4">
      <c r="B2" s="616" t="s">
        <v>642</v>
      </c>
      <c r="C2" s="721"/>
      <c r="D2" s="721"/>
      <c r="E2" s="721"/>
      <c r="F2" s="721"/>
      <c r="G2" s="721"/>
      <c r="H2" s="721"/>
      <c r="I2" s="721"/>
      <c r="J2" s="721"/>
      <c r="K2" s="617"/>
    </row>
    <row r="3" spans="1:15" ht="18" customHeight="1" x14ac:dyDescent="0.45">
      <c r="B3" s="577"/>
      <c r="C3" s="743" t="s">
        <v>643</v>
      </c>
      <c r="D3" s="743"/>
      <c r="E3" s="743"/>
      <c r="F3" s="743"/>
      <c r="G3" s="743"/>
      <c r="H3" s="743"/>
      <c r="I3" s="743"/>
      <c r="J3" s="743"/>
      <c r="K3" s="744"/>
    </row>
    <row r="4" spans="1:15" ht="18" customHeight="1" x14ac:dyDescent="0.45">
      <c r="B4" s="578"/>
      <c r="C4" s="579">
        <v>2020</v>
      </c>
      <c r="D4" s="579">
        <v>2021</v>
      </c>
      <c r="E4" s="579">
        <v>2022</v>
      </c>
      <c r="F4" s="579">
        <v>2023</v>
      </c>
      <c r="G4" s="579">
        <v>2024</v>
      </c>
      <c r="H4" s="579">
        <v>2025</v>
      </c>
      <c r="I4" s="579">
        <v>2026</v>
      </c>
      <c r="J4" s="579">
        <v>2027</v>
      </c>
      <c r="K4" s="580">
        <v>2028</v>
      </c>
    </row>
    <row r="5" spans="1:15" ht="18" customHeight="1" x14ac:dyDescent="0.35">
      <c r="A5" s="75"/>
      <c r="B5" s="581" t="s">
        <v>644</v>
      </c>
      <c r="C5" s="582">
        <v>8.1999999999999993</v>
      </c>
      <c r="D5" s="582">
        <v>8.36</v>
      </c>
      <c r="E5" s="582">
        <v>9.18</v>
      </c>
      <c r="F5" s="582">
        <v>10.18</v>
      </c>
      <c r="G5" s="582"/>
      <c r="H5" s="582"/>
      <c r="I5" s="582"/>
      <c r="J5" s="582"/>
      <c r="K5" s="583"/>
      <c r="M5"/>
      <c r="N5" s="75"/>
      <c r="O5"/>
    </row>
    <row r="6" spans="1:15" ht="18" customHeight="1" x14ac:dyDescent="0.35">
      <c r="A6" s="75"/>
      <c r="B6" s="584" t="s">
        <v>645</v>
      </c>
      <c r="C6" s="585">
        <v>8.7200000000000006</v>
      </c>
      <c r="D6" s="585">
        <v>8.91</v>
      </c>
      <c r="E6" s="585">
        <v>9.5</v>
      </c>
      <c r="F6" s="585">
        <v>10.42</v>
      </c>
      <c r="G6" s="585">
        <v>11.44</v>
      </c>
      <c r="H6" s="585">
        <v>11.597806143982774</v>
      </c>
      <c r="I6" s="585">
        <v>11.755612287965549</v>
      </c>
      <c r="J6" s="585">
        <v>12.083253364278152</v>
      </c>
      <c r="K6" s="586">
        <v>12.444480273292829</v>
      </c>
    </row>
    <row r="7" spans="1:15" ht="35.25" customHeight="1" thickBot="1" x14ac:dyDescent="0.4">
      <c r="B7" s="745" t="s">
        <v>646</v>
      </c>
      <c r="C7" s="746"/>
      <c r="D7" s="746"/>
      <c r="E7" s="746"/>
      <c r="F7" s="746"/>
      <c r="G7" s="746"/>
      <c r="H7" s="746"/>
      <c r="I7" s="746"/>
      <c r="J7" s="746"/>
      <c r="K7" s="747"/>
    </row>
    <row r="8" spans="1:15" ht="15.75" customHeight="1" x14ac:dyDescent="0.35">
      <c r="B8" s="748"/>
      <c r="C8" s="748"/>
      <c r="D8" s="748"/>
      <c r="E8" s="748"/>
      <c r="F8" s="748"/>
      <c r="G8" s="748"/>
      <c r="H8" s="748"/>
      <c r="I8" s="748"/>
      <c r="J8" s="748"/>
      <c r="K8" s="587"/>
    </row>
    <row r="9" spans="1:15" x14ac:dyDescent="0.35">
      <c r="B9" s="588"/>
      <c r="C9" s="588"/>
      <c r="D9" s="588"/>
      <c r="E9" s="588"/>
      <c r="F9" s="588"/>
      <c r="G9" s="588"/>
      <c r="H9" s="588"/>
      <c r="I9" s="588"/>
    </row>
    <row r="11" spans="1:15" x14ac:dyDescent="0.35">
      <c r="C11" s="589"/>
      <c r="D11" s="589"/>
      <c r="E11" s="589"/>
      <c r="F11" s="589"/>
      <c r="G11" s="589"/>
      <c r="H11" s="589"/>
      <c r="I11" s="589"/>
      <c r="J11" s="589"/>
    </row>
    <row r="13" spans="1:15" ht="15" customHeight="1" x14ac:dyDescent="0.35"/>
    <row r="14" spans="1:15" ht="102.75" customHeight="1" x14ac:dyDescent="0.35"/>
  </sheetData>
  <mergeCells count="4">
    <mergeCell ref="B2:K2"/>
    <mergeCell ref="C3:K3"/>
    <mergeCell ref="B7:K7"/>
    <mergeCell ref="B8:J8"/>
  </mergeCells>
  <hyperlinks>
    <hyperlink ref="A1" location="Contents!A1" display="Back to contents" xr:uid="{584AD089-6E84-496D-8B2C-7E92C55D4321}"/>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21AA1-EC17-4513-A8E7-3A3D5CF5A956}">
  <sheetPr>
    <tabColor theme="6"/>
  </sheetPr>
  <dimension ref="A1:M84"/>
  <sheetViews>
    <sheetView zoomScaleNormal="100" zoomScaleSheetLayoutView="100" workbookViewId="0"/>
  </sheetViews>
  <sheetFormatPr defaultColWidth="11.46484375" defaultRowHeight="14.15" x14ac:dyDescent="0.35"/>
  <cols>
    <col min="1" max="1" width="8.1328125" style="576" customWidth="1"/>
    <col min="2" max="2" width="14.46484375" style="576" customWidth="1"/>
    <col min="3" max="3" width="21" style="576" customWidth="1"/>
    <col min="4" max="8" width="7.796875" style="576" customWidth="1"/>
    <col min="9" max="16384" width="11.46484375" style="576"/>
  </cols>
  <sheetData>
    <row r="1" spans="1:13" ht="33.75" customHeight="1" thickBot="1" x14ac:dyDescent="0.4">
      <c r="A1" s="9" t="s">
        <v>42</v>
      </c>
      <c r="B1" s="265"/>
      <c r="C1" s="265"/>
    </row>
    <row r="2" spans="1:13" ht="19.5" customHeight="1" thickBot="1" x14ac:dyDescent="0.4">
      <c r="B2" s="616" t="s">
        <v>648</v>
      </c>
      <c r="C2" s="617"/>
      <c r="D2" s="265"/>
    </row>
    <row r="3" spans="1:13" ht="18" customHeight="1" x14ac:dyDescent="0.35">
      <c r="A3" s="265"/>
      <c r="B3" s="594"/>
      <c r="C3" s="595" t="s">
        <v>647</v>
      </c>
    </row>
    <row r="4" spans="1:13" ht="18" customHeight="1" x14ac:dyDescent="0.35">
      <c r="B4" s="56" t="s">
        <v>12</v>
      </c>
      <c r="C4" s="79">
        <v>45.738448773448766</v>
      </c>
      <c r="D4" s="265"/>
    </row>
    <row r="5" spans="1:13" ht="18" customHeight="1" x14ac:dyDescent="0.35">
      <c r="A5" s="75"/>
      <c r="B5" s="56" t="s">
        <v>13</v>
      </c>
      <c r="C5" s="79">
        <v>44.963616287094545</v>
      </c>
      <c r="L5" s="75"/>
      <c r="M5"/>
    </row>
    <row r="6" spans="1:13" ht="18" customHeight="1" x14ac:dyDescent="0.35">
      <c r="A6" s="75"/>
      <c r="B6" s="56" t="s">
        <v>14</v>
      </c>
      <c r="C6" s="79">
        <v>42.496899868247688</v>
      </c>
    </row>
    <row r="7" spans="1:13" x14ac:dyDescent="0.35">
      <c r="B7" s="56" t="s">
        <v>15</v>
      </c>
      <c r="C7" s="79">
        <v>48.742344877344884</v>
      </c>
    </row>
    <row r="8" spans="1:13" ht="15.75" customHeight="1" x14ac:dyDescent="0.35">
      <c r="B8" s="56" t="s">
        <v>16</v>
      </c>
      <c r="C8" s="79">
        <v>54.664153899240851</v>
      </c>
    </row>
    <row r="9" spans="1:13" x14ac:dyDescent="0.35">
      <c r="B9" s="56" t="s">
        <v>17</v>
      </c>
      <c r="C9" s="79">
        <v>49.902182476943345</v>
      </c>
    </row>
    <row r="10" spans="1:13" x14ac:dyDescent="0.35">
      <c r="B10" s="56" t="s">
        <v>18</v>
      </c>
      <c r="C10" s="79">
        <v>50.756625572495146</v>
      </c>
      <c r="I10" s="590"/>
    </row>
    <row r="11" spans="1:13" x14ac:dyDescent="0.35">
      <c r="B11" s="56" t="s">
        <v>19</v>
      </c>
      <c r="C11" s="79">
        <v>50.215336282075413</v>
      </c>
      <c r="D11" s="589"/>
      <c r="E11" s="589"/>
      <c r="F11" s="589"/>
      <c r="G11" s="589"/>
      <c r="H11" s="589"/>
      <c r="I11" s="590"/>
    </row>
    <row r="12" spans="1:13" x14ac:dyDescent="0.35">
      <c r="B12" s="56" t="s">
        <v>20</v>
      </c>
      <c r="C12" s="79">
        <v>46.020519668737052</v>
      </c>
      <c r="I12" s="590"/>
    </row>
    <row r="13" spans="1:13" ht="15" customHeight="1" x14ac:dyDescent="0.35">
      <c r="B13" s="56" t="s">
        <v>21</v>
      </c>
      <c r="C13" s="79">
        <v>40.294877344877342</v>
      </c>
      <c r="I13" s="590"/>
    </row>
    <row r="14" spans="1:13" x14ac:dyDescent="0.35">
      <c r="B14" s="56" t="s">
        <v>22</v>
      </c>
      <c r="C14" s="79">
        <v>39.275074345943914</v>
      </c>
      <c r="I14" s="590"/>
    </row>
    <row r="15" spans="1:13" x14ac:dyDescent="0.35">
      <c r="B15" s="56" t="s">
        <v>23</v>
      </c>
      <c r="C15" s="79">
        <v>45.507268115942026</v>
      </c>
      <c r="I15" s="590"/>
    </row>
    <row r="16" spans="1:13" x14ac:dyDescent="0.35">
      <c r="B16" s="56" t="s">
        <v>24</v>
      </c>
      <c r="C16" s="79">
        <v>41.10886363636363</v>
      </c>
    </row>
    <row r="17" spans="2:3" x14ac:dyDescent="0.35">
      <c r="B17" s="56" t="s">
        <v>25</v>
      </c>
      <c r="C17" s="79">
        <v>41.518145743145745</v>
      </c>
    </row>
    <row r="18" spans="2:3" x14ac:dyDescent="0.35">
      <c r="B18" s="56" t="s">
        <v>26</v>
      </c>
      <c r="C18" s="79">
        <v>41.797176736307172</v>
      </c>
    </row>
    <row r="19" spans="2:3" x14ac:dyDescent="0.35">
      <c r="B19" s="56" t="s">
        <v>27</v>
      </c>
      <c r="C19" s="79">
        <v>37.709692891649411</v>
      </c>
    </row>
    <row r="20" spans="2:3" x14ac:dyDescent="0.35">
      <c r="B20" s="56" t="s">
        <v>28</v>
      </c>
      <c r="C20" s="79">
        <v>34.854106280193228</v>
      </c>
    </row>
    <row r="21" spans="2:3" x14ac:dyDescent="0.35">
      <c r="B21" s="56" t="s">
        <v>31</v>
      </c>
      <c r="C21" s="79">
        <v>34.590353535353529</v>
      </c>
    </row>
    <row r="22" spans="2:3" x14ac:dyDescent="0.35">
      <c r="B22" s="56" t="s">
        <v>32</v>
      </c>
      <c r="C22" s="79">
        <v>39.157473806386854</v>
      </c>
    </row>
    <row r="23" spans="2:3" x14ac:dyDescent="0.35">
      <c r="B23" s="56" t="s">
        <v>33</v>
      </c>
      <c r="C23" s="79">
        <v>52.32632756132756</v>
      </c>
    </row>
    <row r="24" spans="2:3" x14ac:dyDescent="0.35">
      <c r="B24" s="56" t="s">
        <v>34</v>
      </c>
      <c r="C24" s="79">
        <v>47.736835309617909</v>
      </c>
    </row>
    <row r="25" spans="2:3" x14ac:dyDescent="0.35">
      <c r="B25" s="56" t="s">
        <v>38</v>
      </c>
      <c r="C25" s="79">
        <v>41.161564558629777</v>
      </c>
    </row>
    <row r="26" spans="2:3" x14ac:dyDescent="0.35">
      <c r="B26" s="56" t="s">
        <v>39</v>
      </c>
      <c r="C26" s="79">
        <v>43.237425810904078</v>
      </c>
    </row>
    <row r="27" spans="2:3" x14ac:dyDescent="0.35">
      <c r="B27" s="56" t="s">
        <v>40</v>
      </c>
      <c r="C27" s="79">
        <v>50.163903318903323</v>
      </c>
    </row>
    <row r="28" spans="2:3" x14ac:dyDescent="0.35">
      <c r="B28" s="56" t="s">
        <v>41</v>
      </c>
      <c r="C28" s="79">
        <v>55.964277997364952</v>
      </c>
    </row>
    <row r="29" spans="2:3" x14ac:dyDescent="0.35">
      <c r="B29" s="56" t="s">
        <v>43</v>
      </c>
      <c r="C29" s="79">
        <v>52.226411318150461</v>
      </c>
    </row>
    <row r="30" spans="2:3" x14ac:dyDescent="0.35">
      <c r="B30" s="56" t="s">
        <v>44</v>
      </c>
      <c r="C30" s="79">
        <v>60.770452569169969</v>
      </c>
    </row>
    <row r="31" spans="2:3" x14ac:dyDescent="0.35">
      <c r="B31" s="56" t="s">
        <v>45</v>
      </c>
      <c r="C31" s="79">
        <v>62.414577137838002</v>
      </c>
    </row>
    <row r="32" spans="2:3" x14ac:dyDescent="0.35">
      <c r="B32" s="56" t="s">
        <v>46</v>
      </c>
      <c r="C32" s="79">
        <v>51.481077639751561</v>
      </c>
    </row>
    <row r="33" spans="2:3" x14ac:dyDescent="0.35">
      <c r="B33" s="56" t="s">
        <v>59</v>
      </c>
      <c r="C33" s="79">
        <v>41.577866271409754</v>
      </c>
    </row>
    <row r="34" spans="2:3" x14ac:dyDescent="0.35">
      <c r="B34" s="56" t="s">
        <v>60</v>
      </c>
      <c r="C34" s="79">
        <v>37.449374176548091</v>
      </c>
    </row>
    <row r="35" spans="2:3" x14ac:dyDescent="0.35">
      <c r="B35" s="56" t="s">
        <v>61</v>
      </c>
      <c r="C35" s="79">
        <v>39.539380450467412</v>
      </c>
    </row>
    <row r="36" spans="2:3" x14ac:dyDescent="0.35">
      <c r="B36" s="56" t="s">
        <v>62</v>
      </c>
      <c r="C36" s="79">
        <v>32.122095520421603</v>
      </c>
    </row>
    <row r="37" spans="2:3" x14ac:dyDescent="0.35">
      <c r="B37" s="56" t="s">
        <v>64</v>
      </c>
      <c r="C37" s="79">
        <v>24.667792207792207</v>
      </c>
    </row>
    <row r="38" spans="2:3" x14ac:dyDescent="0.35">
      <c r="B38" s="56" t="s">
        <v>65</v>
      </c>
      <c r="C38" s="79">
        <v>36.664352531526447</v>
      </c>
    </row>
    <row r="39" spans="2:3" x14ac:dyDescent="0.35">
      <c r="B39" s="56" t="s">
        <v>66</v>
      </c>
      <c r="C39" s="79">
        <v>46.093440303657701</v>
      </c>
    </row>
    <row r="40" spans="2:3" x14ac:dyDescent="0.35">
      <c r="B40" s="56" t="s">
        <v>67</v>
      </c>
      <c r="C40" s="79">
        <v>60.764706004140784</v>
      </c>
    </row>
    <row r="41" spans="2:3" x14ac:dyDescent="0.35">
      <c r="B41" s="56" t="s">
        <v>68</v>
      </c>
      <c r="C41" s="79">
        <v>74.621248196248189</v>
      </c>
    </row>
    <row r="42" spans="2:3" x14ac:dyDescent="0.35">
      <c r="B42" s="56" t="s">
        <v>69</v>
      </c>
      <c r="C42" s="79">
        <v>130.40681818181818</v>
      </c>
    </row>
    <row r="43" spans="2:3" x14ac:dyDescent="0.35">
      <c r="B43" s="56" t="s">
        <v>70</v>
      </c>
      <c r="C43" s="79">
        <v>190.83247913921832</v>
      </c>
    </row>
    <row r="44" spans="2:3" x14ac:dyDescent="0.35">
      <c r="B44" s="56" t="s">
        <v>71</v>
      </c>
      <c r="C44" s="79">
        <v>203.23610524499657</v>
      </c>
    </row>
    <row r="45" spans="2:3" x14ac:dyDescent="0.35">
      <c r="B45" s="56" t="s">
        <v>72</v>
      </c>
      <c r="C45" s="79">
        <v>151.87838383838383</v>
      </c>
    </row>
    <row r="46" spans="2:3" x14ac:dyDescent="0.35">
      <c r="B46" s="56" t="s">
        <v>73</v>
      </c>
      <c r="C46" s="79">
        <v>287.40034098751488</v>
      </c>
    </row>
    <row r="47" spans="2:3" x14ac:dyDescent="0.35">
      <c r="B47" s="56" t="s">
        <v>74</v>
      </c>
      <c r="C47" s="79">
        <v>169.05193362193361</v>
      </c>
    </row>
    <row r="48" spans="2:3" x14ac:dyDescent="0.35">
      <c r="B48" s="56" t="s">
        <v>75</v>
      </c>
      <c r="C48" s="79">
        <v>130.57536956521736</v>
      </c>
    </row>
    <row r="49" spans="2:3" x14ac:dyDescent="0.35">
      <c r="B49" s="56" t="s">
        <v>77</v>
      </c>
      <c r="C49" s="79">
        <v>87.129573781291171</v>
      </c>
    </row>
    <row r="50" spans="2:3" x14ac:dyDescent="0.35">
      <c r="B50" s="56" t="s">
        <v>78</v>
      </c>
      <c r="C50" s="79">
        <v>82.479758454106261</v>
      </c>
    </row>
    <row r="51" spans="2:3" x14ac:dyDescent="0.35">
      <c r="B51" s="56" t="s">
        <v>79</v>
      </c>
      <c r="C51" s="79">
        <v>90.647416666666686</v>
      </c>
    </row>
    <row r="52" spans="2:3" x14ac:dyDescent="0.35">
      <c r="B52" s="56" t="s">
        <v>80</v>
      </c>
      <c r="C52" s="79">
        <v>115.13100000000001</v>
      </c>
    </row>
    <row r="53" spans="2:3" x14ac:dyDescent="0.35">
      <c r="B53" s="56" t="s">
        <v>338</v>
      </c>
      <c r="C53" s="79">
        <v>103.53633333333333</v>
      </c>
    </row>
    <row r="54" spans="2:3" x14ac:dyDescent="0.35">
      <c r="B54" s="56" t="s">
        <v>339</v>
      </c>
      <c r="C54" s="79">
        <v>101.79</v>
      </c>
    </row>
    <row r="55" spans="2:3" x14ac:dyDescent="0.35">
      <c r="B55" s="56" t="s">
        <v>340</v>
      </c>
      <c r="C55" s="79">
        <v>119.53233333333333</v>
      </c>
    </row>
    <row r="56" spans="2:3" x14ac:dyDescent="0.35">
      <c r="B56" s="56" t="s">
        <v>341</v>
      </c>
      <c r="C56" s="79">
        <v>120.077</v>
      </c>
    </row>
    <row r="57" spans="2:3" x14ac:dyDescent="0.35">
      <c r="B57" s="56" t="s">
        <v>345</v>
      </c>
      <c r="C57" s="79">
        <v>93.164666666666676</v>
      </c>
    </row>
    <row r="58" spans="2:3" x14ac:dyDescent="0.35">
      <c r="B58" s="56" t="s">
        <v>346</v>
      </c>
      <c r="C58" s="79">
        <v>94.218000000000004</v>
      </c>
    </row>
    <row r="59" spans="2:3" x14ac:dyDescent="0.35">
      <c r="B59" s="56" t="s">
        <v>347</v>
      </c>
      <c r="C59" s="79">
        <v>107.95133333333331</v>
      </c>
    </row>
    <row r="60" spans="2:3" x14ac:dyDescent="0.35">
      <c r="B60" s="56" t="s">
        <v>348</v>
      </c>
      <c r="C60" s="79">
        <v>109.90800000000002</v>
      </c>
    </row>
    <row r="61" spans="2:3" x14ac:dyDescent="0.35">
      <c r="B61" s="56" t="s">
        <v>369</v>
      </c>
      <c r="C61" s="79">
        <v>87.444333333333319</v>
      </c>
    </row>
    <row r="62" spans="2:3" x14ac:dyDescent="0.35">
      <c r="B62" s="56" t="s">
        <v>370</v>
      </c>
      <c r="C62" s="79">
        <v>89.194333333333319</v>
      </c>
    </row>
    <row r="63" spans="2:3" x14ac:dyDescent="0.35">
      <c r="B63" s="56" t="s">
        <v>371</v>
      </c>
      <c r="C63" s="79">
        <v>100.48533333333334</v>
      </c>
    </row>
    <row r="64" spans="2:3" x14ac:dyDescent="0.35">
      <c r="B64" s="56" t="s">
        <v>372</v>
      </c>
      <c r="C64" s="79">
        <v>93.200449534098183</v>
      </c>
    </row>
    <row r="65" spans="1:3" x14ac:dyDescent="0.35">
      <c r="B65" s="56" t="s">
        <v>491</v>
      </c>
      <c r="C65" s="79">
        <v>93.630428946939105</v>
      </c>
    </row>
    <row r="66" spans="1:3" x14ac:dyDescent="0.35">
      <c r="B66" s="56" t="s">
        <v>492</v>
      </c>
      <c r="C66" s="79">
        <v>94.062377773254724</v>
      </c>
    </row>
    <row r="67" spans="1:3" x14ac:dyDescent="0.35">
      <c r="B67" s="56" t="s">
        <v>493</v>
      </c>
      <c r="C67" s="79">
        <v>94.496316500342587</v>
      </c>
    </row>
    <row r="68" spans="1:3" x14ac:dyDescent="0.35">
      <c r="B68" s="56" t="s">
        <v>494</v>
      </c>
      <c r="C68" s="79">
        <v>94.93226617344331</v>
      </c>
    </row>
    <row r="69" spans="1:3" x14ac:dyDescent="0.35">
      <c r="B69" s="56" t="s">
        <v>600</v>
      </c>
      <c r="C69" s="79">
        <v>95.397853454454079</v>
      </c>
    </row>
    <row r="70" spans="1:3" x14ac:dyDescent="0.35">
      <c r="B70" s="56" t="s">
        <v>601</v>
      </c>
      <c r="C70" s="79">
        <v>95.865725783022953</v>
      </c>
    </row>
    <row r="71" spans="1:3" x14ac:dyDescent="0.35">
      <c r="B71" s="56" t="s">
        <v>604</v>
      </c>
      <c r="C71" s="79">
        <v>96.335893079191763</v>
      </c>
    </row>
    <row r="72" spans="1:3" ht="14.6" thickBot="1" x14ac:dyDescent="0.4">
      <c r="B72" s="270" t="s">
        <v>602</v>
      </c>
      <c r="C72" s="526">
        <v>96.808365257130859</v>
      </c>
    </row>
    <row r="73" spans="1:3" x14ac:dyDescent="0.35">
      <c r="A73" s="265"/>
      <c r="B73" s="596">
        <v>2020</v>
      </c>
      <c r="C73" s="499">
        <v>34.88692014084949</v>
      </c>
    </row>
    <row r="74" spans="1:3" x14ac:dyDescent="0.35">
      <c r="A74" s="265"/>
      <c r="B74" s="56">
        <v>2021</v>
      </c>
      <c r="C74" s="79">
        <v>114.15631288035637</v>
      </c>
    </row>
    <row r="75" spans="1:3" x14ac:dyDescent="0.35">
      <c r="A75" s="265"/>
      <c r="B75" s="56">
        <v>2022</v>
      </c>
      <c r="C75" s="79">
        <v>202.89169092320719</v>
      </c>
    </row>
    <row r="76" spans="1:3" x14ac:dyDescent="0.35">
      <c r="A76" s="265"/>
      <c r="B76" s="56">
        <v>2023</v>
      </c>
      <c r="C76" s="79">
        <v>97.708029616820369</v>
      </c>
    </row>
    <row r="77" spans="1:3" x14ac:dyDescent="0.35">
      <c r="A77" s="265"/>
      <c r="B77" s="56">
        <v>2024</v>
      </c>
      <c r="C77" s="79">
        <v>109.99741666666667</v>
      </c>
    </row>
    <row r="78" spans="1:3" x14ac:dyDescent="0.35">
      <c r="A78" s="265"/>
      <c r="B78" s="56">
        <v>2025</v>
      </c>
      <c r="C78" s="79">
        <v>103.85275</v>
      </c>
    </row>
    <row r="79" spans="1:3" x14ac:dyDescent="0.35">
      <c r="A79" s="265"/>
      <c r="B79" s="56">
        <v>2026</v>
      </c>
      <c r="C79" s="79">
        <v>96.757999999999996</v>
      </c>
    </row>
    <row r="80" spans="1:3" x14ac:dyDescent="0.35">
      <c r="A80" s="265"/>
      <c r="B80" s="56">
        <v>2027</v>
      </c>
      <c r="C80" s="79">
        <v>93.847393188658657</v>
      </c>
    </row>
    <row r="81" spans="1:4" ht="14.6" thickBot="1" x14ac:dyDescent="0.4">
      <c r="A81" s="265"/>
      <c r="B81" s="270">
        <v>2028</v>
      </c>
      <c r="C81" s="526">
        <v>95.632934622528026</v>
      </c>
    </row>
    <row r="82" spans="1:4" ht="45" customHeight="1" thickBot="1" x14ac:dyDescent="0.4">
      <c r="A82" s="265"/>
      <c r="B82" s="749" t="s">
        <v>649</v>
      </c>
      <c r="C82" s="750"/>
    </row>
    <row r="83" spans="1:4" ht="18.45" x14ac:dyDescent="0.35">
      <c r="A83" s="265"/>
      <c r="B83" s="592"/>
      <c r="C83" s="593"/>
      <c r="D83" s="265"/>
    </row>
    <row r="84" spans="1:4" ht="15.75" customHeight="1" x14ac:dyDescent="0.35">
      <c r="C84" s="265"/>
    </row>
  </sheetData>
  <mergeCells count="2">
    <mergeCell ref="B2:C2"/>
    <mergeCell ref="B82:C82"/>
  </mergeCells>
  <hyperlinks>
    <hyperlink ref="A1" location="Contents!A1" display="Back to contents" xr:uid="{14EE7BCF-5E3A-48B0-A7F1-7E4A823CD8B8}"/>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335E-50D0-405C-8262-AD2492508493}">
  <sheetPr>
    <tabColor theme="6"/>
  </sheetPr>
  <dimension ref="A1:V155"/>
  <sheetViews>
    <sheetView zoomScaleNormal="100" zoomScaleSheetLayoutView="100" workbookViewId="0"/>
  </sheetViews>
  <sheetFormatPr defaultColWidth="8.86328125" defaultRowHeight="15.45" x14ac:dyDescent="0.4"/>
  <cols>
    <col min="1" max="1" width="9.33203125" style="2" customWidth="1"/>
    <col min="2" max="2" width="7.19921875" style="2" customWidth="1"/>
    <col min="3" max="3" width="10" style="2" bestFit="1" customWidth="1"/>
    <col min="4" max="4" width="11.33203125" style="2" customWidth="1"/>
    <col min="5" max="5" width="11" style="2" customWidth="1"/>
    <col min="6" max="6" width="10.86328125" style="2" customWidth="1"/>
    <col min="7" max="7" width="8.796875" style="2" customWidth="1"/>
    <col min="8" max="8" width="8.86328125" style="2" customWidth="1"/>
    <col min="9" max="9" width="8.796875" style="2" customWidth="1"/>
    <col min="10" max="10" width="8.19921875" style="2" customWidth="1"/>
    <col min="11" max="11" width="6.33203125" style="2" customWidth="1"/>
    <col min="12" max="12" width="10" style="2" customWidth="1"/>
    <col min="13" max="13" width="6.796875" style="2" customWidth="1"/>
    <col min="14" max="14" width="10.796875" style="2" customWidth="1"/>
    <col min="15" max="15" width="6.796875" style="2" customWidth="1"/>
    <col min="16" max="16" width="7.796875" style="2" customWidth="1"/>
    <col min="17" max="16384" width="8.86328125" style="2"/>
  </cols>
  <sheetData>
    <row r="1" spans="1:18" ht="33.75" customHeight="1" thickBot="1" x14ac:dyDescent="0.45">
      <c r="A1" s="9" t="s">
        <v>42</v>
      </c>
      <c r="B1" s="23"/>
      <c r="C1" s="23"/>
      <c r="D1" s="23"/>
      <c r="E1" s="23"/>
      <c r="F1" s="23"/>
      <c r="G1" s="23"/>
      <c r="H1" s="23"/>
      <c r="I1" s="23"/>
      <c r="J1" s="23"/>
      <c r="K1" s="23"/>
      <c r="L1" s="23"/>
      <c r="M1" s="23"/>
      <c r="N1" s="23"/>
      <c r="O1" s="23"/>
      <c r="P1" s="23"/>
      <c r="Q1" s="225"/>
    </row>
    <row r="2" spans="1:18" ht="18.899999999999999" thickBot="1" x14ac:dyDescent="0.55000000000000004">
      <c r="A2" s="7"/>
      <c r="B2" s="605" t="s">
        <v>452</v>
      </c>
      <c r="C2" s="606"/>
      <c r="D2" s="606"/>
      <c r="E2" s="606"/>
      <c r="F2" s="606"/>
      <c r="G2" s="606"/>
      <c r="H2" s="606"/>
      <c r="I2" s="606"/>
      <c r="J2" s="606"/>
      <c r="K2" s="606"/>
      <c r="L2" s="606"/>
      <c r="M2" s="606"/>
      <c r="N2" s="606"/>
      <c r="O2" s="606"/>
      <c r="P2" s="607"/>
    </row>
    <row r="3" spans="1:18" s="183" customFormat="1" ht="41.25" customHeight="1" x14ac:dyDescent="0.45">
      <c r="A3" s="181"/>
      <c r="B3" s="608" t="s">
        <v>398</v>
      </c>
      <c r="C3" s="601" t="s">
        <v>502</v>
      </c>
      <c r="D3" s="601" t="s">
        <v>453</v>
      </c>
      <c r="E3" s="226" t="s">
        <v>503</v>
      </c>
      <c r="F3" s="226"/>
      <c r="G3" s="601" t="s">
        <v>504</v>
      </c>
      <c r="H3" s="601" t="s">
        <v>426</v>
      </c>
      <c r="I3" s="601" t="s">
        <v>427</v>
      </c>
      <c r="J3" s="601" t="s">
        <v>428</v>
      </c>
      <c r="K3" s="601" t="s">
        <v>429</v>
      </c>
      <c r="L3" s="601" t="s">
        <v>454</v>
      </c>
      <c r="M3" s="601" t="s">
        <v>430</v>
      </c>
      <c r="N3" s="601" t="s">
        <v>455</v>
      </c>
      <c r="O3" s="601" t="s">
        <v>405</v>
      </c>
      <c r="P3" s="610" t="s">
        <v>456</v>
      </c>
    </row>
    <row r="4" spans="1:18" s="183" customFormat="1" ht="33" customHeight="1" x14ac:dyDescent="0.45">
      <c r="A4" s="181"/>
      <c r="B4" s="609"/>
      <c r="C4" s="601"/>
      <c r="D4" s="601"/>
      <c r="E4" s="221" t="s">
        <v>432</v>
      </c>
      <c r="F4" s="221" t="s">
        <v>81</v>
      </c>
      <c r="G4" s="601"/>
      <c r="H4" s="601"/>
      <c r="I4" s="601"/>
      <c r="J4" s="601"/>
      <c r="K4" s="601"/>
      <c r="L4" s="601"/>
      <c r="M4" s="601"/>
      <c r="N4" s="601"/>
      <c r="O4" s="601"/>
      <c r="P4" s="611"/>
    </row>
    <row r="5" spans="1:18" ht="15.9" x14ac:dyDescent="0.45">
      <c r="A5" s="7"/>
      <c r="B5" s="158" t="s">
        <v>56</v>
      </c>
      <c r="C5" s="148">
        <v>255.43799999999999</v>
      </c>
      <c r="D5" s="148">
        <v>80.007000000000005</v>
      </c>
      <c r="E5" s="148">
        <v>71.228999999999999</v>
      </c>
      <c r="F5" s="148">
        <v>12.058</v>
      </c>
      <c r="G5" s="148">
        <v>0.27700000000000002</v>
      </c>
      <c r="H5" s="148">
        <v>406.95100000000002</v>
      </c>
      <c r="I5" s="148">
        <v>-0.16300000000000001</v>
      </c>
      <c r="J5" s="148">
        <v>406.78800000000001</v>
      </c>
      <c r="K5" s="148">
        <v>104.955</v>
      </c>
      <c r="L5" s="148">
        <v>511.74299999999999</v>
      </c>
      <c r="M5" s="148">
        <v>114.19499999999999</v>
      </c>
      <c r="N5" s="148">
        <v>0</v>
      </c>
      <c r="O5" s="148">
        <v>397.548</v>
      </c>
      <c r="P5" s="157">
        <v>396.93599999999998</v>
      </c>
      <c r="Q5" s="227"/>
      <c r="R5" s="228"/>
    </row>
    <row r="6" spans="1:18" ht="15.9" x14ac:dyDescent="0.45">
      <c r="A6" s="7"/>
      <c r="B6" s="158" t="s">
        <v>57</v>
      </c>
      <c r="C6" s="148">
        <v>256.14100000000002</v>
      </c>
      <c r="D6" s="148">
        <v>80.198999999999998</v>
      </c>
      <c r="E6" s="148">
        <v>72.373000000000005</v>
      </c>
      <c r="F6" s="148">
        <v>11.632999999999999</v>
      </c>
      <c r="G6" s="148">
        <v>-8.6999999999999994E-2</v>
      </c>
      <c r="H6" s="148">
        <v>408.62599999999998</v>
      </c>
      <c r="I6" s="148">
        <v>0.83</v>
      </c>
      <c r="J6" s="148">
        <v>409.45600000000002</v>
      </c>
      <c r="K6" s="148">
        <v>110.40900000000001</v>
      </c>
      <c r="L6" s="148">
        <v>519.86500000000001</v>
      </c>
      <c r="M6" s="148">
        <v>118.98399999999999</v>
      </c>
      <c r="N6" s="148">
        <v>0</v>
      </c>
      <c r="O6" s="148">
        <v>400.88099999999997</v>
      </c>
      <c r="P6" s="157">
        <v>396.09100000000001</v>
      </c>
      <c r="Q6" s="227"/>
      <c r="R6" s="228"/>
    </row>
    <row r="7" spans="1:18" ht="15.9" x14ac:dyDescent="0.45">
      <c r="A7" s="7"/>
      <c r="B7" s="158" t="s">
        <v>58</v>
      </c>
      <c r="C7" s="148">
        <v>255.81899999999999</v>
      </c>
      <c r="D7" s="148">
        <v>81.155000000000001</v>
      </c>
      <c r="E7" s="148">
        <v>69.19</v>
      </c>
      <c r="F7" s="148">
        <v>11.875</v>
      </c>
      <c r="G7" s="148">
        <v>-0.65800000000000003</v>
      </c>
      <c r="H7" s="148">
        <v>405.50599999999997</v>
      </c>
      <c r="I7" s="148">
        <v>0.85499999999999998</v>
      </c>
      <c r="J7" s="148">
        <v>406.36099999999999</v>
      </c>
      <c r="K7" s="148">
        <v>113.34</v>
      </c>
      <c r="L7" s="148">
        <v>519.70100000000002</v>
      </c>
      <c r="M7" s="148">
        <v>119.73099999999999</v>
      </c>
      <c r="N7" s="148">
        <v>0</v>
      </c>
      <c r="O7" s="148">
        <v>399.97</v>
      </c>
      <c r="P7" s="157">
        <v>395.56599999999997</v>
      </c>
      <c r="Q7" s="227"/>
      <c r="R7" s="228"/>
    </row>
    <row r="8" spans="1:18" ht="15.9" x14ac:dyDescent="0.45">
      <c r="A8" s="7"/>
      <c r="B8" s="158" t="s">
        <v>63</v>
      </c>
      <c r="C8" s="148">
        <v>247.92400000000001</v>
      </c>
      <c r="D8" s="148">
        <v>83.414000000000001</v>
      </c>
      <c r="E8" s="148">
        <v>68.459999999999994</v>
      </c>
      <c r="F8" s="148">
        <v>12.733000000000001</v>
      </c>
      <c r="G8" s="148">
        <v>0.27900000000000003</v>
      </c>
      <c r="H8" s="148">
        <v>400.077</v>
      </c>
      <c r="I8" s="148">
        <v>-2.2029999999999998</v>
      </c>
      <c r="J8" s="148">
        <v>397.87400000000002</v>
      </c>
      <c r="K8" s="148">
        <v>109.631</v>
      </c>
      <c r="L8" s="148">
        <v>507.505</v>
      </c>
      <c r="M8" s="148">
        <v>112.304</v>
      </c>
      <c r="N8" s="148">
        <v>0</v>
      </c>
      <c r="O8" s="148">
        <v>395.20100000000002</v>
      </c>
      <c r="P8" s="157">
        <v>383.976</v>
      </c>
      <c r="Q8" s="227"/>
      <c r="R8" s="228"/>
    </row>
    <row r="9" spans="1:18" ht="15.9" x14ac:dyDescent="0.45">
      <c r="A9" s="7"/>
      <c r="B9" s="158" t="s">
        <v>0</v>
      </c>
      <c r="C9" s="148">
        <v>247.70699999999999</v>
      </c>
      <c r="D9" s="148">
        <v>84.238</v>
      </c>
      <c r="E9" s="148">
        <v>65.081000000000003</v>
      </c>
      <c r="F9" s="148">
        <v>13.271000000000001</v>
      </c>
      <c r="G9" s="148">
        <v>1.2809999999999999</v>
      </c>
      <c r="H9" s="148">
        <v>398.30700000000002</v>
      </c>
      <c r="I9" s="148">
        <v>-6.8570000000000002</v>
      </c>
      <c r="J9" s="148">
        <v>391.45</v>
      </c>
      <c r="K9" s="148">
        <v>103.636</v>
      </c>
      <c r="L9" s="148">
        <v>495.08600000000001</v>
      </c>
      <c r="M9" s="148">
        <v>108.34699999999999</v>
      </c>
      <c r="N9" s="148">
        <v>0</v>
      </c>
      <c r="O9" s="148">
        <v>386.73899999999998</v>
      </c>
      <c r="P9" s="157">
        <v>379.76299999999998</v>
      </c>
      <c r="Q9" s="227"/>
      <c r="R9" s="228"/>
    </row>
    <row r="10" spans="1:18" ht="15.9" x14ac:dyDescent="0.45">
      <c r="A10" s="7"/>
      <c r="B10" s="158" t="s">
        <v>1</v>
      </c>
      <c r="C10" s="148">
        <v>248.136</v>
      </c>
      <c r="D10" s="148">
        <v>84.183999999999997</v>
      </c>
      <c r="E10" s="148">
        <v>62.024999999999999</v>
      </c>
      <c r="F10" s="148">
        <v>12.265000000000001</v>
      </c>
      <c r="G10" s="148">
        <v>0.51600000000000001</v>
      </c>
      <c r="H10" s="148">
        <v>394.86099999999999</v>
      </c>
      <c r="I10" s="148">
        <v>-3.7850000000000001</v>
      </c>
      <c r="J10" s="148">
        <v>391.07600000000002</v>
      </c>
      <c r="K10" s="148">
        <v>101.71599999999999</v>
      </c>
      <c r="L10" s="148">
        <v>492.79199999999997</v>
      </c>
      <c r="M10" s="148">
        <v>106.22799999999999</v>
      </c>
      <c r="N10" s="148">
        <v>0</v>
      </c>
      <c r="O10" s="148">
        <v>386.56400000000002</v>
      </c>
      <c r="P10" s="157">
        <v>380.72399999999999</v>
      </c>
      <c r="Q10" s="227"/>
      <c r="R10" s="228"/>
    </row>
    <row r="11" spans="1:18" ht="15.9" x14ac:dyDescent="0.45">
      <c r="A11" s="7"/>
      <c r="B11" s="158" t="s">
        <v>2</v>
      </c>
      <c r="C11" s="148">
        <v>249.48099999999999</v>
      </c>
      <c r="D11" s="148">
        <v>86.206999999999994</v>
      </c>
      <c r="E11" s="148">
        <v>62.265000000000001</v>
      </c>
      <c r="F11" s="148">
        <v>13.497999999999999</v>
      </c>
      <c r="G11" s="148">
        <v>0.56999999999999995</v>
      </c>
      <c r="H11" s="148">
        <v>398.52300000000002</v>
      </c>
      <c r="I11" s="148">
        <v>-3.9169999999999998</v>
      </c>
      <c r="J11" s="148">
        <v>394.60599999999999</v>
      </c>
      <c r="K11" s="148">
        <v>102.63200000000001</v>
      </c>
      <c r="L11" s="148">
        <v>497.238</v>
      </c>
      <c r="M11" s="148">
        <v>108.614</v>
      </c>
      <c r="N11" s="148">
        <v>0</v>
      </c>
      <c r="O11" s="148">
        <v>388.62400000000002</v>
      </c>
      <c r="P11" s="157">
        <v>389.47899999999998</v>
      </c>
      <c r="Q11" s="227"/>
      <c r="R11" s="228"/>
    </row>
    <row r="12" spans="1:18" ht="15.9" x14ac:dyDescent="0.45">
      <c r="A12" s="7"/>
      <c r="B12" s="158" t="s">
        <v>3</v>
      </c>
      <c r="C12" s="148">
        <v>250.34</v>
      </c>
      <c r="D12" s="148">
        <v>85.941999999999993</v>
      </c>
      <c r="E12" s="148">
        <v>60.697000000000003</v>
      </c>
      <c r="F12" s="148">
        <v>13.189</v>
      </c>
      <c r="G12" s="148">
        <v>-1.2999999999999999E-2</v>
      </c>
      <c r="H12" s="148">
        <v>396.96600000000001</v>
      </c>
      <c r="I12" s="148">
        <v>-6.0709999999999997</v>
      </c>
      <c r="J12" s="148">
        <v>390.89499999999998</v>
      </c>
      <c r="K12" s="148">
        <v>108.358</v>
      </c>
      <c r="L12" s="148">
        <v>499.25299999999999</v>
      </c>
      <c r="M12" s="148">
        <v>112.378</v>
      </c>
      <c r="N12" s="148">
        <v>0</v>
      </c>
      <c r="O12" s="148">
        <v>386.875</v>
      </c>
      <c r="P12" s="157">
        <v>385.82400000000001</v>
      </c>
      <c r="Q12" s="227"/>
      <c r="R12" s="228"/>
    </row>
    <row r="13" spans="1:18" ht="15.9" x14ac:dyDescent="0.45">
      <c r="A13" s="7"/>
      <c r="B13" s="158" t="s">
        <v>4</v>
      </c>
      <c r="C13" s="148">
        <v>249.15899999999999</v>
      </c>
      <c r="D13" s="148">
        <v>86.855999999999995</v>
      </c>
      <c r="E13" s="148">
        <v>63.512</v>
      </c>
      <c r="F13" s="148">
        <v>13.272</v>
      </c>
      <c r="G13" s="148">
        <v>-0.221</v>
      </c>
      <c r="H13" s="148">
        <v>399.30599999999998</v>
      </c>
      <c r="I13" s="148">
        <v>1.601</v>
      </c>
      <c r="J13" s="148">
        <v>400.90699999999998</v>
      </c>
      <c r="K13" s="148">
        <v>110.685</v>
      </c>
      <c r="L13" s="148">
        <v>511.59199999999998</v>
      </c>
      <c r="M13" s="148">
        <v>115.479</v>
      </c>
      <c r="N13" s="148">
        <v>0</v>
      </c>
      <c r="O13" s="148">
        <v>396.113</v>
      </c>
      <c r="P13" s="157">
        <v>396.24799999999999</v>
      </c>
      <c r="Q13" s="227"/>
      <c r="R13" s="228"/>
    </row>
    <row r="14" spans="1:18" ht="15.9" x14ac:dyDescent="0.45">
      <c r="A14" s="7"/>
      <c r="B14" s="158" t="s">
        <v>5</v>
      </c>
      <c r="C14" s="148">
        <v>257.44900000000001</v>
      </c>
      <c r="D14" s="148">
        <v>86.19</v>
      </c>
      <c r="E14" s="148">
        <v>62.845999999999997</v>
      </c>
      <c r="F14" s="148">
        <v>12.714</v>
      </c>
      <c r="G14" s="148">
        <v>-0.36199999999999999</v>
      </c>
      <c r="H14" s="148">
        <v>406.12299999999999</v>
      </c>
      <c r="I14" s="148">
        <v>0.26100000000000001</v>
      </c>
      <c r="J14" s="148">
        <v>406.38400000000001</v>
      </c>
      <c r="K14" s="148">
        <v>115.919</v>
      </c>
      <c r="L14" s="148">
        <v>522.303</v>
      </c>
      <c r="M14" s="148">
        <v>120.992</v>
      </c>
      <c r="N14" s="148">
        <v>0</v>
      </c>
      <c r="O14" s="148">
        <v>401.31099999999998</v>
      </c>
      <c r="P14" s="157">
        <v>401.77499999999998</v>
      </c>
      <c r="Q14" s="227"/>
      <c r="R14" s="228"/>
    </row>
    <row r="15" spans="1:18" ht="15.9" x14ac:dyDescent="0.45">
      <c r="A15" s="7"/>
      <c r="B15" s="158" t="s">
        <v>6</v>
      </c>
      <c r="C15" s="148">
        <v>259.351</v>
      </c>
      <c r="D15" s="148">
        <v>85.911000000000001</v>
      </c>
      <c r="E15" s="148">
        <v>65.225999999999999</v>
      </c>
      <c r="F15" s="148">
        <v>13.003</v>
      </c>
      <c r="G15" s="148">
        <v>0.44700000000000001</v>
      </c>
      <c r="H15" s="148">
        <v>410.935</v>
      </c>
      <c r="I15" s="148">
        <v>1.0960000000000001</v>
      </c>
      <c r="J15" s="148">
        <v>412.03100000000001</v>
      </c>
      <c r="K15" s="148">
        <v>116.69799999999999</v>
      </c>
      <c r="L15" s="148">
        <v>528.72900000000004</v>
      </c>
      <c r="M15" s="148">
        <v>124.53</v>
      </c>
      <c r="N15" s="148">
        <v>0</v>
      </c>
      <c r="O15" s="148">
        <v>404.19900000000001</v>
      </c>
      <c r="P15" s="157">
        <v>403.67500000000001</v>
      </c>
      <c r="Q15" s="227"/>
      <c r="R15" s="228"/>
    </row>
    <row r="16" spans="1:18" ht="15.9" x14ac:dyDescent="0.45">
      <c r="A16" s="7"/>
      <c r="B16" s="158" t="s">
        <v>7</v>
      </c>
      <c r="C16" s="148">
        <v>261.15699999999998</v>
      </c>
      <c r="D16" s="148">
        <v>87.358999999999995</v>
      </c>
      <c r="E16" s="148">
        <v>66.706000000000003</v>
      </c>
      <c r="F16" s="148">
        <v>12.587999999999999</v>
      </c>
      <c r="G16" s="148">
        <v>0.57399999999999995</v>
      </c>
      <c r="H16" s="148">
        <v>415.79599999999999</v>
      </c>
      <c r="I16" s="148">
        <v>-1.4830000000000001</v>
      </c>
      <c r="J16" s="148">
        <v>414.31299999999999</v>
      </c>
      <c r="K16" s="148">
        <v>120.874</v>
      </c>
      <c r="L16" s="148">
        <v>535.18700000000001</v>
      </c>
      <c r="M16" s="148">
        <v>128.25700000000001</v>
      </c>
      <c r="N16" s="148">
        <v>0</v>
      </c>
      <c r="O16" s="148">
        <v>406.93</v>
      </c>
      <c r="P16" s="157">
        <v>407.56200000000001</v>
      </c>
      <c r="Q16" s="227"/>
      <c r="R16" s="228"/>
    </row>
    <row r="17" spans="1:18" ht="15.9" x14ac:dyDescent="0.45">
      <c r="A17" s="7"/>
      <c r="B17" s="158" t="s">
        <v>8</v>
      </c>
      <c r="C17" s="148">
        <v>263.60199999999998</v>
      </c>
      <c r="D17" s="148">
        <v>89.47</v>
      </c>
      <c r="E17" s="148">
        <v>64.274000000000001</v>
      </c>
      <c r="F17" s="148">
        <v>13.122</v>
      </c>
      <c r="G17" s="148">
        <v>-1.752</v>
      </c>
      <c r="H17" s="148">
        <v>415.59399999999999</v>
      </c>
      <c r="I17" s="148">
        <v>-1.655</v>
      </c>
      <c r="J17" s="148">
        <v>413.93900000000002</v>
      </c>
      <c r="K17" s="148">
        <v>128.71700000000001</v>
      </c>
      <c r="L17" s="148">
        <v>542.65599999999995</v>
      </c>
      <c r="M17" s="148">
        <v>127.92400000000001</v>
      </c>
      <c r="N17" s="148">
        <v>0</v>
      </c>
      <c r="O17" s="148">
        <v>414.73200000000003</v>
      </c>
      <c r="P17" s="157">
        <v>416.43299999999999</v>
      </c>
      <c r="Q17" s="227"/>
      <c r="R17" s="228"/>
    </row>
    <row r="18" spans="1:18" ht="15.9" x14ac:dyDescent="0.45">
      <c r="A18" s="7"/>
      <c r="B18" s="158" t="s">
        <v>9</v>
      </c>
      <c r="C18" s="148">
        <v>263.80900000000003</v>
      </c>
      <c r="D18" s="148">
        <v>85.138000000000005</v>
      </c>
      <c r="E18" s="148">
        <v>64.167000000000002</v>
      </c>
      <c r="F18" s="148">
        <v>11.475</v>
      </c>
      <c r="G18" s="148">
        <v>0.44400000000000001</v>
      </c>
      <c r="H18" s="148">
        <v>413.55799999999999</v>
      </c>
      <c r="I18" s="148">
        <v>4.5209999999999999</v>
      </c>
      <c r="J18" s="148">
        <v>418.07900000000001</v>
      </c>
      <c r="K18" s="148">
        <v>129.20099999999999</v>
      </c>
      <c r="L18" s="148">
        <v>547.28</v>
      </c>
      <c r="M18" s="148">
        <v>134.91399999999999</v>
      </c>
      <c r="N18" s="148">
        <v>0</v>
      </c>
      <c r="O18" s="148">
        <v>412.36599999999999</v>
      </c>
      <c r="P18" s="157">
        <v>417.19099999999997</v>
      </c>
      <c r="Q18" s="227"/>
      <c r="R18" s="228"/>
    </row>
    <row r="19" spans="1:18" ht="15.9" x14ac:dyDescent="0.45">
      <c r="A19" s="7"/>
      <c r="B19" s="158" t="s">
        <v>10</v>
      </c>
      <c r="C19" s="148">
        <v>266.76600000000002</v>
      </c>
      <c r="D19" s="148">
        <v>85.795000000000002</v>
      </c>
      <c r="E19" s="148">
        <v>66.019000000000005</v>
      </c>
      <c r="F19" s="148">
        <v>11.891</v>
      </c>
      <c r="G19" s="148">
        <v>1.5449999999999999</v>
      </c>
      <c r="H19" s="148">
        <v>420.125</v>
      </c>
      <c r="I19" s="148">
        <v>1.1479999999999999</v>
      </c>
      <c r="J19" s="148">
        <v>421.27300000000002</v>
      </c>
      <c r="K19" s="148">
        <v>131.161</v>
      </c>
      <c r="L19" s="148">
        <v>552.43399999999997</v>
      </c>
      <c r="M19" s="148">
        <v>136.38499999999999</v>
      </c>
      <c r="N19" s="148">
        <v>0</v>
      </c>
      <c r="O19" s="148">
        <v>416.04899999999998</v>
      </c>
      <c r="P19" s="157">
        <v>415.60300000000001</v>
      </c>
      <c r="Q19" s="227"/>
      <c r="R19" s="228"/>
    </row>
    <row r="20" spans="1:18" ht="15.9" x14ac:dyDescent="0.45">
      <c r="A20" s="7"/>
      <c r="B20" s="158" t="s">
        <v>11</v>
      </c>
      <c r="C20" s="148">
        <v>269.28899999999999</v>
      </c>
      <c r="D20" s="148">
        <v>87.016000000000005</v>
      </c>
      <c r="E20" s="148">
        <v>66.760000000000005</v>
      </c>
      <c r="F20" s="148">
        <v>11.551</v>
      </c>
      <c r="G20" s="148">
        <v>0.439</v>
      </c>
      <c r="H20" s="148">
        <v>423.50400000000002</v>
      </c>
      <c r="I20" s="148">
        <v>-1.0669999999999999</v>
      </c>
      <c r="J20" s="148">
        <v>422.43700000000001</v>
      </c>
      <c r="K20" s="148">
        <v>132.768</v>
      </c>
      <c r="L20" s="148">
        <v>555.20500000000004</v>
      </c>
      <c r="M20" s="148">
        <v>135.762</v>
      </c>
      <c r="N20" s="148">
        <v>0</v>
      </c>
      <c r="O20" s="148">
        <v>419.44299999999998</v>
      </c>
      <c r="P20" s="157">
        <v>420.30799999999999</v>
      </c>
      <c r="Q20" s="227"/>
      <c r="R20" s="228"/>
    </row>
    <row r="21" spans="1:18" ht="15.9" x14ac:dyDescent="0.45">
      <c r="A21" s="7"/>
      <c r="B21" s="158" t="s">
        <v>12</v>
      </c>
      <c r="C21" s="148">
        <v>269.54199999999997</v>
      </c>
      <c r="D21" s="148">
        <v>90.58</v>
      </c>
      <c r="E21" s="148">
        <v>68.143000000000001</v>
      </c>
      <c r="F21" s="148">
        <v>11.71</v>
      </c>
      <c r="G21" s="148">
        <v>-1.149</v>
      </c>
      <c r="H21" s="148">
        <v>427.11599999999999</v>
      </c>
      <c r="I21" s="148">
        <v>-2.1190000000000002</v>
      </c>
      <c r="J21" s="148">
        <v>424.99700000000001</v>
      </c>
      <c r="K21" s="148">
        <v>135.898</v>
      </c>
      <c r="L21" s="148">
        <v>560.89499999999998</v>
      </c>
      <c r="M21" s="148">
        <v>136.191</v>
      </c>
      <c r="N21" s="148">
        <v>0</v>
      </c>
      <c r="O21" s="148">
        <v>424.70400000000001</v>
      </c>
      <c r="P21" s="157">
        <v>422.21300000000002</v>
      </c>
      <c r="Q21" s="227"/>
      <c r="R21" s="228"/>
    </row>
    <row r="22" spans="1:18" ht="15.9" x14ac:dyDescent="0.45">
      <c r="A22" s="7"/>
      <c r="B22" s="158" t="s">
        <v>13</v>
      </c>
      <c r="C22" s="148">
        <v>273.13099999999997</v>
      </c>
      <c r="D22" s="148">
        <v>86.96</v>
      </c>
      <c r="E22" s="148">
        <v>66.673000000000002</v>
      </c>
      <c r="F22" s="148">
        <v>11.725</v>
      </c>
      <c r="G22" s="148">
        <v>0.90400000000000003</v>
      </c>
      <c r="H22" s="148">
        <v>427.66800000000001</v>
      </c>
      <c r="I22" s="148">
        <v>5.641</v>
      </c>
      <c r="J22" s="148">
        <v>433.30900000000003</v>
      </c>
      <c r="K22" s="148">
        <v>128.65899999999999</v>
      </c>
      <c r="L22" s="148">
        <v>561.96799999999996</v>
      </c>
      <c r="M22" s="148">
        <v>136.96100000000001</v>
      </c>
      <c r="N22" s="148">
        <v>0</v>
      </c>
      <c r="O22" s="148">
        <v>425.00700000000001</v>
      </c>
      <c r="P22" s="157">
        <v>421.38200000000001</v>
      </c>
      <c r="Q22" s="227"/>
      <c r="R22" s="228"/>
    </row>
    <row r="23" spans="1:18" ht="15.9" x14ac:dyDescent="0.45">
      <c r="A23" s="7"/>
      <c r="B23" s="158" t="s">
        <v>14</v>
      </c>
      <c r="C23" s="148">
        <v>275.8</v>
      </c>
      <c r="D23" s="148">
        <v>87.93</v>
      </c>
      <c r="E23" s="148">
        <v>66.319999999999993</v>
      </c>
      <c r="F23" s="148">
        <v>11.019</v>
      </c>
      <c r="G23" s="148">
        <v>0.40600000000000003</v>
      </c>
      <c r="H23" s="148">
        <v>430.45600000000002</v>
      </c>
      <c r="I23" s="148">
        <v>4.4249999999999998</v>
      </c>
      <c r="J23" s="148">
        <v>434.88099999999997</v>
      </c>
      <c r="K23" s="148">
        <v>131.40899999999999</v>
      </c>
      <c r="L23" s="148">
        <v>566.29</v>
      </c>
      <c r="M23" s="148">
        <v>135.35300000000001</v>
      </c>
      <c r="N23" s="148">
        <v>0</v>
      </c>
      <c r="O23" s="148">
        <v>430.93700000000001</v>
      </c>
      <c r="P23" s="157">
        <v>427.49200000000002</v>
      </c>
      <c r="Q23" s="227"/>
      <c r="R23" s="228"/>
    </row>
    <row r="24" spans="1:18" ht="15.9" x14ac:dyDescent="0.45">
      <c r="A24" s="7"/>
      <c r="B24" s="158" t="s">
        <v>15</v>
      </c>
      <c r="C24" s="148">
        <v>281.57799999999997</v>
      </c>
      <c r="D24" s="148">
        <v>89.914000000000001</v>
      </c>
      <c r="E24" s="148">
        <v>68.882999999999996</v>
      </c>
      <c r="F24" s="148">
        <v>10.798</v>
      </c>
      <c r="G24" s="148">
        <v>0.191</v>
      </c>
      <c r="H24" s="148">
        <v>440.56599999999997</v>
      </c>
      <c r="I24" s="148">
        <v>-3.0920000000000001</v>
      </c>
      <c r="J24" s="148">
        <v>437.47399999999999</v>
      </c>
      <c r="K24" s="148">
        <v>128.749</v>
      </c>
      <c r="L24" s="148">
        <v>566.22299999999996</v>
      </c>
      <c r="M24" s="148">
        <v>133.15600000000001</v>
      </c>
      <c r="N24" s="148">
        <v>0</v>
      </c>
      <c r="O24" s="148">
        <v>433.06700000000001</v>
      </c>
      <c r="P24" s="157">
        <v>426.66800000000001</v>
      </c>
      <c r="Q24" s="227"/>
      <c r="R24" s="228"/>
    </row>
    <row r="25" spans="1:18" ht="15.9" x14ac:dyDescent="0.45">
      <c r="A25" s="7"/>
      <c r="B25" s="158" t="s">
        <v>16</v>
      </c>
      <c r="C25" s="148">
        <v>282.66300000000001</v>
      </c>
      <c r="D25" s="148">
        <v>89.334000000000003</v>
      </c>
      <c r="E25" s="148">
        <v>67.495999999999995</v>
      </c>
      <c r="F25" s="148">
        <v>10.116</v>
      </c>
      <c r="G25" s="148">
        <v>0.86799999999999999</v>
      </c>
      <c r="H25" s="148">
        <v>440.36099999999999</v>
      </c>
      <c r="I25" s="148">
        <v>-0.71199999999999997</v>
      </c>
      <c r="J25" s="148">
        <v>439.649</v>
      </c>
      <c r="K25" s="148">
        <v>135.47999999999999</v>
      </c>
      <c r="L25" s="148">
        <v>575.12900000000002</v>
      </c>
      <c r="M25" s="148">
        <v>137.02600000000001</v>
      </c>
      <c r="N25" s="148">
        <v>0</v>
      </c>
      <c r="O25" s="148">
        <v>438.10300000000001</v>
      </c>
      <c r="P25" s="157">
        <v>427.22500000000002</v>
      </c>
      <c r="Q25" s="227"/>
      <c r="R25" s="228"/>
    </row>
    <row r="26" spans="1:18" ht="15.9" x14ac:dyDescent="0.45">
      <c r="A26" s="7"/>
      <c r="B26" s="158" t="s">
        <v>17</v>
      </c>
      <c r="C26" s="148">
        <v>287.08999999999997</v>
      </c>
      <c r="D26" s="148">
        <v>89.024000000000001</v>
      </c>
      <c r="E26" s="148">
        <v>70.448999999999998</v>
      </c>
      <c r="F26" s="148">
        <v>10.792</v>
      </c>
      <c r="G26" s="148">
        <v>3.387</v>
      </c>
      <c r="H26" s="148">
        <v>449.95</v>
      </c>
      <c r="I26" s="148">
        <v>-0.91600000000000004</v>
      </c>
      <c r="J26" s="148">
        <v>449.03399999999999</v>
      </c>
      <c r="K26" s="148">
        <v>136.06700000000001</v>
      </c>
      <c r="L26" s="148">
        <v>585.101</v>
      </c>
      <c r="M26" s="148">
        <v>142.81800000000001</v>
      </c>
      <c r="N26" s="148">
        <v>0</v>
      </c>
      <c r="O26" s="148">
        <v>442.28300000000002</v>
      </c>
      <c r="P26" s="157">
        <v>437.66800000000001</v>
      </c>
      <c r="Q26" s="227"/>
      <c r="R26" s="228"/>
    </row>
    <row r="27" spans="1:18" ht="15.9" x14ac:dyDescent="0.45">
      <c r="A27" s="7"/>
      <c r="B27" s="158" t="s">
        <v>18</v>
      </c>
      <c r="C27" s="148">
        <v>291.07400000000001</v>
      </c>
      <c r="D27" s="148">
        <v>88.477999999999994</v>
      </c>
      <c r="E27" s="148">
        <v>73.087000000000003</v>
      </c>
      <c r="F27" s="148">
        <v>11.124000000000001</v>
      </c>
      <c r="G27" s="148">
        <v>-1.0149999999999999</v>
      </c>
      <c r="H27" s="148">
        <v>451.62400000000002</v>
      </c>
      <c r="I27" s="148">
        <v>2.9580000000000002</v>
      </c>
      <c r="J27" s="148">
        <v>454.58199999999999</v>
      </c>
      <c r="K27" s="148">
        <v>136.53299999999999</v>
      </c>
      <c r="L27" s="148">
        <v>591.11500000000001</v>
      </c>
      <c r="M27" s="148">
        <v>142.38800000000001</v>
      </c>
      <c r="N27" s="148">
        <v>0</v>
      </c>
      <c r="O27" s="148">
        <v>448.72699999999998</v>
      </c>
      <c r="P27" s="157">
        <v>440.67399999999998</v>
      </c>
      <c r="Q27" s="227"/>
      <c r="R27" s="228"/>
    </row>
    <row r="28" spans="1:18" ht="15.9" x14ac:dyDescent="0.45">
      <c r="A28" s="7"/>
      <c r="B28" s="158" t="s">
        <v>19</v>
      </c>
      <c r="C28" s="148">
        <v>292.26499999999999</v>
      </c>
      <c r="D28" s="148">
        <v>91.736000000000004</v>
      </c>
      <c r="E28" s="148">
        <v>73.412000000000006</v>
      </c>
      <c r="F28" s="148">
        <v>11.536</v>
      </c>
      <c r="G28" s="148">
        <v>3.9750000000000001</v>
      </c>
      <c r="H28" s="148">
        <v>461.38799999999998</v>
      </c>
      <c r="I28" s="148">
        <v>2.008</v>
      </c>
      <c r="J28" s="148">
        <v>463.39600000000002</v>
      </c>
      <c r="K28" s="148">
        <v>131.48400000000001</v>
      </c>
      <c r="L28" s="148">
        <v>594.88</v>
      </c>
      <c r="M28" s="148">
        <v>142.63200000000001</v>
      </c>
      <c r="N28" s="148">
        <v>0</v>
      </c>
      <c r="O28" s="148">
        <v>452.24799999999999</v>
      </c>
      <c r="P28" s="157">
        <v>444.22500000000002</v>
      </c>
      <c r="Q28" s="227"/>
      <c r="R28" s="228"/>
    </row>
    <row r="29" spans="1:18" ht="15.9" x14ac:dyDescent="0.45">
      <c r="A29" s="7"/>
      <c r="B29" s="158" t="s">
        <v>20</v>
      </c>
      <c r="C29" s="148">
        <v>294.48399999999998</v>
      </c>
      <c r="D29" s="148">
        <v>92.831000000000003</v>
      </c>
      <c r="E29" s="148">
        <v>75.731999999999999</v>
      </c>
      <c r="F29" s="148">
        <v>12.46</v>
      </c>
      <c r="G29" s="148">
        <v>1.3979999999999999</v>
      </c>
      <c r="H29" s="148">
        <v>464.44499999999999</v>
      </c>
      <c r="I29" s="148">
        <v>0.38500000000000001</v>
      </c>
      <c r="J29" s="148">
        <v>464.83</v>
      </c>
      <c r="K29" s="148">
        <v>132.00700000000001</v>
      </c>
      <c r="L29" s="148">
        <v>596.83699999999999</v>
      </c>
      <c r="M29" s="148">
        <v>138.845</v>
      </c>
      <c r="N29" s="148">
        <v>0</v>
      </c>
      <c r="O29" s="148">
        <v>457.99200000000002</v>
      </c>
      <c r="P29" s="157">
        <v>452.13299999999998</v>
      </c>
      <c r="Q29" s="227"/>
      <c r="R29" s="228"/>
    </row>
    <row r="30" spans="1:18" ht="15.9" x14ac:dyDescent="0.45">
      <c r="A30" s="7"/>
      <c r="B30" s="158" t="s">
        <v>21</v>
      </c>
      <c r="C30" s="148">
        <v>298.44400000000002</v>
      </c>
      <c r="D30" s="148">
        <v>90.793000000000006</v>
      </c>
      <c r="E30" s="148">
        <v>76.010000000000005</v>
      </c>
      <c r="F30" s="148">
        <v>11.907</v>
      </c>
      <c r="G30" s="148">
        <v>-2.3959999999999999</v>
      </c>
      <c r="H30" s="148">
        <v>462.851</v>
      </c>
      <c r="I30" s="148">
        <v>4.4119999999999999</v>
      </c>
      <c r="J30" s="148">
        <v>467.26299999999998</v>
      </c>
      <c r="K30" s="148">
        <v>133.19200000000001</v>
      </c>
      <c r="L30" s="148">
        <v>600.45500000000004</v>
      </c>
      <c r="M30" s="148">
        <v>138.839</v>
      </c>
      <c r="N30" s="148">
        <v>0</v>
      </c>
      <c r="O30" s="148">
        <v>461.61599999999999</v>
      </c>
      <c r="P30" s="157">
        <v>454.75200000000001</v>
      </c>
      <c r="Q30" s="227"/>
      <c r="R30" s="228"/>
    </row>
    <row r="31" spans="1:18" ht="15.9" x14ac:dyDescent="0.45">
      <c r="A31" s="7"/>
      <c r="B31" s="158" t="s">
        <v>22</v>
      </c>
      <c r="C31" s="148">
        <v>302.36700000000002</v>
      </c>
      <c r="D31" s="148">
        <v>93.188000000000002</v>
      </c>
      <c r="E31" s="148">
        <v>77.716999999999999</v>
      </c>
      <c r="F31" s="148">
        <v>12.702999999999999</v>
      </c>
      <c r="G31" s="148">
        <v>1.5409999999999999</v>
      </c>
      <c r="H31" s="148">
        <v>474.81299999999999</v>
      </c>
      <c r="I31" s="148">
        <v>4.9509999999999996</v>
      </c>
      <c r="J31" s="148">
        <v>479.76400000000001</v>
      </c>
      <c r="K31" s="148">
        <v>132.56</v>
      </c>
      <c r="L31" s="148">
        <v>612.32399999999996</v>
      </c>
      <c r="M31" s="148">
        <v>141.87</v>
      </c>
      <c r="N31" s="148">
        <v>0</v>
      </c>
      <c r="O31" s="148">
        <v>470.45400000000001</v>
      </c>
      <c r="P31" s="157">
        <v>460.75700000000001</v>
      </c>
      <c r="Q31" s="227"/>
      <c r="R31" s="228"/>
    </row>
    <row r="32" spans="1:18" ht="15.9" x14ac:dyDescent="0.45">
      <c r="A32" s="7"/>
      <c r="B32" s="158" t="s">
        <v>23</v>
      </c>
      <c r="C32" s="148">
        <v>303.39</v>
      </c>
      <c r="D32" s="148">
        <v>93.198999999999998</v>
      </c>
      <c r="E32" s="148">
        <v>79.203000000000003</v>
      </c>
      <c r="F32" s="148">
        <v>13.124000000000001</v>
      </c>
      <c r="G32" s="148">
        <v>5.56</v>
      </c>
      <c r="H32" s="148">
        <v>481.35199999999998</v>
      </c>
      <c r="I32" s="148">
        <v>5.4820000000000002</v>
      </c>
      <c r="J32" s="148">
        <v>486.834</v>
      </c>
      <c r="K32" s="148">
        <v>134.477</v>
      </c>
      <c r="L32" s="148">
        <v>621.31100000000004</v>
      </c>
      <c r="M32" s="148">
        <v>148.85900000000001</v>
      </c>
      <c r="N32" s="148">
        <v>0</v>
      </c>
      <c r="O32" s="148">
        <v>472.452</v>
      </c>
      <c r="P32" s="157">
        <v>461.6</v>
      </c>
      <c r="Q32" s="227"/>
      <c r="R32" s="228"/>
    </row>
    <row r="33" spans="1:18" ht="15.9" x14ac:dyDescent="0.45">
      <c r="A33" s="7"/>
      <c r="B33" s="158" t="s">
        <v>24</v>
      </c>
      <c r="C33" s="148">
        <v>303.22300000000001</v>
      </c>
      <c r="D33" s="148">
        <v>93.611999999999995</v>
      </c>
      <c r="E33" s="148">
        <v>82.105000000000004</v>
      </c>
      <c r="F33" s="148">
        <v>12.891999999999999</v>
      </c>
      <c r="G33" s="148">
        <v>2.464</v>
      </c>
      <c r="H33" s="148">
        <v>481.404</v>
      </c>
      <c r="I33" s="148">
        <v>4.0880000000000001</v>
      </c>
      <c r="J33" s="148">
        <v>485.49200000000002</v>
      </c>
      <c r="K33" s="148">
        <v>133.02099999999999</v>
      </c>
      <c r="L33" s="148">
        <v>618.51300000000003</v>
      </c>
      <c r="M33" s="148">
        <v>143.77500000000001</v>
      </c>
      <c r="N33" s="148">
        <v>0</v>
      </c>
      <c r="O33" s="148">
        <v>474.738</v>
      </c>
      <c r="P33" s="157">
        <v>464.73899999999998</v>
      </c>
      <c r="Q33" s="227"/>
      <c r="R33" s="228"/>
    </row>
    <row r="34" spans="1:18" ht="15.9" x14ac:dyDescent="0.45">
      <c r="A34" s="7"/>
      <c r="B34" s="158" t="s">
        <v>25</v>
      </c>
      <c r="C34" s="148">
        <v>305.43599999999998</v>
      </c>
      <c r="D34" s="148">
        <v>92.656999999999996</v>
      </c>
      <c r="E34" s="148">
        <v>83.108000000000004</v>
      </c>
      <c r="F34" s="148">
        <v>13.433</v>
      </c>
      <c r="G34" s="148">
        <v>0.158</v>
      </c>
      <c r="H34" s="148">
        <v>481.35899999999998</v>
      </c>
      <c r="I34" s="148">
        <v>-1.762</v>
      </c>
      <c r="J34" s="148">
        <v>479.59699999999998</v>
      </c>
      <c r="K34" s="148">
        <v>136.69499999999999</v>
      </c>
      <c r="L34" s="148">
        <v>616.29200000000003</v>
      </c>
      <c r="M34" s="148">
        <v>139.71</v>
      </c>
      <c r="N34" s="148">
        <v>0</v>
      </c>
      <c r="O34" s="148">
        <v>476.58199999999999</v>
      </c>
      <c r="P34" s="157">
        <v>470.96600000000001</v>
      </c>
      <c r="Q34" s="227"/>
      <c r="R34" s="228"/>
    </row>
    <row r="35" spans="1:18" ht="15.9" x14ac:dyDescent="0.45">
      <c r="A35" s="7"/>
      <c r="B35" s="158" t="s">
        <v>26</v>
      </c>
      <c r="C35" s="148">
        <v>310.06</v>
      </c>
      <c r="D35" s="148">
        <v>94.46</v>
      </c>
      <c r="E35" s="148">
        <v>82.843000000000004</v>
      </c>
      <c r="F35" s="148">
        <v>12.792</v>
      </c>
      <c r="G35" s="148">
        <v>0.379</v>
      </c>
      <c r="H35" s="148">
        <v>487.74200000000002</v>
      </c>
      <c r="I35" s="148">
        <v>3.1E-2</v>
      </c>
      <c r="J35" s="148">
        <v>487.77300000000002</v>
      </c>
      <c r="K35" s="148">
        <v>129.78800000000001</v>
      </c>
      <c r="L35" s="148">
        <v>617.56100000000004</v>
      </c>
      <c r="M35" s="148">
        <v>137.67599999999999</v>
      </c>
      <c r="N35" s="148">
        <v>0</v>
      </c>
      <c r="O35" s="148">
        <v>479.88499999999999</v>
      </c>
      <c r="P35" s="157">
        <v>471.46</v>
      </c>
      <c r="Q35" s="227"/>
      <c r="R35" s="228"/>
    </row>
    <row r="36" spans="1:18" ht="15.9" x14ac:dyDescent="0.45">
      <c r="A36" s="7"/>
      <c r="B36" s="158" t="s">
        <v>27</v>
      </c>
      <c r="C36" s="148">
        <v>309.60599999999999</v>
      </c>
      <c r="D36" s="148">
        <v>93.909000000000006</v>
      </c>
      <c r="E36" s="148">
        <v>84.917000000000002</v>
      </c>
      <c r="F36" s="148">
        <v>12.548</v>
      </c>
      <c r="G36" s="148">
        <v>-2.1219999999999999</v>
      </c>
      <c r="H36" s="148">
        <v>486.31</v>
      </c>
      <c r="I36" s="148">
        <v>6.2489999999999997</v>
      </c>
      <c r="J36" s="148">
        <v>492.55900000000003</v>
      </c>
      <c r="K36" s="148">
        <v>134.15</v>
      </c>
      <c r="L36" s="148">
        <v>626.70899999999995</v>
      </c>
      <c r="M36" s="148">
        <v>141.46299999999999</v>
      </c>
      <c r="N36" s="148">
        <v>0</v>
      </c>
      <c r="O36" s="148">
        <v>485.24599999999998</v>
      </c>
      <c r="P36" s="157">
        <v>467.517</v>
      </c>
      <c r="Q36" s="227"/>
      <c r="R36" s="228"/>
    </row>
    <row r="37" spans="1:18" ht="15.9" x14ac:dyDescent="0.45">
      <c r="A37" s="7"/>
      <c r="B37" s="158" t="s">
        <v>28</v>
      </c>
      <c r="C37" s="148">
        <v>316.34699999999998</v>
      </c>
      <c r="D37" s="148">
        <v>95.376000000000005</v>
      </c>
      <c r="E37" s="148">
        <v>86.287000000000006</v>
      </c>
      <c r="F37" s="148">
        <v>12.629</v>
      </c>
      <c r="G37" s="148">
        <v>0.71899999999999997</v>
      </c>
      <c r="H37" s="148">
        <v>498.72899999999998</v>
      </c>
      <c r="I37" s="148">
        <v>-1.286</v>
      </c>
      <c r="J37" s="148">
        <v>497.44299999999998</v>
      </c>
      <c r="K37" s="148">
        <v>136.06800000000001</v>
      </c>
      <c r="L37" s="148">
        <v>633.51099999999997</v>
      </c>
      <c r="M37" s="148">
        <v>143.78100000000001</v>
      </c>
      <c r="N37" s="148">
        <v>0</v>
      </c>
      <c r="O37" s="148">
        <v>489.73</v>
      </c>
      <c r="P37" s="157">
        <v>474.94499999999999</v>
      </c>
      <c r="Q37" s="227"/>
      <c r="R37" s="228"/>
    </row>
    <row r="38" spans="1:18" ht="15.9" x14ac:dyDescent="0.45">
      <c r="A38" s="7"/>
      <c r="B38" s="158" t="s">
        <v>31</v>
      </c>
      <c r="C38" s="148">
        <v>320.339</v>
      </c>
      <c r="D38" s="148">
        <v>95.123999999999995</v>
      </c>
      <c r="E38" s="148">
        <v>88.055999999999997</v>
      </c>
      <c r="F38" s="148">
        <v>12.718</v>
      </c>
      <c r="G38" s="148">
        <v>-0.63300000000000001</v>
      </c>
      <c r="H38" s="148">
        <v>502.88600000000002</v>
      </c>
      <c r="I38" s="148">
        <v>-2.6080000000000001</v>
      </c>
      <c r="J38" s="148">
        <v>500.27800000000002</v>
      </c>
      <c r="K38" s="148">
        <v>142.49700000000001</v>
      </c>
      <c r="L38" s="148">
        <v>642.77499999999998</v>
      </c>
      <c r="M38" s="148">
        <v>148.834</v>
      </c>
      <c r="N38" s="148">
        <v>0</v>
      </c>
      <c r="O38" s="148">
        <v>493.94099999999997</v>
      </c>
      <c r="P38" s="157">
        <v>479.92200000000003</v>
      </c>
      <c r="Q38" s="227"/>
      <c r="R38" s="228"/>
    </row>
    <row r="39" spans="1:18" ht="15.9" x14ac:dyDescent="0.45">
      <c r="A39" s="7"/>
      <c r="B39" s="158" t="s">
        <v>32</v>
      </c>
      <c r="C39" s="148">
        <v>325.553</v>
      </c>
      <c r="D39" s="148">
        <v>95.861999999999995</v>
      </c>
      <c r="E39" s="148">
        <v>91.32</v>
      </c>
      <c r="F39" s="148">
        <v>13.063000000000001</v>
      </c>
      <c r="G39" s="148">
        <v>3.1190000000000002</v>
      </c>
      <c r="H39" s="148">
        <v>515.85400000000004</v>
      </c>
      <c r="I39" s="148">
        <v>1.4750000000000001</v>
      </c>
      <c r="J39" s="148">
        <v>517.32899999999995</v>
      </c>
      <c r="K39" s="148">
        <v>143.81700000000001</v>
      </c>
      <c r="L39" s="148">
        <v>661.14599999999996</v>
      </c>
      <c r="M39" s="148">
        <v>160.49600000000001</v>
      </c>
      <c r="N39" s="148">
        <v>0</v>
      </c>
      <c r="O39" s="148">
        <v>500.65</v>
      </c>
      <c r="P39" s="157">
        <v>490.39100000000002</v>
      </c>
      <c r="Q39" s="227"/>
      <c r="R39" s="228"/>
    </row>
    <row r="40" spans="1:18" ht="15.9" x14ac:dyDescent="0.45">
      <c r="A40" s="7"/>
      <c r="B40" s="158" t="s">
        <v>33</v>
      </c>
      <c r="C40" s="148">
        <v>327.20600000000002</v>
      </c>
      <c r="D40" s="148">
        <v>96.397999999999996</v>
      </c>
      <c r="E40" s="148">
        <v>90.938999999999993</v>
      </c>
      <c r="F40" s="148">
        <v>13.064</v>
      </c>
      <c r="G40" s="148">
        <v>-1.7030000000000001</v>
      </c>
      <c r="H40" s="148">
        <v>512.84</v>
      </c>
      <c r="I40" s="148">
        <v>1.5109999999999999</v>
      </c>
      <c r="J40" s="148">
        <v>514.351</v>
      </c>
      <c r="K40" s="148">
        <v>153.25</v>
      </c>
      <c r="L40" s="148">
        <v>667.601</v>
      </c>
      <c r="M40" s="148">
        <v>160.27699999999999</v>
      </c>
      <c r="N40" s="148">
        <v>0</v>
      </c>
      <c r="O40" s="148">
        <v>507.32400000000001</v>
      </c>
      <c r="P40" s="157">
        <v>499.654</v>
      </c>
      <c r="Q40" s="227"/>
      <c r="R40" s="228"/>
    </row>
    <row r="41" spans="1:18" ht="15.9" x14ac:dyDescent="0.45">
      <c r="A41" s="7"/>
      <c r="B41" s="158" t="s">
        <v>34</v>
      </c>
      <c r="C41" s="148">
        <v>329.56099999999998</v>
      </c>
      <c r="D41" s="148">
        <v>97.084999999999994</v>
      </c>
      <c r="E41" s="148">
        <v>92.811000000000007</v>
      </c>
      <c r="F41" s="148">
        <v>12.874000000000001</v>
      </c>
      <c r="G41" s="148">
        <v>-0.71199999999999997</v>
      </c>
      <c r="H41" s="148">
        <v>518.745</v>
      </c>
      <c r="I41" s="148">
        <v>1.982</v>
      </c>
      <c r="J41" s="148">
        <v>520.72699999999998</v>
      </c>
      <c r="K41" s="148">
        <v>157.43700000000001</v>
      </c>
      <c r="L41" s="148">
        <v>678.16399999999999</v>
      </c>
      <c r="M41" s="148">
        <v>164.238</v>
      </c>
      <c r="N41" s="148">
        <v>0</v>
      </c>
      <c r="O41" s="148">
        <v>513.92600000000004</v>
      </c>
      <c r="P41" s="157">
        <v>509.40800000000002</v>
      </c>
      <c r="Q41" s="227"/>
      <c r="R41" s="228"/>
    </row>
    <row r="42" spans="1:18" ht="15.9" x14ac:dyDescent="0.45">
      <c r="A42" s="7"/>
      <c r="B42" s="158" t="s">
        <v>38</v>
      </c>
      <c r="C42" s="148">
        <v>331.98200000000003</v>
      </c>
      <c r="D42" s="148">
        <v>96.328000000000003</v>
      </c>
      <c r="E42" s="148">
        <v>95.16</v>
      </c>
      <c r="F42" s="148">
        <v>14.75</v>
      </c>
      <c r="G42" s="148">
        <v>0.317</v>
      </c>
      <c r="H42" s="148">
        <v>523.78700000000003</v>
      </c>
      <c r="I42" s="148">
        <v>1.403</v>
      </c>
      <c r="J42" s="148">
        <v>525.19000000000005</v>
      </c>
      <c r="K42" s="148">
        <v>160.435</v>
      </c>
      <c r="L42" s="148">
        <v>685.625</v>
      </c>
      <c r="M42" s="148">
        <v>168.06</v>
      </c>
      <c r="N42" s="148">
        <v>0</v>
      </c>
      <c r="O42" s="148">
        <v>517.56500000000005</v>
      </c>
      <c r="P42" s="157">
        <v>509.42200000000003</v>
      </c>
      <c r="Q42" s="227"/>
      <c r="R42" s="228"/>
    </row>
    <row r="43" spans="1:18" ht="15.9" x14ac:dyDescent="0.45">
      <c r="A43" s="7"/>
      <c r="B43" s="158" t="s">
        <v>39</v>
      </c>
      <c r="C43" s="148">
        <v>335.73599999999999</v>
      </c>
      <c r="D43" s="148">
        <v>96.980999999999995</v>
      </c>
      <c r="E43" s="148">
        <v>94.950999999999993</v>
      </c>
      <c r="F43" s="148">
        <v>14.853</v>
      </c>
      <c r="G43" s="148">
        <v>0.245</v>
      </c>
      <c r="H43" s="148">
        <v>527.91300000000001</v>
      </c>
      <c r="I43" s="148">
        <v>0.214</v>
      </c>
      <c r="J43" s="148">
        <v>528.12699999999995</v>
      </c>
      <c r="K43" s="148">
        <v>163.49299999999999</v>
      </c>
      <c r="L43" s="148">
        <v>691.62</v>
      </c>
      <c r="M43" s="148">
        <v>170.40100000000001</v>
      </c>
      <c r="N43" s="148">
        <v>0</v>
      </c>
      <c r="O43" s="148">
        <v>521.21900000000005</v>
      </c>
      <c r="P43" s="157">
        <v>516.45299999999997</v>
      </c>
      <c r="Q43" s="227"/>
      <c r="R43" s="228"/>
    </row>
    <row r="44" spans="1:18" ht="15.9" x14ac:dyDescent="0.45">
      <c r="A44" s="7"/>
      <c r="B44" s="158" t="s">
        <v>40</v>
      </c>
      <c r="C44" s="148">
        <v>339.642</v>
      </c>
      <c r="D44" s="148">
        <v>98.183000000000007</v>
      </c>
      <c r="E44" s="148">
        <v>97.09</v>
      </c>
      <c r="F44" s="148">
        <v>14.923</v>
      </c>
      <c r="G44" s="148">
        <v>0.99199999999999999</v>
      </c>
      <c r="H44" s="148">
        <v>535.90700000000004</v>
      </c>
      <c r="I44" s="148">
        <v>0.45600000000000002</v>
      </c>
      <c r="J44" s="148">
        <v>536.36300000000006</v>
      </c>
      <c r="K44" s="148">
        <v>161.92099999999999</v>
      </c>
      <c r="L44" s="148">
        <v>698.28399999999999</v>
      </c>
      <c r="M44" s="148">
        <v>168.512</v>
      </c>
      <c r="N44" s="148">
        <v>0</v>
      </c>
      <c r="O44" s="148">
        <v>529.77200000000005</v>
      </c>
      <c r="P44" s="157">
        <v>524.79200000000003</v>
      </c>
      <c r="Q44" s="227"/>
      <c r="R44" s="228"/>
    </row>
    <row r="45" spans="1:18" ht="15.9" x14ac:dyDescent="0.45">
      <c r="A45" s="7"/>
      <c r="B45" s="158" t="s">
        <v>41</v>
      </c>
      <c r="C45" s="148">
        <v>343.64100000000002</v>
      </c>
      <c r="D45" s="148">
        <v>98.753</v>
      </c>
      <c r="E45" s="148">
        <v>96.126999999999995</v>
      </c>
      <c r="F45" s="148">
        <v>14.27</v>
      </c>
      <c r="G45" s="148">
        <v>0.17299999999999999</v>
      </c>
      <c r="H45" s="148">
        <v>538.69399999999996</v>
      </c>
      <c r="I45" s="148">
        <v>-0.114</v>
      </c>
      <c r="J45" s="148">
        <v>538.58000000000004</v>
      </c>
      <c r="K45" s="148">
        <v>165.04499999999999</v>
      </c>
      <c r="L45" s="148">
        <v>703.625</v>
      </c>
      <c r="M45" s="148">
        <v>172.35900000000001</v>
      </c>
      <c r="N45" s="148">
        <v>0</v>
      </c>
      <c r="O45" s="148">
        <v>531.26599999999996</v>
      </c>
      <c r="P45" s="157">
        <v>522.61400000000003</v>
      </c>
      <c r="Q45" s="227"/>
      <c r="R45" s="228"/>
    </row>
    <row r="46" spans="1:18" ht="15.9" x14ac:dyDescent="0.45">
      <c r="A46" s="7"/>
      <c r="B46" s="158" t="s">
        <v>43</v>
      </c>
      <c r="C46" s="148">
        <v>344.262</v>
      </c>
      <c r="D46" s="148">
        <v>99.094999999999999</v>
      </c>
      <c r="E46" s="148">
        <v>95.804000000000002</v>
      </c>
      <c r="F46" s="148">
        <v>14.295</v>
      </c>
      <c r="G46" s="148">
        <v>1.345</v>
      </c>
      <c r="H46" s="148">
        <v>540.50599999999997</v>
      </c>
      <c r="I46" s="148">
        <v>1.3</v>
      </c>
      <c r="J46" s="148">
        <v>541.80600000000004</v>
      </c>
      <c r="K46" s="148">
        <v>169.107</v>
      </c>
      <c r="L46" s="148">
        <v>710.91300000000001</v>
      </c>
      <c r="M46" s="148">
        <v>175.30500000000001</v>
      </c>
      <c r="N46" s="148">
        <v>0</v>
      </c>
      <c r="O46" s="148">
        <v>535.60799999999995</v>
      </c>
      <c r="P46" s="157">
        <v>529.39300000000003</v>
      </c>
      <c r="Q46" s="227"/>
      <c r="R46" s="228"/>
    </row>
    <row r="47" spans="1:18" ht="15.9" x14ac:dyDescent="0.45">
      <c r="A47" s="7"/>
      <c r="B47" s="158" t="s">
        <v>44</v>
      </c>
      <c r="C47" s="148">
        <v>349.01600000000002</v>
      </c>
      <c r="D47" s="148">
        <v>99.93</v>
      </c>
      <c r="E47" s="148">
        <v>97.22</v>
      </c>
      <c r="F47" s="148">
        <v>15.045999999999999</v>
      </c>
      <c r="G47" s="148">
        <v>1.1140000000000001</v>
      </c>
      <c r="H47" s="148">
        <v>547.28</v>
      </c>
      <c r="I47" s="148">
        <v>-1.9039999999999999</v>
      </c>
      <c r="J47" s="148">
        <v>545.37599999999998</v>
      </c>
      <c r="K47" s="148">
        <v>172.77699999999999</v>
      </c>
      <c r="L47" s="148">
        <v>718.15300000000002</v>
      </c>
      <c r="M47" s="148">
        <v>178.03</v>
      </c>
      <c r="N47" s="148">
        <v>0</v>
      </c>
      <c r="O47" s="148">
        <v>540.12300000000005</v>
      </c>
      <c r="P47" s="157">
        <v>533.03</v>
      </c>
      <c r="Q47" s="227"/>
      <c r="R47" s="228"/>
    </row>
    <row r="48" spans="1:18" ht="15.9" x14ac:dyDescent="0.45">
      <c r="A48" s="7"/>
      <c r="B48" s="158" t="s">
        <v>45</v>
      </c>
      <c r="C48" s="148">
        <v>354.75400000000002</v>
      </c>
      <c r="D48" s="148">
        <v>101.28700000000001</v>
      </c>
      <c r="E48" s="148">
        <v>98.173000000000002</v>
      </c>
      <c r="F48" s="148">
        <v>14.835000000000001</v>
      </c>
      <c r="G48" s="148">
        <v>0.19400000000000001</v>
      </c>
      <c r="H48" s="148">
        <v>554.40800000000002</v>
      </c>
      <c r="I48" s="148">
        <v>1.8879999999999999</v>
      </c>
      <c r="J48" s="148">
        <v>556.29600000000005</v>
      </c>
      <c r="K48" s="148">
        <v>172.77099999999999</v>
      </c>
      <c r="L48" s="148">
        <v>729.06700000000001</v>
      </c>
      <c r="M48" s="148">
        <v>183.76</v>
      </c>
      <c r="N48" s="148">
        <v>0</v>
      </c>
      <c r="O48" s="148">
        <v>545.30700000000002</v>
      </c>
      <c r="P48" s="157">
        <v>538.01400000000001</v>
      </c>
      <c r="Q48" s="227"/>
      <c r="R48" s="228"/>
    </row>
    <row r="49" spans="1:18" ht="15.9" x14ac:dyDescent="0.45">
      <c r="A49" s="7"/>
      <c r="B49" s="158" t="s">
        <v>46</v>
      </c>
      <c r="C49" s="148">
        <v>354.66300000000001</v>
      </c>
      <c r="D49" s="148">
        <v>102.79300000000001</v>
      </c>
      <c r="E49" s="148">
        <v>101.292</v>
      </c>
      <c r="F49" s="148">
        <v>15.712</v>
      </c>
      <c r="G49" s="148">
        <v>11.414999999999999</v>
      </c>
      <c r="H49" s="148">
        <v>570.16300000000001</v>
      </c>
      <c r="I49" s="148">
        <v>5.8419999999999996</v>
      </c>
      <c r="J49" s="148">
        <v>576.005</v>
      </c>
      <c r="K49" s="148">
        <v>170.08099999999999</v>
      </c>
      <c r="L49" s="148">
        <v>746.08600000000001</v>
      </c>
      <c r="M49" s="148">
        <v>196.69200000000001</v>
      </c>
      <c r="N49" s="148">
        <v>0</v>
      </c>
      <c r="O49" s="148">
        <v>549.39400000000001</v>
      </c>
      <c r="P49" s="157">
        <v>548.70000000000005</v>
      </c>
      <c r="Q49" s="227"/>
      <c r="R49" s="228"/>
    </row>
    <row r="50" spans="1:18" ht="15.9" x14ac:dyDescent="0.45">
      <c r="A50" s="7"/>
      <c r="B50" s="158" t="s">
        <v>59</v>
      </c>
      <c r="C50" s="148">
        <v>357.52199999999999</v>
      </c>
      <c r="D50" s="148">
        <v>106.226</v>
      </c>
      <c r="E50" s="148">
        <v>101.304</v>
      </c>
      <c r="F50" s="148">
        <v>15.118</v>
      </c>
      <c r="G50" s="148">
        <v>1.8460000000000001</v>
      </c>
      <c r="H50" s="148">
        <v>566.89800000000002</v>
      </c>
      <c r="I50" s="148">
        <v>-1.216</v>
      </c>
      <c r="J50" s="148">
        <v>565.68200000000002</v>
      </c>
      <c r="K50" s="148">
        <v>170.11099999999999</v>
      </c>
      <c r="L50" s="148">
        <v>735.79300000000001</v>
      </c>
      <c r="M50" s="148">
        <v>179.845</v>
      </c>
      <c r="N50" s="148">
        <v>0</v>
      </c>
      <c r="O50" s="148">
        <v>555.94799999999998</v>
      </c>
      <c r="P50" s="157">
        <v>558.73599999999999</v>
      </c>
      <c r="Q50" s="227"/>
      <c r="R50" s="228"/>
    </row>
    <row r="51" spans="1:18" ht="15.9" x14ac:dyDescent="0.45">
      <c r="A51" s="7"/>
      <c r="B51" s="158" t="s">
        <v>60</v>
      </c>
      <c r="C51" s="148">
        <v>358.274</v>
      </c>
      <c r="D51" s="148">
        <v>107.931</v>
      </c>
      <c r="E51" s="148">
        <v>102.59699999999999</v>
      </c>
      <c r="F51" s="148">
        <v>15.694000000000001</v>
      </c>
      <c r="G51" s="148">
        <v>1.4390000000000001</v>
      </c>
      <c r="H51" s="148">
        <v>570.24099999999999</v>
      </c>
      <c r="I51" s="148">
        <v>-2.95</v>
      </c>
      <c r="J51" s="148">
        <v>567.29100000000005</v>
      </c>
      <c r="K51" s="148">
        <v>180.68700000000001</v>
      </c>
      <c r="L51" s="148">
        <v>747.97799999999995</v>
      </c>
      <c r="M51" s="148">
        <v>185.18799999999999</v>
      </c>
      <c r="N51" s="148">
        <v>0</v>
      </c>
      <c r="O51" s="148">
        <v>562.79</v>
      </c>
      <c r="P51" s="157">
        <v>560.41200000000003</v>
      </c>
      <c r="Q51" s="227"/>
      <c r="R51" s="228"/>
    </row>
    <row r="52" spans="1:18" ht="15.9" x14ac:dyDescent="0.45">
      <c r="A52" s="7"/>
      <c r="B52" s="158" t="s">
        <v>61</v>
      </c>
      <c r="C52" s="148">
        <v>357.48099999999999</v>
      </c>
      <c r="D52" s="148">
        <v>109.642</v>
      </c>
      <c r="E52" s="148">
        <v>101.23</v>
      </c>
      <c r="F52" s="148">
        <v>15.615</v>
      </c>
      <c r="G52" s="148">
        <v>-11.82</v>
      </c>
      <c r="H52" s="148">
        <v>556.53300000000002</v>
      </c>
      <c r="I52" s="148">
        <v>-0.41399999999999998</v>
      </c>
      <c r="J52" s="148">
        <v>556.11900000000003</v>
      </c>
      <c r="K52" s="148">
        <v>185.81700000000001</v>
      </c>
      <c r="L52" s="148">
        <v>741.93600000000004</v>
      </c>
      <c r="M52" s="148">
        <v>176.14699999999999</v>
      </c>
      <c r="N52" s="148">
        <v>0</v>
      </c>
      <c r="O52" s="148">
        <v>565.78899999999999</v>
      </c>
      <c r="P52" s="157">
        <v>563.81899999999996</v>
      </c>
      <c r="Q52" s="227"/>
      <c r="R52" s="228"/>
    </row>
    <row r="53" spans="1:18" ht="15.9" x14ac:dyDescent="0.45">
      <c r="A53" s="7"/>
      <c r="B53" s="158" t="s">
        <v>62</v>
      </c>
      <c r="C53" s="148">
        <v>346.06599999999997</v>
      </c>
      <c r="D53" s="148">
        <v>108.901</v>
      </c>
      <c r="E53" s="148">
        <v>98.224000000000004</v>
      </c>
      <c r="F53" s="148">
        <v>15.173</v>
      </c>
      <c r="G53" s="148">
        <v>0.79100000000000004</v>
      </c>
      <c r="H53" s="148">
        <v>553.98199999999997</v>
      </c>
      <c r="I53" s="148">
        <v>-1.482</v>
      </c>
      <c r="J53" s="148">
        <v>552.5</v>
      </c>
      <c r="K53" s="148">
        <v>171.57900000000001</v>
      </c>
      <c r="L53" s="148">
        <v>724.07899999999995</v>
      </c>
      <c r="M53" s="148">
        <v>167.9</v>
      </c>
      <c r="N53" s="148">
        <v>0</v>
      </c>
      <c r="O53" s="148">
        <v>556.17899999999997</v>
      </c>
      <c r="P53" s="157">
        <v>547.26300000000003</v>
      </c>
      <c r="Q53" s="227"/>
      <c r="R53" s="228"/>
    </row>
    <row r="54" spans="1:18" ht="15.9" x14ac:dyDescent="0.45">
      <c r="A54" s="7"/>
      <c r="B54" s="158" t="s">
        <v>64</v>
      </c>
      <c r="C54" s="148">
        <v>266.85300000000001</v>
      </c>
      <c r="D54" s="148">
        <v>121.447</v>
      </c>
      <c r="E54" s="148">
        <v>80.143000000000001</v>
      </c>
      <c r="F54" s="148">
        <v>16.852</v>
      </c>
      <c r="G54" s="148">
        <v>-8.6560000000000006</v>
      </c>
      <c r="H54" s="148">
        <v>459.78699999999998</v>
      </c>
      <c r="I54" s="148">
        <v>-6.8029999999999999</v>
      </c>
      <c r="J54" s="148">
        <v>452.98399999999998</v>
      </c>
      <c r="K54" s="148">
        <v>147.22</v>
      </c>
      <c r="L54" s="148">
        <v>600.20399999999995</v>
      </c>
      <c r="M54" s="148">
        <v>124.45699999999999</v>
      </c>
      <c r="N54" s="148">
        <v>0</v>
      </c>
      <c r="O54" s="148">
        <v>475.74700000000001</v>
      </c>
      <c r="P54" s="157">
        <v>454.161</v>
      </c>
      <c r="Q54" s="227"/>
      <c r="R54" s="228"/>
    </row>
    <row r="55" spans="1:18" ht="15.9" x14ac:dyDescent="0.45">
      <c r="A55" s="7"/>
      <c r="B55" s="158" t="s">
        <v>65</v>
      </c>
      <c r="C55" s="148">
        <v>319.13600000000002</v>
      </c>
      <c r="D55" s="148">
        <v>121.322</v>
      </c>
      <c r="E55" s="148">
        <v>92.349000000000004</v>
      </c>
      <c r="F55" s="148">
        <v>16.901</v>
      </c>
      <c r="G55" s="148">
        <v>1.1719999999999999</v>
      </c>
      <c r="H55" s="148">
        <v>533.97900000000004</v>
      </c>
      <c r="I55" s="148">
        <v>-0.95099999999999996</v>
      </c>
      <c r="J55" s="148">
        <v>533.02800000000002</v>
      </c>
      <c r="K55" s="148">
        <v>147.82499999999999</v>
      </c>
      <c r="L55" s="148">
        <v>680.85299999999995</v>
      </c>
      <c r="M55" s="148">
        <v>147.185</v>
      </c>
      <c r="N55" s="148">
        <v>0</v>
      </c>
      <c r="O55" s="148">
        <v>533.66800000000001</v>
      </c>
      <c r="P55" s="157">
        <v>527.79200000000003</v>
      </c>
      <c r="Q55" s="227"/>
      <c r="R55" s="228"/>
    </row>
    <row r="56" spans="1:18" ht="15.9" x14ac:dyDescent="0.45">
      <c r="A56" s="7"/>
      <c r="B56" s="158" t="s">
        <v>66</v>
      </c>
      <c r="C56" s="148">
        <v>314.01799999999997</v>
      </c>
      <c r="D56" s="148">
        <v>123.94799999999999</v>
      </c>
      <c r="E56" s="148">
        <v>96.772000000000006</v>
      </c>
      <c r="F56" s="148">
        <v>17.161000000000001</v>
      </c>
      <c r="G56" s="148">
        <v>7.6619999999999999</v>
      </c>
      <c r="H56" s="148">
        <v>542.4</v>
      </c>
      <c r="I56" s="148">
        <v>10.552</v>
      </c>
      <c r="J56" s="148">
        <v>552.952</v>
      </c>
      <c r="K56" s="148">
        <v>158.18100000000001</v>
      </c>
      <c r="L56" s="148">
        <v>711.13300000000004</v>
      </c>
      <c r="M56" s="148">
        <v>172.43899999999999</v>
      </c>
      <c r="N56" s="148">
        <v>0</v>
      </c>
      <c r="O56" s="148">
        <v>538.69399999999996</v>
      </c>
      <c r="P56" s="157">
        <v>530.24099999999999</v>
      </c>
      <c r="Q56" s="227"/>
      <c r="R56" s="228"/>
    </row>
    <row r="57" spans="1:18" ht="15.9" x14ac:dyDescent="0.45">
      <c r="A57" s="7"/>
      <c r="B57" s="158" t="s">
        <v>67</v>
      </c>
      <c r="C57" s="148">
        <v>306.50700000000001</v>
      </c>
      <c r="D57" s="148">
        <v>129.09899999999999</v>
      </c>
      <c r="E57" s="148">
        <v>95.16</v>
      </c>
      <c r="F57" s="148">
        <v>18.039000000000001</v>
      </c>
      <c r="G57" s="148">
        <v>8.5839999999999996</v>
      </c>
      <c r="H57" s="148">
        <v>539.35</v>
      </c>
      <c r="I57" s="148">
        <v>-1.153</v>
      </c>
      <c r="J57" s="148">
        <v>538.197</v>
      </c>
      <c r="K57" s="148">
        <v>156.517</v>
      </c>
      <c r="L57" s="148">
        <v>694.71400000000006</v>
      </c>
      <c r="M57" s="148">
        <v>156.702</v>
      </c>
      <c r="N57" s="148">
        <v>0</v>
      </c>
      <c r="O57" s="148">
        <v>538.01199999999994</v>
      </c>
      <c r="P57" s="157">
        <v>537.21299999999997</v>
      </c>
      <c r="Q57" s="227"/>
      <c r="R57" s="228"/>
    </row>
    <row r="58" spans="1:18" ht="15.9" x14ac:dyDescent="0.45">
      <c r="A58" s="7"/>
      <c r="B58" s="158" t="s">
        <v>68</v>
      </c>
      <c r="C58" s="148">
        <v>342.73</v>
      </c>
      <c r="D58" s="148">
        <v>126.02</v>
      </c>
      <c r="E58" s="148">
        <v>99.19</v>
      </c>
      <c r="F58" s="148">
        <v>17.678999999999998</v>
      </c>
      <c r="G58" s="148">
        <v>-0.58299999999999996</v>
      </c>
      <c r="H58" s="148">
        <v>567.35699999999997</v>
      </c>
      <c r="I58" s="148">
        <v>-7.6390000000000002</v>
      </c>
      <c r="J58" s="148">
        <v>559.71799999999996</v>
      </c>
      <c r="K58" s="148">
        <v>170.17699999999999</v>
      </c>
      <c r="L58" s="148">
        <v>729.89499999999998</v>
      </c>
      <c r="M58" s="148">
        <v>162.00800000000001</v>
      </c>
      <c r="N58" s="148">
        <v>0</v>
      </c>
      <c r="O58" s="148">
        <v>567.88699999999994</v>
      </c>
      <c r="P58" s="157">
        <v>569.78099999999995</v>
      </c>
      <c r="Q58" s="227"/>
      <c r="R58" s="228"/>
    </row>
    <row r="59" spans="1:18" ht="15.9" x14ac:dyDescent="0.45">
      <c r="A59" s="7"/>
      <c r="B59" s="158" t="s">
        <v>69</v>
      </c>
      <c r="C59" s="148">
        <v>357.10300000000001</v>
      </c>
      <c r="D59" s="148">
        <v>126.34699999999999</v>
      </c>
      <c r="E59" s="148">
        <v>104.563</v>
      </c>
      <c r="F59" s="148">
        <v>18.065999999999999</v>
      </c>
      <c r="G59" s="148">
        <v>3.6840000000000002</v>
      </c>
      <c r="H59" s="148">
        <v>591.697</v>
      </c>
      <c r="I59" s="148">
        <v>0.58499999999999996</v>
      </c>
      <c r="J59" s="148">
        <v>592.28200000000004</v>
      </c>
      <c r="K59" s="148">
        <v>163.01</v>
      </c>
      <c r="L59" s="148">
        <v>755.29200000000003</v>
      </c>
      <c r="M59" s="148">
        <v>173.786</v>
      </c>
      <c r="N59" s="148">
        <v>0</v>
      </c>
      <c r="O59" s="148">
        <v>581.50599999999997</v>
      </c>
      <c r="P59" s="157">
        <v>583.95000000000005</v>
      </c>
      <c r="Q59" s="227"/>
      <c r="R59" s="228"/>
    </row>
    <row r="60" spans="1:18" ht="15.9" x14ac:dyDescent="0.45">
      <c r="A60" s="7"/>
      <c r="B60" s="158" t="s">
        <v>70</v>
      </c>
      <c r="C60" s="148">
        <v>362.99599999999998</v>
      </c>
      <c r="D60" s="148">
        <v>127.25</v>
      </c>
      <c r="E60" s="148">
        <v>104.934</v>
      </c>
      <c r="F60" s="148">
        <v>17.928000000000001</v>
      </c>
      <c r="G60" s="148">
        <v>-2.9590000000000001</v>
      </c>
      <c r="H60" s="148">
        <v>592.221</v>
      </c>
      <c r="I60" s="148">
        <v>5.1790000000000003</v>
      </c>
      <c r="J60" s="148">
        <v>597.4</v>
      </c>
      <c r="K60" s="148">
        <v>186.322</v>
      </c>
      <c r="L60" s="148">
        <v>783.72199999999998</v>
      </c>
      <c r="M60" s="148">
        <v>187.048</v>
      </c>
      <c r="N60" s="148">
        <v>0</v>
      </c>
      <c r="O60" s="148">
        <v>596.67399999999998</v>
      </c>
      <c r="P60" s="157">
        <v>605.66800000000001</v>
      </c>
      <c r="Q60" s="227"/>
      <c r="R60" s="228"/>
    </row>
    <row r="61" spans="1:18" ht="15.9" x14ac:dyDescent="0.45">
      <c r="A61" s="7"/>
      <c r="B61" s="158" t="s">
        <v>71</v>
      </c>
      <c r="C61" s="148">
        <v>373.51400000000001</v>
      </c>
      <c r="D61" s="148">
        <v>132.91999999999999</v>
      </c>
      <c r="E61" s="148">
        <v>111.264</v>
      </c>
      <c r="F61" s="148">
        <v>19.449000000000002</v>
      </c>
      <c r="G61" s="148">
        <v>8.1530000000000005</v>
      </c>
      <c r="H61" s="148">
        <v>625.851</v>
      </c>
      <c r="I61" s="148">
        <v>9.891</v>
      </c>
      <c r="J61" s="148">
        <v>635.74199999999996</v>
      </c>
      <c r="K61" s="148">
        <v>178.65700000000001</v>
      </c>
      <c r="L61" s="148">
        <v>814.399</v>
      </c>
      <c r="M61" s="148">
        <v>212.55799999999999</v>
      </c>
      <c r="N61" s="148">
        <v>6.976</v>
      </c>
      <c r="O61" s="148">
        <v>608.81700000000001</v>
      </c>
      <c r="P61" s="157">
        <v>602.02</v>
      </c>
      <c r="Q61" s="227"/>
      <c r="R61" s="228"/>
    </row>
    <row r="62" spans="1:18" ht="15.9" x14ac:dyDescent="0.45">
      <c r="A62" s="7"/>
      <c r="B62" s="158" t="s">
        <v>72</v>
      </c>
      <c r="C62" s="148">
        <v>386.96899999999999</v>
      </c>
      <c r="D62" s="148">
        <v>127.91</v>
      </c>
      <c r="E62" s="148">
        <v>113.771</v>
      </c>
      <c r="F62" s="148">
        <v>18.346</v>
      </c>
      <c r="G62" s="148">
        <v>2.133</v>
      </c>
      <c r="H62" s="148">
        <v>630.78300000000002</v>
      </c>
      <c r="I62" s="148">
        <v>11.807</v>
      </c>
      <c r="J62" s="148">
        <v>642.59</v>
      </c>
      <c r="K62" s="148">
        <v>198.285</v>
      </c>
      <c r="L62" s="148">
        <v>840.875</v>
      </c>
      <c r="M62" s="148">
        <v>226.886</v>
      </c>
      <c r="N62" s="148">
        <v>8.0220000000000002</v>
      </c>
      <c r="O62" s="148">
        <v>622.01099999999997</v>
      </c>
      <c r="P62" s="157">
        <v>631.39700000000005</v>
      </c>
      <c r="Q62" s="227"/>
      <c r="R62" s="228"/>
    </row>
    <row r="63" spans="1:18" ht="15.9" x14ac:dyDescent="0.45">
      <c r="A63" s="7"/>
      <c r="B63" s="158" t="s">
        <v>73</v>
      </c>
      <c r="C63" s="148">
        <v>391.81</v>
      </c>
      <c r="D63" s="148">
        <v>131.99600000000001</v>
      </c>
      <c r="E63" s="148">
        <v>116.792</v>
      </c>
      <c r="F63" s="148">
        <v>19.338999999999999</v>
      </c>
      <c r="G63" s="148">
        <v>-12.442</v>
      </c>
      <c r="H63" s="148">
        <v>628.15599999999995</v>
      </c>
      <c r="I63" s="148">
        <v>1.768</v>
      </c>
      <c r="J63" s="148">
        <v>629.92399999999998</v>
      </c>
      <c r="K63" s="148">
        <v>226.14</v>
      </c>
      <c r="L63" s="148">
        <v>856.06399999999996</v>
      </c>
      <c r="M63" s="148">
        <v>232.78899999999999</v>
      </c>
      <c r="N63" s="148">
        <v>7.3760000000000003</v>
      </c>
      <c r="O63" s="148">
        <v>630.65099999999995</v>
      </c>
      <c r="P63" s="157">
        <v>632.49400000000003</v>
      </c>
      <c r="Q63" s="227"/>
      <c r="R63" s="228"/>
    </row>
    <row r="64" spans="1:18" ht="15.9" x14ac:dyDescent="0.45">
      <c r="A64" s="7"/>
      <c r="B64" s="158" t="s">
        <v>74</v>
      </c>
      <c r="C64" s="148">
        <v>400.13799999999998</v>
      </c>
      <c r="D64" s="148">
        <v>132.21799999999999</v>
      </c>
      <c r="E64" s="148">
        <v>117.90600000000001</v>
      </c>
      <c r="F64" s="148">
        <v>20.812999999999999</v>
      </c>
      <c r="G64" s="148">
        <v>-17.867999999999999</v>
      </c>
      <c r="H64" s="148">
        <v>632.39400000000001</v>
      </c>
      <c r="I64" s="148">
        <v>2.4359999999999999</v>
      </c>
      <c r="J64" s="148">
        <v>634.83000000000004</v>
      </c>
      <c r="K64" s="148">
        <v>230.77600000000001</v>
      </c>
      <c r="L64" s="148">
        <v>865.60599999999999</v>
      </c>
      <c r="M64" s="148">
        <v>229.577</v>
      </c>
      <c r="N64" s="148">
        <v>8.6620000000000008</v>
      </c>
      <c r="O64" s="148">
        <v>644.69100000000003</v>
      </c>
      <c r="P64" s="157">
        <v>652.94100000000003</v>
      </c>
      <c r="Q64" s="227"/>
      <c r="R64" s="228"/>
    </row>
    <row r="65" spans="1:18" ht="15.9" x14ac:dyDescent="0.45">
      <c r="A65" s="7"/>
      <c r="B65" s="51" t="s">
        <v>75</v>
      </c>
      <c r="C65" s="148">
        <v>409.06799999999998</v>
      </c>
      <c r="D65" s="148">
        <v>132.83099999999999</v>
      </c>
      <c r="E65" s="148">
        <v>121.751</v>
      </c>
      <c r="F65" s="148">
        <v>22.071999999999999</v>
      </c>
      <c r="G65" s="148">
        <v>-6.0359999999999996</v>
      </c>
      <c r="H65" s="148">
        <v>657.61400000000003</v>
      </c>
      <c r="I65" s="148">
        <v>-0.47899999999999998</v>
      </c>
      <c r="J65" s="148">
        <v>657.13499999999999</v>
      </c>
      <c r="K65" s="148">
        <v>217.553</v>
      </c>
      <c r="L65" s="148">
        <v>874.68799999999999</v>
      </c>
      <c r="M65" s="148">
        <v>225.208</v>
      </c>
      <c r="N65" s="148">
        <v>8.8490000000000002</v>
      </c>
      <c r="O65" s="148">
        <v>658.32899999999995</v>
      </c>
      <c r="P65" s="157">
        <v>655.03300000000002</v>
      </c>
      <c r="Q65" s="227"/>
      <c r="R65" s="228"/>
    </row>
    <row r="66" spans="1:18" ht="15.9" x14ac:dyDescent="0.45">
      <c r="A66" s="7"/>
      <c r="B66" s="51" t="s">
        <v>77</v>
      </c>
      <c r="C66" s="148">
        <v>416.89100000000002</v>
      </c>
      <c r="D66" s="148">
        <v>140.65799999999999</v>
      </c>
      <c r="E66" s="148">
        <v>123.542</v>
      </c>
      <c r="F66" s="148">
        <v>21.443999999999999</v>
      </c>
      <c r="G66" s="148">
        <v>-3.62</v>
      </c>
      <c r="H66" s="148">
        <v>677.471</v>
      </c>
      <c r="I66" s="148">
        <v>-1.5209999999999999</v>
      </c>
      <c r="J66" s="148">
        <v>675.95</v>
      </c>
      <c r="K66" s="148">
        <v>214.78700000000001</v>
      </c>
      <c r="L66" s="148">
        <v>890.73699999999997</v>
      </c>
      <c r="M66" s="148">
        <v>224.70400000000001</v>
      </c>
      <c r="N66" s="148">
        <v>9.0760000000000005</v>
      </c>
      <c r="O66" s="148">
        <v>675.10900000000004</v>
      </c>
      <c r="P66" s="157">
        <v>664.77599999999995</v>
      </c>
      <c r="Q66" s="227"/>
      <c r="R66" s="228"/>
    </row>
    <row r="67" spans="1:18" ht="15.9" x14ac:dyDescent="0.45">
      <c r="A67" s="7"/>
      <c r="B67" s="51" t="s">
        <v>78</v>
      </c>
      <c r="C67" s="148">
        <v>420.86996899999997</v>
      </c>
      <c r="D67" s="148">
        <v>140.8371803299884</v>
      </c>
      <c r="E67" s="148">
        <v>121.321366</v>
      </c>
      <c r="F67" s="148">
        <v>22.597005099999997</v>
      </c>
      <c r="G67" s="148">
        <v>-1.8074975</v>
      </c>
      <c r="H67" s="148">
        <v>681.22101782998834</v>
      </c>
      <c r="I67" s="148">
        <v>-0.42457748700000003</v>
      </c>
      <c r="J67" s="148">
        <v>680.79644034298838</v>
      </c>
      <c r="K67" s="148">
        <v>210.705218</v>
      </c>
      <c r="L67" s="148">
        <v>891.50165800000002</v>
      </c>
      <c r="M67" s="148">
        <v>220.769881</v>
      </c>
      <c r="N67" s="148">
        <v>9.1420114099999985</v>
      </c>
      <c r="O67" s="148">
        <v>679.87378899999999</v>
      </c>
      <c r="P67" s="157">
        <v>665.23160100000007</v>
      </c>
      <c r="Q67" s="227"/>
      <c r="R67" s="228"/>
    </row>
    <row r="68" spans="1:18" ht="15.9" x14ac:dyDescent="0.45">
      <c r="A68" s="7"/>
      <c r="B68" s="51" t="s">
        <v>79</v>
      </c>
      <c r="C68" s="148">
        <v>424.91095300000001</v>
      </c>
      <c r="D68" s="148">
        <v>142.16979170637683</v>
      </c>
      <c r="E68" s="148">
        <v>120.52149800000001</v>
      </c>
      <c r="F68" s="148">
        <v>23.292585299999999</v>
      </c>
      <c r="G68" s="148">
        <v>-1.8138231599999999</v>
      </c>
      <c r="H68" s="148">
        <v>685.78841954637676</v>
      </c>
      <c r="I68" s="148">
        <v>-0.24061014700000002</v>
      </c>
      <c r="J68" s="148">
        <v>685.54780939937677</v>
      </c>
      <c r="K68" s="148">
        <v>210.36956400000003</v>
      </c>
      <c r="L68" s="148">
        <v>895.917373</v>
      </c>
      <c r="M68" s="148">
        <v>221.32030600000002</v>
      </c>
      <c r="N68" s="148">
        <v>9.1863609199999985</v>
      </c>
      <c r="O68" s="148">
        <v>683.78342799999996</v>
      </c>
      <c r="P68" s="157">
        <v>670.83382200000005</v>
      </c>
      <c r="Q68" s="227"/>
      <c r="R68" s="228"/>
    </row>
    <row r="69" spans="1:18" ht="15.9" x14ac:dyDescent="0.45">
      <c r="A69" s="7"/>
      <c r="B69" s="51" t="s">
        <v>80</v>
      </c>
      <c r="C69" s="148">
        <v>429.10870599999998</v>
      </c>
      <c r="D69" s="148">
        <v>142.60240308276522</v>
      </c>
      <c r="E69" s="148">
        <v>119.184333</v>
      </c>
      <c r="F69" s="148">
        <v>23.438165400000006</v>
      </c>
      <c r="G69" s="148">
        <v>-1.82291198</v>
      </c>
      <c r="H69" s="148">
        <v>689.0725301027652</v>
      </c>
      <c r="I69" s="148">
        <v>0.14839792499999999</v>
      </c>
      <c r="J69" s="148">
        <v>689.22092802776524</v>
      </c>
      <c r="K69" s="148">
        <v>209.01996199999999</v>
      </c>
      <c r="L69" s="148">
        <v>898.24088899999992</v>
      </c>
      <c r="M69" s="148">
        <v>219.96667400000001</v>
      </c>
      <c r="N69" s="148">
        <v>9.2182091899999996</v>
      </c>
      <c r="O69" s="148">
        <v>687.49242500000003</v>
      </c>
      <c r="P69" s="157">
        <v>674.92006900000001</v>
      </c>
      <c r="Q69" s="227"/>
      <c r="R69" s="228"/>
    </row>
    <row r="70" spans="1:18" ht="15.9" x14ac:dyDescent="0.45">
      <c r="A70" s="7"/>
      <c r="B70" s="51" t="s">
        <v>338</v>
      </c>
      <c r="C70" s="148">
        <v>433.06644</v>
      </c>
      <c r="D70" s="148">
        <v>142.72322275277685</v>
      </c>
      <c r="E70" s="148">
        <v>118.237678</v>
      </c>
      <c r="F70" s="148">
        <v>23.180160400000002</v>
      </c>
      <c r="G70" s="148">
        <v>-1.8317852000000001</v>
      </c>
      <c r="H70" s="148">
        <v>692.1955555527768</v>
      </c>
      <c r="I70" s="148">
        <v>0.51451792100000004</v>
      </c>
      <c r="J70" s="148">
        <v>692.71007347377679</v>
      </c>
      <c r="K70" s="148">
        <v>208.42141100000001</v>
      </c>
      <c r="L70" s="148">
        <v>901.131484</v>
      </c>
      <c r="M70" s="148">
        <v>218.746825</v>
      </c>
      <c r="N70" s="148">
        <v>9.2512921400000003</v>
      </c>
      <c r="O70" s="148">
        <v>691.63595200000009</v>
      </c>
      <c r="P70" s="157">
        <v>678.34067200000004</v>
      </c>
      <c r="Q70" s="227"/>
      <c r="R70" s="228"/>
    </row>
    <row r="71" spans="1:18" ht="15.9" x14ac:dyDescent="0.45">
      <c r="A71" s="7"/>
      <c r="B71" s="51" t="s">
        <v>339</v>
      </c>
      <c r="C71" s="148">
        <v>436.62530200000003</v>
      </c>
      <c r="D71" s="148">
        <v>143.29588176498447</v>
      </c>
      <c r="E71" s="148">
        <v>117.90369899999999</v>
      </c>
      <c r="F71" s="148">
        <v>22.751973899999999</v>
      </c>
      <c r="G71" s="148">
        <v>-1.8392023999999998</v>
      </c>
      <c r="H71" s="148">
        <v>695.98568036498455</v>
      </c>
      <c r="I71" s="148">
        <v>0.75846155299999996</v>
      </c>
      <c r="J71" s="148">
        <v>696.74414191798462</v>
      </c>
      <c r="K71" s="148">
        <v>208.02346</v>
      </c>
      <c r="L71" s="148">
        <v>904.76760200000001</v>
      </c>
      <c r="M71" s="148">
        <v>217.556488</v>
      </c>
      <c r="N71" s="148">
        <v>9.2892921700000013</v>
      </c>
      <c r="O71" s="148">
        <v>696.500406</v>
      </c>
      <c r="P71" s="157">
        <v>683.72868500000004</v>
      </c>
      <c r="Q71" s="227"/>
      <c r="R71" s="228"/>
    </row>
    <row r="72" spans="1:18" ht="15.9" x14ac:dyDescent="0.45">
      <c r="A72" s="7"/>
      <c r="B72" s="51" t="s">
        <v>340</v>
      </c>
      <c r="C72" s="148">
        <v>439.76237400000002</v>
      </c>
      <c r="D72" s="148">
        <v>144.14380933471716</v>
      </c>
      <c r="E72" s="148">
        <v>117.813688</v>
      </c>
      <c r="F72" s="148">
        <v>22.5773498</v>
      </c>
      <c r="G72" s="148">
        <v>-1.8461619</v>
      </c>
      <c r="H72" s="148">
        <v>699.87370943471717</v>
      </c>
      <c r="I72" s="148">
        <v>0.938971051</v>
      </c>
      <c r="J72" s="148">
        <v>700.81268048571712</v>
      </c>
      <c r="K72" s="148">
        <v>207.72034200000002</v>
      </c>
      <c r="L72" s="148">
        <v>908.53302199999996</v>
      </c>
      <c r="M72" s="148">
        <v>216.29266000000001</v>
      </c>
      <c r="N72" s="148">
        <v>9.3277262599999986</v>
      </c>
      <c r="O72" s="148">
        <v>701.56808899999999</v>
      </c>
      <c r="P72" s="157">
        <v>688.80718400000001</v>
      </c>
      <c r="Q72" s="227"/>
      <c r="R72" s="228"/>
    </row>
    <row r="73" spans="1:18" ht="15.9" x14ac:dyDescent="0.45">
      <c r="A73" s="7"/>
      <c r="B73" s="51" t="s">
        <v>341</v>
      </c>
      <c r="C73" s="148">
        <v>442.79082199999999</v>
      </c>
      <c r="D73" s="148">
        <v>145.26700546197478</v>
      </c>
      <c r="E73" s="148">
        <v>118.12433299999999</v>
      </c>
      <c r="F73" s="148">
        <v>22.456288100000005</v>
      </c>
      <c r="G73" s="148">
        <v>-1.8527907800000001</v>
      </c>
      <c r="H73" s="148">
        <v>704.32936968197464</v>
      </c>
      <c r="I73" s="148">
        <v>1.0225958500000001</v>
      </c>
      <c r="J73" s="148">
        <v>705.35196553197466</v>
      </c>
      <c r="K73" s="148">
        <v>207.98995499999998</v>
      </c>
      <c r="L73" s="148">
        <v>913.34192099999996</v>
      </c>
      <c r="M73" s="148">
        <v>215.838651</v>
      </c>
      <c r="N73" s="148">
        <v>9.3666940900000011</v>
      </c>
      <c r="O73" s="148">
        <v>706.86996399999998</v>
      </c>
      <c r="P73" s="157">
        <v>694.38937600000008</v>
      </c>
      <c r="Q73" s="227"/>
      <c r="R73" s="228"/>
    </row>
    <row r="74" spans="1:18" ht="15.9" x14ac:dyDescent="0.45">
      <c r="A74" s="7"/>
      <c r="B74" s="51" t="s">
        <v>345</v>
      </c>
      <c r="C74" s="148">
        <v>445.80116800000002</v>
      </c>
      <c r="D74" s="148">
        <v>146.64858673516139</v>
      </c>
      <c r="E74" s="148">
        <v>119.01612900000001</v>
      </c>
      <c r="F74" s="148">
        <v>22.295883999999994</v>
      </c>
      <c r="G74" s="148">
        <v>-1.8591837599999999</v>
      </c>
      <c r="H74" s="148">
        <v>709.60669997516129</v>
      </c>
      <c r="I74" s="148">
        <v>0.80379959699999992</v>
      </c>
      <c r="J74" s="148">
        <v>710.41049957216137</v>
      </c>
      <c r="K74" s="148">
        <v>208.239541</v>
      </c>
      <c r="L74" s="148">
        <v>918.65004099999999</v>
      </c>
      <c r="M74" s="148">
        <v>215.295568</v>
      </c>
      <c r="N74" s="148">
        <v>9.4101276499999997</v>
      </c>
      <c r="O74" s="148">
        <v>712.76460099999997</v>
      </c>
      <c r="P74" s="157">
        <v>700.40655500000003</v>
      </c>
      <c r="Q74" s="227"/>
      <c r="R74" s="228"/>
    </row>
    <row r="75" spans="1:18" ht="15.9" x14ac:dyDescent="0.45">
      <c r="A75" s="7"/>
      <c r="B75" s="51" t="s">
        <v>346</v>
      </c>
      <c r="C75" s="148">
        <v>448.957359</v>
      </c>
      <c r="D75" s="148">
        <v>147.771782862419</v>
      </c>
      <c r="E75" s="148">
        <v>119.93796400000001</v>
      </c>
      <c r="F75" s="148">
        <v>22.124822299999998</v>
      </c>
      <c r="G75" s="148">
        <v>-1.86557493</v>
      </c>
      <c r="H75" s="148">
        <v>714.80153093241904</v>
      </c>
      <c r="I75" s="148">
        <v>0.75034056699999996</v>
      </c>
      <c r="J75" s="148">
        <v>715.55187149941901</v>
      </c>
      <c r="K75" s="148">
        <v>208.44297</v>
      </c>
      <c r="L75" s="148">
        <v>923.99484100000006</v>
      </c>
      <c r="M75" s="148">
        <v>214.76107000000002</v>
      </c>
      <c r="N75" s="148">
        <v>9.44995254</v>
      </c>
      <c r="O75" s="148">
        <v>718.68372299999999</v>
      </c>
      <c r="P75" s="157">
        <v>706.39410299999997</v>
      </c>
      <c r="Q75" s="227"/>
      <c r="R75" s="228"/>
    </row>
    <row r="76" spans="1:18" ht="15.9" x14ac:dyDescent="0.45">
      <c r="A76" s="7"/>
      <c r="B76" s="51" t="s">
        <v>347</v>
      </c>
      <c r="C76" s="148">
        <v>452.2568</v>
      </c>
      <c r="D76" s="148">
        <v>148.9118624012726</v>
      </c>
      <c r="E76" s="148">
        <v>121.25783100000001</v>
      </c>
      <c r="F76" s="148">
        <v>22.0466655</v>
      </c>
      <c r="G76" s="148">
        <v>-1.8719729999999999</v>
      </c>
      <c r="H76" s="148">
        <v>720.55452040127261</v>
      </c>
      <c r="I76" s="148">
        <v>0.63745115200000002</v>
      </c>
      <c r="J76" s="148">
        <v>721.19197155327254</v>
      </c>
      <c r="K76" s="148">
        <v>208.74593100000001</v>
      </c>
      <c r="L76" s="148">
        <v>929.93790300000001</v>
      </c>
      <c r="M76" s="148">
        <v>214.50512000000001</v>
      </c>
      <c r="N76" s="148">
        <v>9.4879778100000003</v>
      </c>
      <c r="O76" s="148">
        <v>724.92075999999997</v>
      </c>
      <c r="P76" s="157">
        <v>712.43278899999996</v>
      </c>
      <c r="Q76" s="227"/>
      <c r="R76" s="228"/>
    </row>
    <row r="77" spans="1:18" ht="15.9" x14ac:dyDescent="0.45">
      <c r="A77" s="7"/>
      <c r="B77" s="51" t="s">
        <v>348</v>
      </c>
      <c r="C77" s="148">
        <v>455.82119699999998</v>
      </c>
      <c r="D77" s="148">
        <v>150.06882535172218</v>
      </c>
      <c r="E77" s="148">
        <v>122.617789</v>
      </c>
      <c r="F77" s="148">
        <v>22.0114135</v>
      </c>
      <c r="G77" s="148">
        <v>-1.87851396</v>
      </c>
      <c r="H77" s="148">
        <v>726.62929739172216</v>
      </c>
      <c r="I77" s="148">
        <v>0.60355254400000002</v>
      </c>
      <c r="J77" s="148">
        <v>727.23284993572224</v>
      </c>
      <c r="K77" s="148">
        <v>209.29429500000001</v>
      </c>
      <c r="L77" s="148">
        <v>936.52714500000002</v>
      </c>
      <c r="M77" s="148">
        <v>214.56296900000001</v>
      </c>
      <c r="N77" s="148">
        <v>9.52443536</v>
      </c>
      <c r="O77" s="148">
        <v>731.48861199999999</v>
      </c>
      <c r="P77" s="157">
        <v>718.93527700000004</v>
      </c>
      <c r="Q77" s="227"/>
      <c r="R77" s="228"/>
    </row>
    <row r="78" spans="1:18" ht="15.9" x14ac:dyDescent="0.45">
      <c r="A78" s="7"/>
      <c r="B78" s="51" t="s">
        <v>369</v>
      </c>
      <c r="C78" s="148">
        <v>459.67111700000004</v>
      </c>
      <c r="D78" s="148">
        <v>151.23761851307421</v>
      </c>
      <c r="E78" s="148">
        <v>123.648349</v>
      </c>
      <c r="F78" s="148">
        <v>22.0449521</v>
      </c>
      <c r="G78" s="148">
        <v>-1.8851327200000001</v>
      </c>
      <c r="H78" s="148">
        <v>732.6719517930743</v>
      </c>
      <c r="I78" s="148">
        <v>0.76676970500000008</v>
      </c>
      <c r="J78" s="148">
        <v>733.43872149807419</v>
      </c>
      <c r="K78" s="148">
        <v>209.862202</v>
      </c>
      <c r="L78" s="148">
        <v>943.3009229999999</v>
      </c>
      <c r="M78" s="148">
        <v>214.62457900000001</v>
      </c>
      <c r="N78" s="148">
        <v>9.5611319699999999</v>
      </c>
      <c r="O78" s="148">
        <v>738.23747600000002</v>
      </c>
      <c r="P78" s="157">
        <v>725.38913700000001</v>
      </c>
      <c r="Q78" s="227"/>
      <c r="R78" s="228"/>
    </row>
    <row r="79" spans="1:18" ht="15.9" x14ac:dyDescent="0.45">
      <c r="A79" s="7"/>
      <c r="B79" s="51" t="s">
        <v>370</v>
      </c>
      <c r="C79" s="148">
        <v>463.77440899999999</v>
      </c>
      <c r="D79" s="148">
        <v>152.39458146352379</v>
      </c>
      <c r="E79" s="148">
        <v>124.650184</v>
      </c>
      <c r="F79" s="148">
        <v>22.109700099999994</v>
      </c>
      <c r="G79" s="148">
        <v>-1.89189466</v>
      </c>
      <c r="H79" s="148">
        <v>738.92727980352379</v>
      </c>
      <c r="I79" s="148">
        <v>0.88490283599999997</v>
      </c>
      <c r="J79" s="148">
        <v>739.81218263952371</v>
      </c>
      <c r="K79" s="148">
        <v>210.36872299999999</v>
      </c>
      <c r="L79" s="148">
        <v>950.18090599999994</v>
      </c>
      <c r="M79" s="148">
        <v>214.577653</v>
      </c>
      <c r="N79" s="148">
        <v>9.6005664300000007</v>
      </c>
      <c r="O79" s="148">
        <v>745.20381900000007</v>
      </c>
      <c r="P79" s="157">
        <v>732.32173799999998</v>
      </c>
      <c r="Q79" s="227"/>
      <c r="R79" s="228"/>
    </row>
    <row r="80" spans="1:18" ht="15.9" x14ac:dyDescent="0.45">
      <c r="A80" s="7"/>
      <c r="B80" s="51" t="s">
        <v>371</v>
      </c>
      <c r="C80" s="148">
        <v>468.18491999999998</v>
      </c>
      <c r="D80" s="148">
        <v>153.55659761466691</v>
      </c>
      <c r="E80" s="148">
        <v>125.47502300000001</v>
      </c>
      <c r="F80" s="148">
        <v>22.198562500000001</v>
      </c>
      <c r="G80" s="148">
        <v>-1.8988015600000001</v>
      </c>
      <c r="H80" s="148">
        <v>745.31773905466684</v>
      </c>
      <c r="I80" s="148">
        <v>0.93516648599999996</v>
      </c>
      <c r="J80" s="148">
        <v>746.2529055406668</v>
      </c>
      <c r="K80" s="148">
        <v>210.94011600000002</v>
      </c>
      <c r="L80" s="148">
        <v>957.19302099999993</v>
      </c>
      <c r="M80" s="148">
        <v>214.66198300000002</v>
      </c>
      <c r="N80" s="148">
        <v>9.6417987699999994</v>
      </c>
      <c r="O80" s="148">
        <v>752.17283700000007</v>
      </c>
      <c r="P80" s="157">
        <v>739.07131400000003</v>
      </c>
      <c r="Q80" s="227"/>
      <c r="R80" s="228"/>
    </row>
    <row r="81" spans="1:22" ht="15.9" x14ac:dyDescent="0.45">
      <c r="A81" s="7"/>
      <c r="B81" s="51" t="s">
        <v>372</v>
      </c>
      <c r="C81" s="148">
        <v>472.90676400000001</v>
      </c>
      <c r="D81" s="148">
        <v>154.72366696650354</v>
      </c>
      <c r="E81" s="148">
        <v>126.365928</v>
      </c>
      <c r="F81" s="148">
        <v>22.261539199999998</v>
      </c>
      <c r="G81" s="148">
        <v>-1.9058075699999999</v>
      </c>
      <c r="H81" s="148">
        <v>752.09055139650354</v>
      </c>
      <c r="I81" s="148">
        <v>0.77566915600000008</v>
      </c>
      <c r="J81" s="148">
        <v>752.86622055250359</v>
      </c>
      <c r="K81" s="148">
        <v>211.70526800000002</v>
      </c>
      <c r="L81" s="148">
        <v>964.57148899999993</v>
      </c>
      <c r="M81" s="148">
        <v>215.101844</v>
      </c>
      <c r="N81" s="148">
        <v>9.6842263700000011</v>
      </c>
      <c r="O81" s="148">
        <v>759.15387100000009</v>
      </c>
      <c r="P81" s="157">
        <v>746.04928000000007</v>
      </c>
      <c r="Q81" s="148"/>
      <c r="R81" s="148"/>
      <c r="U81" s="28"/>
      <c r="V81" s="28"/>
    </row>
    <row r="82" spans="1:22" ht="15.9" x14ac:dyDescent="0.45">
      <c r="A82" s="7"/>
      <c r="B82" s="51" t="s">
        <v>491</v>
      </c>
      <c r="C82" s="148">
        <v>477.59984700000001</v>
      </c>
      <c r="D82" s="148">
        <v>155.83619049886079</v>
      </c>
      <c r="E82" s="148">
        <v>127.098979</v>
      </c>
      <c r="F82" s="148">
        <v>22.305446199999999</v>
      </c>
      <c r="G82" s="148">
        <v>-1.9129969200000001</v>
      </c>
      <c r="H82" s="148">
        <v>758.622019578861</v>
      </c>
      <c r="I82" s="148">
        <v>0.79086566600000008</v>
      </c>
      <c r="J82" s="148">
        <v>759.41288524486106</v>
      </c>
      <c r="K82" s="148">
        <v>212.49216200000001</v>
      </c>
      <c r="L82" s="148">
        <v>971.90504699999997</v>
      </c>
      <c r="M82" s="148">
        <v>215.599255</v>
      </c>
      <c r="N82" s="148">
        <v>9.7261993399999991</v>
      </c>
      <c r="O82" s="148">
        <v>766.03199199999995</v>
      </c>
      <c r="P82" s="157">
        <v>753.12272100000007</v>
      </c>
      <c r="Q82" s="148"/>
      <c r="R82" s="148"/>
      <c r="U82" s="28"/>
      <c r="V82" s="28"/>
    </row>
    <row r="83" spans="1:22" ht="15.9" x14ac:dyDescent="0.45">
      <c r="A83" s="7"/>
      <c r="B83" s="51" t="s">
        <v>492</v>
      </c>
      <c r="C83" s="148">
        <v>482.28923900000001</v>
      </c>
      <c r="D83" s="148">
        <v>157.00325985069739</v>
      </c>
      <c r="E83" s="148">
        <v>127.85695200000001</v>
      </c>
      <c r="F83" s="148">
        <v>22.318422900000002</v>
      </c>
      <c r="G83" s="148">
        <v>-1.9204314</v>
      </c>
      <c r="H83" s="148">
        <v>765.22901945069748</v>
      </c>
      <c r="I83" s="148">
        <v>0.82688513600000002</v>
      </c>
      <c r="J83" s="148">
        <v>766.05590458669747</v>
      </c>
      <c r="K83" s="148">
        <v>213.29818400000002</v>
      </c>
      <c r="L83" s="148">
        <v>979.35408900000004</v>
      </c>
      <c r="M83" s="148">
        <v>216.16685999999999</v>
      </c>
      <c r="N83" s="148">
        <v>9.7696067299999996</v>
      </c>
      <c r="O83" s="148">
        <v>772.95683600000007</v>
      </c>
      <c r="P83" s="157">
        <v>760.21185500000001</v>
      </c>
      <c r="Q83" s="148"/>
      <c r="R83" s="148"/>
      <c r="U83" s="28"/>
      <c r="V83" s="28"/>
    </row>
    <row r="84" spans="1:22" ht="15.9" x14ac:dyDescent="0.45">
      <c r="A84" s="7"/>
      <c r="B84" s="51" t="s">
        <v>493</v>
      </c>
      <c r="C84" s="148">
        <v>487.01895100000002</v>
      </c>
      <c r="D84" s="148">
        <v>158.22992822270703</v>
      </c>
      <c r="E84" s="148">
        <v>128.58193499999999</v>
      </c>
      <c r="F84" s="148">
        <v>22.3245839</v>
      </c>
      <c r="G84" s="148">
        <v>-1.9278972000000001</v>
      </c>
      <c r="H84" s="148">
        <v>771.9029170227069</v>
      </c>
      <c r="I84" s="148">
        <v>0.86694756900000003</v>
      </c>
      <c r="J84" s="148">
        <v>772.76986459170689</v>
      </c>
      <c r="K84" s="148">
        <v>214.12265199999999</v>
      </c>
      <c r="L84" s="148">
        <v>986.892515</v>
      </c>
      <c r="M84" s="148">
        <v>216.80259599999999</v>
      </c>
      <c r="N84" s="148">
        <v>9.8144587100000003</v>
      </c>
      <c r="O84" s="148">
        <v>779.90437800000007</v>
      </c>
      <c r="P84" s="157">
        <v>767.34875699999998</v>
      </c>
      <c r="Q84" s="148"/>
      <c r="R84" s="148"/>
      <c r="U84" s="28"/>
      <c r="V84" s="28"/>
    </row>
    <row r="85" spans="1:22" ht="15.9" x14ac:dyDescent="0.45">
      <c r="A85" s="7"/>
      <c r="B85" s="51" t="s">
        <v>494</v>
      </c>
      <c r="C85" s="472">
        <v>491.80917200000005</v>
      </c>
      <c r="D85" s="472">
        <v>159.51619561488963</v>
      </c>
      <c r="E85" s="472">
        <v>129.37403800000001</v>
      </c>
      <c r="F85" s="148">
        <v>22.323928899999999</v>
      </c>
      <c r="G85" s="472">
        <v>-1.9353836</v>
      </c>
      <c r="H85" s="472">
        <v>778.76402201488975</v>
      </c>
      <c r="I85" s="472">
        <v>0.89797263299999996</v>
      </c>
      <c r="J85" s="472">
        <v>779.66199464788974</v>
      </c>
      <c r="K85" s="472">
        <v>214.89174600000001</v>
      </c>
      <c r="L85" s="472">
        <v>994.55373999999995</v>
      </c>
      <c r="M85" s="472">
        <v>217.50358199999999</v>
      </c>
      <c r="N85" s="472">
        <v>9.8603803700000014</v>
      </c>
      <c r="O85" s="472">
        <v>786.91053799999997</v>
      </c>
      <c r="P85" s="157">
        <v>774.29507899999999</v>
      </c>
      <c r="Q85" s="227"/>
      <c r="R85" s="228"/>
    </row>
    <row r="86" spans="1:22" ht="15.9" x14ac:dyDescent="0.45">
      <c r="A86" s="7"/>
      <c r="B86" s="51" t="s">
        <v>600</v>
      </c>
      <c r="C86" s="472">
        <v>496.63613600000002</v>
      </c>
      <c r="D86" s="472">
        <v>160.82218088153695</v>
      </c>
      <c r="E86" s="472">
        <v>130.18416099999999</v>
      </c>
      <c r="F86" s="148">
        <v>22.322765500000003</v>
      </c>
      <c r="G86" s="472">
        <v>-1.9428984499999999</v>
      </c>
      <c r="H86" s="472">
        <v>785.6995794315369</v>
      </c>
      <c r="I86" s="472">
        <v>0.98994083300000002</v>
      </c>
      <c r="J86" s="472">
        <v>786.68952026453701</v>
      </c>
      <c r="K86" s="472">
        <v>215.68491299999999</v>
      </c>
      <c r="L86" s="472">
        <v>1002.3744300000001</v>
      </c>
      <c r="M86" s="472">
        <v>218.30247900000001</v>
      </c>
      <c r="N86" s="472">
        <v>9.9061964000000007</v>
      </c>
      <c r="O86" s="472">
        <v>793.97815000000003</v>
      </c>
      <c r="P86" s="157">
        <v>781.22530200000006</v>
      </c>
      <c r="Q86" s="227"/>
      <c r="R86" s="228"/>
    </row>
    <row r="87" spans="1:22" ht="15.9" x14ac:dyDescent="0.45">
      <c r="A87" s="7"/>
      <c r="B87" s="51" t="s">
        <v>601</v>
      </c>
      <c r="C87" s="472">
        <v>501.50366499999996</v>
      </c>
      <c r="D87" s="472">
        <v>162.127339610946</v>
      </c>
      <c r="E87" s="472">
        <v>131.04079400000001</v>
      </c>
      <c r="F87" s="148">
        <v>22.3057689</v>
      </c>
      <c r="G87" s="472">
        <v>-1.9504625499999999</v>
      </c>
      <c r="H87" s="472">
        <v>792.72133606094587</v>
      </c>
      <c r="I87" s="472">
        <v>1.01621289</v>
      </c>
      <c r="J87" s="472">
        <v>793.73754895094589</v>
      </c>
      <c r="K87" s="472">
        <v>216.49267900000001</v>
      </c>
      <c r="L87" s="472">
        <v>1010.23023</v>
      </c>
      <c r="M87" s="472">
        <v>219.159729</v>
      </c>
      <c r="N87" s="472">
        <v>9.953040660000001</v>
      </c>
      <c r="O87" s="472">
        <v>801.02353900000003</v>
      </c>
      <c r="P87" s="157">
        <v>788.18305099999998</v>
      </c>
      <c r="Q87" s="227"/>
      <c r="R87" s="228"/>
    </row>
    <row r="88" spans="1:22" ht="15.9" x14ac:dyDescent="0.45">
      <c r="A88" s="7"/>
      <c r="B88" s="51" t="s">
        <v>604</v>
      </c>
      <c r="C88" s="472">
        <v>506.418004</v>
      </c>
      <c r="D88" s="472">
        <v>163.44404248022354</v>
      </c>
      <c r="E88" s="472">
        <v>131.852045</v>
      </c>
      <c r="F88" s="148">
        <v>22.311977500000001</v>
      </c>
      <c r="G88" s="472">
        <v>-1.9580808199999999</v>
      </c>
      <c r="H88" s="472">
        <v>799.75601066022352</v>
      </c>
      <c r="I88" s="472">
        <v>1.0540861399999999</v>
      </c>
      <c r="J88" s="472">
        <v>800.81009680022362</v>
      </c>
      <c r="K88" s="472">
        <v>217.31284299999999</v>
      </c>
      <c r="L88" s="472">
        <v>1018.12294</v>
      </c>
      <c r="M88" s="472">
        <v>220.07986700000001</v>
      </c>
      <c r="N88" s="472">
        <v>10.0004262</v>
      </c>
      <c r="O88" s="472">
        <v>808.043499</v>
      </c>
      <c r="P88" s="157">
        <v>795.26331900000002</v>
      </c>
      <c r="Q88" s="227"/>
      <c r="R88" s="228"/>
    </row>
    <row r="89" spans="1:22" ht="15.9" x14ac:dyDescent="0.45">
      <c r="A89" s="7"/>
      <c r="B89" s="160" t="s">
        <v>602</v>
      </c>
      <c r="C89" s="189">
        <v>511.41618199999999</v>
      </c>
      <c r="D89" s="189">
        <v>164.7722894893696</v>
      </c>
      <c r="E89" s="189">
        <v>132.69854500000002</v>
      </c>
      <c r="F89" s="189">
        <v>22.341391299999998</v>
      </c>
      <c r="G89" s="189">
        <v>-1.96574882</v>
      </c>
      <c r="H89" s="189">
        <v>806.92126766936974</v>
      </c>
      <c r="I89" s="189">
        <v>1.1572350599999999</v>
      </c>
      <c r="J89" s="189">
        <v>808.07850272936969</v>
      </c>
      <c r="K89" s="189">
        <v>218.05435200000002</v>
      </c>
      <c r="L89" s="189">
        <v>1026.13285</v>
      </c>
      <c r="M89" s="189">
        <v>221.07380900000001</v>
      </c>
      <c r="N89" s="189">
        <v>10.0477319</v>
      </c>
      <c r="O89" s="189">
        <v>815.10677699999997</v>
      </c>
      <c r="P89" s="519">
        <v>802.32649199999992</v>
      </c>
      <c r="Q89" s="227"/>
      <c r="R89" s="228"/>
    </row>
    <row r="90" spans="1:22" ht="15.9" x14ac:dyDescent="0.45">
      <c r="A90" s="7"/>
      <c r="B90" s="51">
        <v>2008</v>
      </c>
      <c r="C90" s="148">
        <v>1015.322</v>
      </c>
      <c r="D90" s="148">
        <v>324.77499999999998</v>
      </c>
      <c r="E90" s="148">
        <v>281.25200000000001</v>
      </c>
      <c r="F90" s="148">
        <v>48.298999999999999</v>
      </c>
      <c r="G90" s="148">
        <v>-0.189</v>
      </c>
      <c r="H90" s="148">
        <v>1621.16</v>
      </c>
      <c r="I90" s="148">
        <v>-0.68100000000000005</v>
      </c>
      <c r="J90" s="148">
        <v>1620.479</v>
      </c>
      <c r="K90" s="148">
        <v>438.33499999999998</v>
      </c>
      <c r="L90" s="148">
        <v>2058.8139999999999</v>
      </c>
      <c r="M90" s="148">
        <v>465.214</v>
      </c>
      <c r="N90" s="148">
        <v>0</v>
      </c>
      <c r="O90" s="148">
        <v>1593.6</v>
      </c>
      <c r="P90" s="15">
        <v>1572.569</v>
      </c>
      <c r="Q90" s="227"/>
      <c r="R90" s="228"/>
    </row>
    <row r="91" spans="1:22" ht="15.9" x14ac:dyDescent="0.45">
      <c r="A91" s="7"/>
      <c r="B91" s="51">
        <v>2009</v>
      </c>
      <c r="C91" s="148">
        <v>995.66399999999999</v>
      </c>
      <c r="D91" s="148">
        <v>340.57100000000003</v>
      </c>
      <c r="E91" s="148">
        <v>250.06800000000001</v>
      </c>
      <c r="F91" s="148">
        <v>52.222999999999999</v>
      </c>
      <c r="G91" s="148">
        <v>2.3540000000000001</v>
      </c>
      <c r="H91" s="148">
        <v>1588.6569999999999</v>
      </c>
      <c r="I91" s="148">
        <v>-20.63</v>
      </c>
      <c r="J91" s="148">
        <v>1568.027</v>
      </c>
      <c r="K91" s="148">
        <v>416.34199999999998</v>
      </c>
      <c r="L91" s="148">
        <v>1984.3689999999999</v>
      </c>
      <c r="M91" s="148">
        <v>435.56700000000001</v>
      </c>
      <c r="N91" s="148">
        <v>0</v>
      </c>
      <c r="O91" s="148">
        <v>1548.8019999999999</v>
      </c>
      <c r="P91" s="15">
        <v>1535.79</v>
      </c>
    </row>
    <row r="92" spans="1:22" ht="15.9" x14ac:dyDescent="0.45">
      <c r="A92" s="7"/>
      <c r="B92" s="51">
        <v>2010</v>
      </c>
      <c r="C92" s="148">
        <v>1027.116</v>
      </c>
      <c r="D92" s="148">
        <v>346.31599999999997</v>
      </c>
      <c r="E92" s="148">
        <v>258.29000000000002</v>
      </c>
      <c r="F92" s="148">
        <v>51.576999999999998</v>
      </c>
      <c r="G92" s="148">
        <v>0.438</v>
      </c>
      <c r="H92" s="148">
        <v>1632.16</v>
      </c>
      <c r="I92" s="148">
        <v>1.4750000000000001</v>
      </c>
      <c r="J92" s="148">
        <v>1633.635</v>
      </c>
      <c r="K92" s="148">
        <v>464.17599999999999</v>
      </c>
      <c r="L92" s="148">
        <v>2097.8110000000001</v>
      </c>
      <c r="M92" s="148">
        <v>489.25799999999998</v>
      </c>
      <c r="N92" s="148">
        <v>0</v>
      </c>
      <c r="O92" s="148">
        <v>1608.5530000000001</v>
      </c>
      <c r="P92" s="15">
        <v>1609.26</v>
      </c>
    </row>
    <row r="93" spans="1:22" ht="15.9" x14ac:dyDescent="0.45">
      <c r="A93" s="7"/>
      <c r="B93" s="51">
        <v>2011</v>
      </c>
      <c r="C93" s="148">
        <v>1063.4659999999999</v>
      </c>
      <c r="D93" s="148">
        <v>347.41899999999998</v>
      </c>
      <c r="E93" s="148">
        <v>261.22000000000003</v>
      </c>
      <c r="F93" s="148">
        <v>48.039000000000001</v>
      </c>
      <c r="G93" s="148">
        <v>0.67600000000000005</v>
      </c>
      <c r="H93" s="148">
        <v>1672.7809999999999</v>
      </c>
      <c r="I93" s="148">
        <v>2.9470000000000001</v>
      </c>
      <c r="J93" s="148">
        <v>1675.7280000000001</v>
      </c>
      <c r="K93" s="148">
        <v>521.84699999999998</v>
      </c>
      <c r="L93" s="148">
        <v>2197.5749999999998</v>
      </c>
      <c r="M93" s="148">
        <v>534.98500000000001</v>
      </c>
      <c r="N93" s="148">
        <v>0</v>
      </c>
      <c r="O93" s="148">
        <v>1662.59</v>
      </c>
      <c r="P93" s="15">
        <v>1669.5350000000001</v>
      </c>
    </row>
    <row r="94" spans="1:22" ht="15.9" x14ac:dyDescent="0.45">
      <c r="A94" s="7"/>
      <c r="B94" s="51">
        <v>2012</v>
      </c>
      <c r="C94" s="148">
        <v>1100.0509999999999</v>
      </c>
      <c r="D94" s="148">
        <v>355.38400000000001</v>
      </c>
      <c r="E94" s="148">
        <v>270.01900000000001</v>
      </c>
      <c r="F94" s="148">
        <v>45.252000000000002</v>
      </c>
      <c r="G94" s="148">
        <v>0.35199999999999998</v>
      </c>
      <c r="H94" s="148">
        <v>1725.806</v>
      </c>
      <c r="I94" s="148">
        <v>4.8550000000000004</v>
      </c>
      <c r="J94" s="148">
        <v>1730.6610000000001</v>
      </c>
      <c r="K94" s="148">
        <v>524.71500000000003</v>
      </c>
      <c r="L94" s="148">
        <v>2255.3760000000002</v>
      </c>
      <c r="M94" s="148">
        <v>541.66099999999994</v>
      </c>
      <c r="N94" s="148">
        <v>0</v>
      </c>
      <c r="O94" s="148">
        <v>1713.7149999999999</v>
      </c>
      <c r="P94" s="15">
        <v>1697.7550000000001</v>
      </c>
    </row>
    <row r="95" spans="1:22" ht="15.9" x14ac:dyDescent="0.45">
      <c r="A95" s="7"/>
      <c r="B95" s="51">
        <v>2013</v>
      </c>
      <c r="C95" s="148">
        <v>1153.0920000000001</v>
      </c>
      <c r="D95" s="148">
        <v>358.572</v>
      </c>
      <c r="E95" s="148">
        <v>284.44400000000002</v>
      </c>
      <c r="F95" s="148">
        <v>43.567999999999998</v>
      </c>
      <c r="G95" s="148">
        <v>7.2149999999999999</v>
      </c>
      <c r="H95" s="148">
        <v>1803.3230000000001</v>
      </c>
      <c r="I95" s="148">
        <v>3.3380000000000001</v>
      </c>
      <c r="J95" s="148">
        <v>1806.6610000000001</v>
      </c>
      <c r="K95" s="148">
        <v>539.56399999999996</v>
      </c>
      <c r="L95" s="148">
        <v>2346.2249999999999</v>
      </c>
      <c r="M95" s="148">
        <v>564.86400000000003</v>
      </c>
      <c r="N95" s="148">
        <v>0</v>
      </c>
      <c r="O95" s="148">
        <v>1781.3610000000001</v>
      </c>
      <c r="P95" s="15">
        <v>1749.7919999999999</v>
      </c>
    </row>
    <row r="96" spans="1:22" ht="15.9" x14ac:dyDescent="0.45">
      <c r="A96" s="7"/>
      <c r="B96" s="163">
        <v>2014</v>
      </c>
      <c r="C96" s="148">
        <v>1198.6849999999999</v>
      </c>
      <c r="D96" s="148">
        <v>370.01100000000002</v>
      </c>
      <c r="E96" s="148">
        <v>308.66199999999998</v>
      </c>
      <c r="F96" s="148">
        <v>50.194000000000003</v>
      </c>
      <c r="G96" s="148">
        <v>6.1029999999999998</v>
      </c>
      <c r="H96" s="148">
        <v>1883.461</v>
      </c>
      <c r="I96" s="148">
        <v>15.23</v>
      </c>
      <c r="J96" s="148">
        <v>1898.691</v>
      </c>
      <c r="K96" s="148">
        <v>532.23599999999999</v>
      </c>
      <c r="L96" s="148">
        <v>2430.9270000000001</v>
      </c>
      <c r="M96" s="148">
        <v>568.41300000000001</v>
      </c>
      <c r="N96" s="148">
        <v>0</v>
      </c>
      <c r="O96" s="148">
        <v>1862.5139999999999</v>
      </c>
      <c r="P96" s="15">
        <v>1829.242</v>
      </c>
    </row>
    <row r="97" spans="1:16" ht="15.9" x14ac:dyDescent="0.45">
      <c r="A97" s="7"/>
      <c r="B97" s="163">
        <v>2015</v>
      </c>
      <c r="C97" s="148">
        <v>1228.325</v>
      </c>
      <c r="D97" s="148">
        <v>374.63799999999998</v>
      </c>
      <c r="E97" s="148">
        <v>332.97300000000001</v>
      </c>
      <c r="F97" s="148">
        <v>51.664999999999999</v>
      </c>
      <c r="G97" s="148">
        <v>0.879</v>
      </c>
      <c r="H97" s="148">
        <v>1936.8150000000001</v>
      </c>
      <c r="I97" s="148">
        <v>8.6059999999999999</v>
      </c>
      <c r="J97" s="148">
        <v>1945.421</v>
      </c>
      <c r="K97" s="148">
        <v>533.654</v>
      </c>
      <c r="L97" s="148">
        <v>2479.0749999999998</v>
      </c>
      <c r="M97" s="148">
        <v>562.62400000000002</v>
      </c>
      <c r="N97" s="148">
        <v>0</v>
      </c>
      <c r="O97" s="148">
        <v>1916.451</v>
      </c>
      <c r="P97" s="15">
        <v>1874.682</v>
      </c>
    </row>
    <row r="98" spans="1:16" ht="15.9" x14ac:dyDescent="0.45">
      <c r="A98" s="7"/>
      <c r="B98" s="163">
        <v>2016</v>
      </c>
      <c r="C98" s="148">
        <v>1289.4449999999999</v>
      </c>
      <c r="D98" s="148">
        <v>382.76</v>
      </c>
      <c r="E98" s="148">
        <v>356.60199999999998</v>
      </c>
      <c r="F98" s="148">
        <v>51.473999999999997</v>
      </c>
      <c r="G98" s="148">
        <v>1.502</v>
      </c>
      <c r="H98" s="148">
        <v>2030.309</v>
      </c>
      <c r="I98" s="148">
        <v>-0.90800000000000003</v>
      </c>
      <c r="J98" s="148">
        <v>2029.4010000000001</v>
      </c>
      <c r="K98" s="148">
        <v>575.63199999999995</v>
      </c>
      <c r="L98" s="148">
        <v>2605.0329999999999</v>
      </c>
      <c r="M98" s="148">
        <v>613.38800000000003</v>
      </c>
      <c r="N98" s="148">
        <v>0</v>
      </c>
      <c r="O98" s="148">
        <v>1991.645</v>
      </c>
      <c r="P98" s="15">
        <v>1944.912</v>
      </c>
    </row>
    <row r="99" spans="1:16" ht="15.9" x14ac:dyDescent="0.45">
      <c r="A99" s="7"/>
      <c r="B99" s="163">
        <v>2017</v>
      </c>
      <c r="C99" s="148">
        <v>1336.921</v>
      </c>
      <c r="D99" s="148">
        <v>388.577</v>
      </c>
      <c r="E99" s="148">
        <v>380.012</v>
      </c>
      <c r="F99" s="148">
        <v>57.4</v>
      </c>
      <c r="G99" s="148">
        <v>0.84199999999999997</v>
      </c>
      <c r="H99" s="148">
        <v>2106.3519999999999</v>
      </c>
      <c r="I99" s="148">
        <v>4.0549999999999997</v>
      </c>
      <c r="J99" s="148">
        <v>2110.4070000000002</v>
      </c>
      <c r="K99" s="148">
        <v>643.28599999999994</v>
      </c>
      <c r="L99" s="148">
        <v>2753.6930000000002</v>
      </c>
      <c r="M99" s="148">
        <v>671.21100000000001</v>
      </c>
      <c r="N99" s="148">
        <v>0</v>
      </c>
      <c r="O99" s="148">
        <v>2082.482</v>
      </c>
      <c r="P99" s="15">
        <v>2060.0749999999998</v>
      </c>
    </row>
    <row r="100" spans="1:16" ht="15.9" x14ac:dyDescent="0.45">
      <c r="A100" s="7"/>
      <c r="B100" s="163">
        <v>2018</v>
      </c>
      <c r="C100" s="148">
        <v>1391.673</v>
      </c>
      <c r="D100" s="148">
        <v>399.065</v>
      </c>
      <c r="E100" s="148">
        <v>387.32400000000001</v>
      </c>
      <c r="F100" s="148">
        <v>58.445999999999998</v>
      </c>
      <c r="G100" s="148">
        <v>2.8260000000000001</v>
      </c>
      <c r="H100" s="148">
        <v>2180.8879999999999</v>
      </c>
      <c r="I100" s="148">
        <v>1.17</v>
      </c>
      <c r="J100" s="148">
        <v>2182.058</v>
      </c>
      <c r="K100" s="148">
        <v>679.7</v>
      </c>
      <c r="L100" s="148">
        <v>2861.7579999999998</v>
      </c>
      <c r="M100" s="148">
        <v>709.45399999999995</v>
      </c>
      <c r="N100" s="148">
        <v>0</v>
      </c>
      <c r="O100" s="148">
        <v>2152.3040000000001</v>
      </c>
      <c r="P100" s="15">
        <v>2123.0509999999999</v>
      </c>
    </row>
    <row r="101" spans="1:16" ht="15.9" x14ac:dyDescent="0.45">
      <c r="A101" s="7"/>
      <c r="B101" s="163">
        <v>2019</v>
      </c>
      <c r="C101" s="148">
        <v>1427.94</v>
      </c>
      <c r="D101" s="148">
        <v>426.59199999999998</v>
      </c>
      <c r="E101" s="148">
        <v>406.423</v>
      </c>
      <c r="F101" s="148">
        <v>62.139000000000003</v>
      </c>
      <c r="G101" s="148">
        <v>2.88</v>
      </c>
      <c r="H101" s="148">
        <v>2263.835</v>
      </c>
      <c r="I101" s="148">
        <v>1.262</v>
      </c>
      <c r="J101" s="148">
        <v>2265.0970000000002</v>
      </c>
      <c r="K101" s="148">
        <v>706.69600000000003</v>
      </c>
      <c r="L101" s="148">
        <v>2971.7930000000001</v>
      </c>
      <c r="M101" s="148">
        <v>737.87199999999996</v>
      </c>
      <c r="N101" s="148">
        <v>0</v>
      </c>
      <c r="O101" s="148">
        <v>2233.9209999999998</v>
      </c>
      <c r="P101" s="15">
        <v>2231.6669999999999</v>
      </c>
    </row>
    <row r="102" spans="1:16" ht="15.9" x14ac:dyDescent="0.45">
      <c r="A102" s="7"/>
      <c r="B102" s="163">
        <v>2020</v>
      </c>
      <c r="C102" s="148">
        <v>1246.0730000000001</v>
      </c>
      <c r="D102" s="148">
        <v>475.61799999999999</v>
      </c>
      <c r="E102" s="148">
        <v>367.488</v>
      </c>
      <c r="F102" s="148">
        <v>66.087000000000003</v>
      </c>
      <c r="G102" s="148">
        <v>0.96899999999999997</v>
      </c>
      <c r="H102" s="148">
        <v>2090.1480000000001</v>
      </c>
      <c r="I102" s="148">
        <v>1.3160000000000001</v>
      </c>
      <c r="J102" s="148">
        <v>2091.4639999999999</v>
      </c>
      <c r="K102" s="148">
        <v>624.80499999999995</v>
      </c>
      <c r="L102" s="148">
        <v>2716.2689999999998</v>
      </c>
      <c r="M102" s="148">
        <v>611.98099999999999</v>
      </c>
      <c r="N102" s="148">
        <v>0</v>
      </c>
      <c r="O102" s="148">
        <v>2104.288</v>
      </c>
      <c r="P102" s="15">
        <v>2059.4569999999999</v>
      </c>
    </row>
    <row r="103" spans="1:16" ht="15.9" x14ac:dyDescent="0.45">
      <c r="A103" s="7"/>
      <c r="B103" s="163">
        <v>2021</v>
      </c>
      <c r="C103" s="148">
        <v>1369.336</v>
      </c>
      <c r="D103" s="148">
        <v>508.71600000000001</v>
      </c>
      <c r="E103" s="148">
        <v>403.84699999999998</v>
      </c>
      <c r="F103" s="148">
        <v>71.712000000000003</v>
      </c>
      <c r="G103" s="148">
        <v>8.7260000000000009</v>
      </c>
      <c r="H103" s="148">
        <v>2290.625</v>
      </c>
      <c r="I103" s="148">
        <v>-3.028</v>
      </c>
      <c r="J103" s="148">
        <v>2287.5970000000002</v>
      </c>
      <c r="K103" s="148">
        <v>676.02599999999995</v>
      </c>
      <c r="L103" s="148">
        <v>2963.623</v>
      </c>
      <c r="M103" s="148">
        <v>679.54399999999998</v>
      </c>
      <c r="N103" s="148">
        <v>0</v>
      </c>
      <c r="O103" s="148">
        <v>2284.0790000000002</v>
      </c>
      <c r="P103" s="15">
        <v>2296.6120000000001</v>
      </c>
    </row>
    <row r="104" spans="1:16" ht="15.9" x14ac:dyDescent="0.45">
      <c r="A104" s="7"/>
      <c r="B104" s="51">
        <v>2022</v>
      </c>
      <c r="C104" s="148">
        <v>1552.431</v>
      </c>
      <c r="D104" s="148">
        <v>525.04399999999998</v>
      </c>
      <c r="E104" s="148">
        <v>459.733</v>
      </c>
      <c r="F104" s="148">
        <v>77.947000000000003</v>
      </c>
      <c r="G104" s="148">
        <v>-20.024000000000001</v>
      </c>
      <c r="H104" s="148">
        <v>2517.1840000000002</v>
      </c>
      <c r="I104" s="148">
        <v>25.902000000000001</v>
      </c>
      <c r="J104" s="148">
        <v>2543.0859999999998</v>
      </c>
      <c r="K104" s="148">
        <v>833.85799999999995</v>
      </c>
      <c r="L104" s="148">
        <v>3376.944</v>
      </c>
      <c r="M104" s="148">
        <v>901.81</v>
      </c>
      <c r="N104" s="148">
        <v>31.036000000000001</v>
      </c>
      <c r="O104" s="148">
        <v>2506.17</v>
      </c>
      <c r="P104" s="15">
        <v>2518.8519999999999</v>
      </c>
    </row>
    <row r="105" spans="1:16" ht="15.9" x14ac:dyDescent="0.45">
      <c r="A105" s="7"/>
      <c r="B105" s="163">
        <v>2023</v>
      </c>
      <c r="C105" s="148">
        <v>1671.739922</v>
      </c>
      <c r="D105" s="148">
        <v>556.49597203636517</v>
      </c>
      <c r="E105" s="148">
        <v>487.13586400000003</v>
      </c>
      <c r="F105" s="148">
        <v>89.40559039999998</v>
      </c>
      <c r="G105" s="148">
        <v>-13.277320659999999</v>
      </c>
      <c r="H105" s="148">
        <v>2702.094437376365</v>
      </c>
      <c r="I105" s="148">
        <v>-2.665187634</v>
      </c>
      <c r="J105" s="148">
        <v>2699.4292497423648</v>
      </c>
      <c r="K105" s="148">
        <v>853.41478200000006</v>
      </c>
      <c r="L105" s="148">
        <v>3552.8440310000001</v>
      </c>
      <c r="M105" s="148">
        <v>892.00218700000005</v>
      </c>
      <c r="N105" s="148">
        <v>36.253372329999998</v>
      </c>
      <c r="O105" s="148">
        <v>2697.0952169999996</v>
      </c>
      <c r="P105" s="15">
        <v>2655.8744229999998</v>
      </c>
    </row>
    <row r="106" spans="1:16" ht="15.9" x14ac:dyDescent="0.45">
      <c r="A106" s="7"/>
      <c r="B106" s="51">
        <v>2024</v>
      </c>
      <c r="C106" s="148">
        <v>1738.5628219999999</v>
      </c>
      <c r="D106" s="148">
        <v>572.76531693524373</v>
      </c>
      <c r="E106" s="148">
        <v>473.13939799999991</v>
      </c>
      <c r="F106" s="148">
        <v>91.947649499999997</v>
      </c>
      <c r="G106" s="148">
        <v>-7.3400614800000001</v>
      </c>
      <c r="H106" s="148">
        <v>2777.1274754552442</v>
      </c>
      <c r="I106" s="148">
        <v>2.36034845</v>
      </c>
      <c r="J106" s="148">
        <v>2779.4878239052437</v>
      </c>
      <c r="K106" s="148">
        <v>833.18517500000007</v>
      </c>
      <c r="L106" s="148">
        <v>3612.6729970000001</v>
      </c>
      <c r="M106" s="148">
        <v>872.56264699999997</v>
      </c>
      <c r="N106" s="148">
        <v>37.086519759999995</v>
      </c>
      <c r="O106" s="148">
        <v>2777.196872</v>
      </c>
      <c r="P106" s="15">
        <v>2725.7966099999999</v>
      </c>
    </row>
    <row r="107" spans="1:16" ht="15.9" x14ac:dyDescent="0.45">
      <c r="A107" s="7"/>
      <c r="B107" s="51">
        <v>2025</v>
      </c>
      <c r="C107" s="148">
        <v>1789.806149</v>
      </c>
      <c r="D107" s="148">
        <v>588.59923746082779</v>
      </c>
      <c r="E107" s="148">
        <v>478.33625699999999</v>
      </c>
      <c r="F107" s="148">
        <v>88.923659900000004</v>
      </c>
      <c r="G107" s="148">
        <v>-7.4495224699999998</v>
      </c>
      <c r="H107" s="148">
        <v>2849.2921209908272</v>
      </c>
      <c r="I107" s="148">
        <v>3.2141871660000003</v>
      </c>
      <c r="J107" s="148">
        <v>2852.5063081568273</v>
      </c>
      <c r="K107" s="148">
        <v>833.41839700000003</v>
      </c>
      <c r="L107" s="148">
        <v>3685.9247059999998</v>
      </c>
      <c r="M107" s="148">
        <v>860.40040900000008</v>
      </c>
      <c r="N107" s="148">
        <v>37.714752089999998</v>
      </c>
      <c r="O107" s="148">
        <v>2863.2390479999995</v>
      </c>
      <c r="P107" s="15">
        <v>2813.6228229999997</v>
      </c>
    </row>
    <row r="108" spans="1:16" ht="15.9" x14ac:dyDescent="0.45">
      <c r="A108" s="7"/>
      <c r="B108" s="51">
        <v>2026</v>
      </c>
      <c r="C108" s="148">
        <v>1847.4516429999999</v>
      </c>
      <c r="D108" s="148">
        <v>607.25762294298715</v>
      </c>
      <c r="E108" s="148">
        <v>496.39134499999994</v>
      </c>
      <c r="F108" s="148">
        <v>88.364628199999999</v>
      </c>
      <c r="G108" s="148">
        <v>-7.5543429</v>
      </c>
      <c r="H108" s="148">
        <v>2943.5462680429873</v>
      </c>
      <c r="I108" s="148">
        <v>3.1903915710000001</v>
      </c>
      <c r="J108" s="148">
        <v>2946.7366596139873</v>
      </c>
      <c r="K108" s="148">
        <v>840.46533599999998</v>
      </c>
      <c r="L108" s="148">
        <v>3787.2019949999999</v>
      </c>
      <c r="M108" s="148">
        <v>858.42718400000001</v>
      </c>
      <c r="N108" s="148">
        <v>38.327932529999998</v>
      </c>
      <c r="O108" s="148">
        <v>2967.1027439999998</v>
      </c>
      <c r="P108" s="15">
        <v>2915.7174660000001</v>
      </c>
    </row>
    <row r="109" spans="1:16" ht="15.9" x14ac:dyDescent="0.45">
      <c r="A109" s="7"/>
      <c r="B109" s="51">
        <v>2027</v>
      </c>
      <c r="C109" s="472">
        <v>1919.814801</v>
      </c>
      <c r="D109" s="472">
        <v>625.79304553876875</v>
      </c>
      <c r="E109" s="472">
        <v>509.903794</v>
      </c>
      <c r="F109" s="472">
        <v>89.209992199999988</v>
      </c>
      <c r="G109" s="472">
        <v>-7.6671330900000001</v>
      </c>
      <c r="H109" s="472">
        <v>3047.844507448769</v>
      </c>
      <c r="I109" s="472">
        <v>3.2603675270000001</v>
      </c>
      <c r="J109" s="472">
        <v>3051.1048749757692</v>
      </c>
      <c r="K109" s="472">
        <v>851.61826600000006</v>
      </c>
      <c r="L109" s="472">
        <v>3902.7231400000001</v>
      </c>
      <c r="M109" s="472">
        <v>863.67055500000004</v>
      </c>
      <c r="N109" s="472">
        <v>38.994491150000002</v>
      </c>
      <c r="O109" s="472">
        <v>3078.0470770000002</v>
      </c>
      <c r="P109" s="15">
        <v>3026.7326129999997</v>
      </c>
    </row>
    <row r="110" spans="1:16" ht="15.9" x14ac:dyDescent="0.45">
      <c r="A110" s="7"/>
      <c r="B110" s="160">
        <v>2028</v>
      </c>
      <c r="C110" s="189">
        <v>1996.3669769999999</v>
      </c>
      <c r="D110" s="189">
        <v>645.90975858759612</v>
      </c>
      <c r="E110" s="189">
        <v>522.45103800000004</v>
      </c>
      <c r="F110" s="189">
        <v>89.264440800000017</v>
      </c>
      <c r="G110" s="189">
        <v>-7.7868254200000004</v>
      </c>
      <c r="H110" s="189">
        <v>3156.9409481675962</v>
      </c>
      <c r="I110" s="189">
        <v>3.9582124959999998</v>
      </c>
      <c r="J110" s="189">
        <v>3160.8991606635959</v>
      </c>
      <c r="K110" s="189">
        <v>864.38218099999995</v>
      </c>
      <c r="L110" s="189">
        <v>4025.28134</v>
      </c>
      <c r="M110" s="189">
        <v>875.04565700000001</v>
      </c>
      <c r="N110" s="189">
        <v>39.720043629999999</v>
      </c>
      <c r="O110" s="189">
        <v>3189.9557259999997</v>
      </c>
      <c r="P110" s="147">
        <v>3138.9667510000004</v>
      </c>
    </row>
    <row r="111" spans="1:16" x14ac:dyDescent="0.4">
      <c r="B111" s="229" t="s">
        <v>319</v>
      </c>
      <c r="C111" s="148">
        <v>1007.591</v>
      </c>
      <c r="D111" s="148">
        <v>329.00599999999997</v>
      </c>
      <c r="E111" s="148">
        <v>275.10399999999998</v>
      </c>
      <c r="F111" s="148">
        <v>49.512</v>
      </c>
      <c r="G111" s="148">
        <v>0.81499999999999995</v>
      </c>
      <c r="H111" s="148">
        <v>1612.5160000000001</v>
      </c>
      <c r="I111" s="148">
        <v>-7.375</v>
      </c>
      <c r="J111" s="148">
        <v>1605.1410000000001</v>
      </c>
      <c r="K111" s="148">
        <v>437.01600000000002</v>
      </c>
      <c r="L111" s="148">
        <v>2042.1569999999999</v>
      </c>
      <c r="M111" s="148">
        <v>459.36599999999999</v>
      </c>
      <c r="N111" s="148">
        <v>0</v>
      </c>
      <c r="O111" s="148">
        <v>1582.7909999999999</v>
      </c>
      <c r="P111" s="15">
        <v>1555.396</v>
      </c>
    </row>
    <row r="112" spans="1:16" x14ac:dyDescent="0.4">
      <c r="B112" s="163" t="s">
        <v>320</v>
      </c>
      <c r="C112" s="148">
        <v>997.11599999999999</v>
      </c>
      <c r="D112" s="148">
        <v>343.18900000000002</v>
      </c>
      <c r="E112" s="148">
        <v>248.499</v>
      </c>
      <c r="F112" s="148">
        <v>52.223999999999997</v>
      </c>
      <c r="G112" s="148">
        <v>0.85199999999999998</v>
      </c>
      <c r="H112" s="148">
        <v>1589.6559999999999</v>
      </c>
      <c r="I112" s="148">
        <v>-12.172000000000001</v>
      </c>
      <c r="J112" s="148">
        <v>1577.4839999999999</v>
      </c>
      <c r="K112" s="148">
        <v>423.39100000000002</v>
      </c>
      <c r="L112" s="148">
        <v>2000.875</v>
      </c>
      <c r="M112" s="148">
        <v>442.69900000000001</v>
      </c>
      <c r="N112" s="148">
        <v>0</v>
      </c>
      <c r="O112" s="148">
        <v>1558.1759999999999</v>
      </c>
      <c r="P112" s="157">
        <v>1552.2750000000001</v>
      </c>
    </row>
    <row r="113" spans="2:16" x14ac:dyDescent="0.4">
      <c r="B113" s="163" t="s">
        <v>321</v>
      </c>
      <c r="C113" s="148">
        <v>1041.559</v>
      </c>
      <c r="D113" s="148">
        <v>348.93</v>
      </c>
      <c r="E113" s="148">
        <v>259.05200000000002</v>
      </c>
      <c r="F113" s="148">
        <v>51.427</v>
      </c>
      <c r="G113" s="148">
        <v>-1.093</v>
      </c>
      <c r="H113" s="148">
        <v>1648.4480000000001</v>
      </c>
      <c r="I113" s="148">
        <v>-1.7809999999999999</v>
      </c>
      <c r="J113" s="148">
        <v>1646.6669999999999</v>
      </c>
      <c r="K113" s="148">
        <v>482.20800000000003</v>
      </c>
      <c r="L113" s="148">
        <v>2128.875</v>
      </c>
      <c r="M113" s="148">
        <v>501.70299999999997</v>
      </c>
      <c r="N113" s="148">
        <v>0</v>
      </c>
      <c r="O113" s="148">
        <v>1627.172</v>
      </c>
      <c r="P113" s="157">
        <v>1629.4449999999999</v>
      </c>
    </row>
    <row r="114" spans="2:16" x14ac:dyDescent="0.4">
      <c r="B114" s="163" t="s">
        <v>82</v>
      </c>
      <c r="C114" s="148">
        <v>1069.4059999999999</v>
      </c>
      <c r="D114" s="148">
        <v>348.529</v>
      </c>
      <c r="E114" s="148">
        <v>265.089</v>
      </c>
      <c r="F114" s="148">
        <v>46.627000000000002</v>
      </c>
      <c r="G114" s="148">
        <v>1.2789999999999999</v>
      </c>
      <c r="H114" s="148">
        <v>1684.3030000000001</v>
      </c>
      <c r="I114" s="148">
        <v>2.4830000000000001</v>
      </c>
      <c r="J114" s="148">
        <v>1686.7860000000001</v>
      </c>
      <c r="K114" s="148">
        <v>529.02800000000002</v>
      </c>
      <c r="L114" s="148">
        <v>2215.8139999999999</v>
      </c>
      <c r="M114" s="148">
        <v>543.25199999999995</v>
      </c>
      <c r="N114" s="148">
        <v>0</v>
      </c>
      <c r="O114" s="148">
        <v>1672.5619999999999</v>
      </c>
      <c r="P114" s="157">
        <v>1675.3150000000001</v>
      </c>
    </row>
    <row r="115" spans="2:16" x14ac:dyDescent="0.4">
      <c r="B115" s="163" t="s">
        <v>83</v>
      </c>
      <c r="C115" s="148">
        <v>1113.172</v>
      </c>
      <c r="D115" s="148">
        <v>354.13799999999998</v>
      </c>
      <c r="E115" s="148">
        <v>269.37200000000001</v>
      </c>
      <c r="F115" s="148">
        <v>43.658000000000001</v>
      </c>
      <c r="G115" s="148">
        <v>2.3690000000000002</v>
      </c>
      <c r="H115" s="148">
        <v>1739.0509999999999</v>
      </c>
      <c r="I115" s="148">
        <v>6.2619999999999996</v>
      </c>
      <c r="J115" s="148">
        <v>1745.3130000000001</v>
      </c>
      <c r="K115" s="148">
        <v>524.29700000000003</v>
      </c>
      <c r="L115" s="148">
        <v>2269.61</v>
      </c>
      <c r="M115" s="148">
        <v>542.49599999999998</v>
      </c>
      <c r="N115" s="148">
        <v>0</v>
      </c>
      <c r="O115" s="148">
        <v>1727.114</v>
      </c>
      <c r="P115" s="157">
        <v>1702.7670000000001</v>
      </c>
    </row>
    <row r="116" spans="2:16" x14ac:dyDescent="0.4">
      <c r="B116" s="163" t="s">
        <v>84</v>
      </c>
      <c r="C116" s="148">
        <v>1164.913</v>
      </c>
      <c r="D116" s="148">
        <v>362.06900000000002</v>
      </c>
      <c r="E116" s="148">
        <v>292.68</v>
      </c>
      <c r="F116" s="148">
        <v>45.911999999999999</v>
      </c>
      <c r="G116" s="148">
        <v>7.7450000000000001</v>
      </c>
      <c r="H116" s="148">
        <v>1827.4069999999999</v>
      </c>
      <c r="I116" s="148">
        <v>4.4349999999999996</v>
      </c>
      <c r="J116" s="148">
        <v>1831.8420000000001</v>
      </c>
      <c r="K116" s="148">
        <v>536.09100000000001</v>
      </c>
      <c r="L116" s="148">
        <v>2367.933</v>
      </c>
      <c r="M116" s="148">
        <v>566.68299999999999</v>
      </c>
      <c r="N116" s="148">
        <v>0</v>
      </c>
      <c r="O116" s="148">
        <v>1801.25</v>
      </c>
      <c r="P116" s="157">
        <v>1774.7</v>
      </c>
    </row>
    <row r="117" spans="2:16" x14ac:dyDescent="0.4">
      <c r="B117" s="163" t="s">
        <v>85</v>
      </c>
      <c r="C117" s="148">
        <v>1207.424</v>
      </c>
      <c r="D117" s="148">
        <v>370.79199999999997</v>
      </c>
      <c r="E117" s="148">
        <v>315.03500000000003</v>
      </c>
      <c r="F117" s="148">
        <v>50.625999999999998</v>
      </c>
      <c r="G117" s="148">
        <v>7.1689999999999996</v>
      </c>
      <c r="H117" s="148">
        <v>1900.42</v>
      </c>
      <c r="I117" s="148">
        <v>18.933</v>
      </c>
      <c r="J117" s="148">
        <v>1919.3530000000001</v>
      </c>
      <c r="K117" s="148">
        <v>533.25</v>
      </c>
      <c r="L117" s="148">
        <v>2452.6030000000001</v>
      </c>
      <c r="M117" s="148">
        <v>573.34299999999996</v>
      </c>
      <c r="N117" s="148">
        <v>0</v>
      </c>
      <c r="O117" s="148">
        <v>1879.26</v>
      </c>
      <c r="P117" s="157">
        <v>1841.848</v>
      </c>
    </row>
    <row r="118" spans="2:16" x14ac:dyDescent="0.4">
      <c r="B118" s="163" t="s">
        <v>86</v>
      </c>
      <c r="C118" s="148">
        <v>1241.4490000000001</v>
      </c>
      <c r="D118" s="148">
        <v>376.40199999999999</v>
      </c>
      <c r="E118" s="148">
        <v>337.15499999999997</v>
      </c>
      <c r="F118" s="148">
        <v>51.402000000000001</v>
      </c>
      <c r="G118" s="148">
        <v>-0.86599999999999999</v>
      </c>
      <c r="H118" s="148">
        <v>1954.14</v>
      </c>
      <c r="I118" s="148">
        <v>3.2320000000000002</v>
      </c>
      <c r="J118" s="148">
        <v>1957.3720000000001</v>
      </c>
      <c r="K118" s="148">
        <v>536.70100000000002</v>
      </c>
      <c r="L118" s="148">
        <v>2494.0729999999999</v>
      </c>
      <c r="M118" s="148">
        <v>562.63</v>
      </c>
      <c r="N118" s="148">
        <v>0</v>
      </c>
      <c r="O118" s="148">
        <v>1931.443</v>
      </c>
      <c r="P118" s="157">
        <v>1884.8879999999999</v>
      </c>
    </row>
    <row r="119" spans="2:16" x14ac:dyDescent="0.4">
      <c r="B119" s="163" t="s">
        <v>87</v>
      </c>
      <c r="C119" s="148">
        <v>1302.6590000000001</v>
      </c>
      <c r="D119" s="148">
        <v>384.46899999999999</v>
      </c>
      <c r="E119" s="148">
        <v>363.12599999999998</v>
      </c>
      <c r="F119" s="148">
        <v>51.719000000000001</v>
      </c>
      <c r="G119" s="148">
        <v>7.0999999999999994E-2</v>
      </c>
      <c r="H119" s="148">
        <v>2050.3249999999998</v>
      </c>
      <c r="I119" s="148">
        <v>2.36</v>
      </c>
      <c r="J119" s="148">
        <v>2052.6849999999999</v>
      </c>
      <c r="K119" s="148">
        <v>597.00099999999998</v>
      </c>
      <c r="L119" s="148">
        <v>2649.6860000000001</v>
      </c>
      <c r="M119" s="148">
        <v>633.84500000000003</v>
      </c>
      <c r="N119" s="148">
        <v>0</v>
      </c>
      <c r="O119" s="148">
        <v>2015.8409999999999</v>
      </c>
      <c r="P119" s="157">
        <v>1979.375</v>
      </c>
    </row>
    <row r="120" spans="2:16" x14ac:dyDescent="0.4">
      <c r="B120" s="163" t="s">
        <v>88</v>
      </c>
      <c r="C120" s="148">
        <v>1351.001</v>
      </c>
      <c r="D120" s="148">
        <v>390.245</v>
      </c>
      <c r="E120" s="148">
        <v>383.32799999999997</v>
      </c>
      <c r="F120" s="148">
        <v>58.795999999999999</v>
      </c>
      <c r="G120" s="148">
        <v>1.7270000000000001</v>
      </c>
      <c r="H120" s="148">
        <v>2126.3009999999999</v>
      </c>
      <c r="I120" s="148">
        <v>1.9590000000000001</v>
      </c>
      <c r="J120" s="148">
        <v>2128.2600000000002</v>
      </c>
      <c r="K120" s="148">
        <v>650.89400000000001</v>
      </c>
      <c r="L120" s="148">
        <v>2779.154</v>
      </c>
      <c r="M120" s="148">
        <v>679.33199999999999</v>
      </c>
      <c r="N120" s="148">
        <v>0</v>
      </c>
      <c r="O120" s="148">
        <v>2099.8220000000001</v>
      </c>
      <c r="P120" s="157">
        <v>2073.2809999999999</v>
      </c>
    </row>
    <row r="121" spans="2:16" x14ac:dyDescent="0.4">
      <c r="B121" s="163" t="s">
        <v>89</v>
      </c>
      <c r="C121" s="148">
        <v>1402.6949999999999</v>
      </c>
      <c r="D121" s="148">
        <v>403.10500000000002</v>
      </c>
      <c r="E121" s="148">
        <v>392.48899999999998</v>
      </c>
      <c r="F121" s="148">
        <v>59.887999999999998</v>
      </c>
      <c r="G121" s="148">
        <v>14.068</v>
      </c>
      <c r="H121" s="148">
        <v>2212.357</v>
      </c>
      <c r="I121" s="148">
        <v>7.1260000000000003</v>
      </c>
      <c r="J121" s="148">
        <v>2219.4830000000002</v>
      </c>
      <c r="K121" s="148">
        <v>684.73599999999999</v>
      </c>
      <c r="L121" s="148">
        <v>2904.2190000000001</v>
      </c>
      <c r="M121" s="148">
        <v>733.78700000000003</v>
      </c>
      <c r="N121" s="148">
        <v>0</v>
      </c>
      <c r="O121" s="148">
        <v>2170.4319999999998</v>
      </c>
      <c r="P121" s="157">
        <v>2149.1370000000002</v>
      </c>
    </row>
    <row r="122" spans="2:16" x14ac:dyDescent="0.4">
      <c r="B122" s="163" t="s">
        <v>90</v>
      </c>
      <c r="C122" s="148">
        <v>1419.3430000000001</v>
      </c>
      <c r="D122" s="148">
        <v>432.7</v>
      </c>
      <c r="E122" s="148">
        <v>403.35500000000002</v>
      </c>
      <c r="F122" s="148">
        <v>61.6</v>
      </c>
      <c r="G122" s="148">
        <v>-7.7439999999999998</v>
      </c>
      <c r="H122" s="148">
        <v>2247.654</v>
      </c>
      <c r="I122" s="148">
        <v>-6.0620000000000003</v>
      </c>
      <c r="J122" s="148">
        <v>2241.5920000000001</v>
      </c>
      <c r="K122" s="148">
        <v>708.19399999999996</v>
      </c>
      <c r="L122" s="148">
        <v>2949.7860000000001</v>
      </c>
      <c r="M122" s="148">
        <v>709.08</v>
      </c>
      <c r="N122" s="148">
        <v>0</v>
      </c>
      <c r="O122" s="148">
        <v>2240.7060000000001</v>
      </c>
      <c r="P122" s="157">
        <v>2230.23</v>
      </c>
    </row>
    <row r="123" spans="2:16" x14ac:dyDescent="0.4">
      <c r="B123" s="163" t="s">
        <v>91</v>
      </c>
      <c r="C123" s="148">
        <v>1206.5139999999999</v>
      </c>
      <c r="D123" s="148">
        <v>495.81599999999997</v>
      </c>
      <c r="E123" s="148">
        <v>364.42399999999998</v>
      </c>
      <c r="F123" s="148">
        <v>68.953000000000003</v>
      </c>
      <c r="G123" s="148">
        <v>8.7620000000000005</v>
      </c>
      <c r="H123" s="148">
        <v>2075.5160000000001</v>
      </c>
      <c r="I123" s="148">
        <v>1.645</v>
      </c>
      <c r="J123" s="148">
        <v>2077.1610000000001</v>
      </c>
      <c r="K123" s="148">
        <v>609.74300000000005</v>
      </c>
      <c r="L123" s="148">
        <v>2686.904</v>
      </c>
      <c r="M123" s="148">
        <v>600.78300000000002</v>
      </c>
      <c r="N123" s="148">
        <v>0</v>
      </c>
      <c r="O123" s="148">
        <v>2086.1210000000001</v>
      </c>
      <c r="P123" s="157">
        <v>2049.4070000000002</v>
      </c>
    </row>
    <row r="124" spans="2:16" x14ac:dyDescent="0.4">
      <c r="B124" s="163" t="s">
        <v>92</v>
      </c>
      <c r="C124" s="148">
        <v>1436.3430000000001</v>
      </c>
      <c r="D124" s="148">
        <v>512.53700000000003</v>
      </c>
      <c r="E124" s="148">
        <v>419.95100000000002</v>
      </c>
      <c r="F124" s="148">
        <v>73.122</v>
      </c>
      <c r="G124" s="148">
        <v>8.2949999999999999</v>
      </c>
      <c r="H124" s="148">
        <v>2377.1260000000002</v>
      </c>
      <c r="I124" s="148">
        <v>8.016</v>
      </c>
      <c r="J124" s="148">
        <v>2385.1419999999998</v>
      </c>
      <c r="K124" s="148">
        <v>698.16600000000005</v>
      </c>
      <c r="L124" s="148">
        <v>3083.308</v>
      </c>
      <c r="M124" s="148">
        <v>735.4</v>
      </c>
      <c r="N124" s="148">
        <v>6.976</v>
      </c>
      <c r="O124" s="148">
        <v>2354.884</v>
      </c>
      <c r="P124" s="157">
        <v>2361.4189999999999</v>
      </c>
    </row>
    <row r="125" spans="2:16" x14ac:dyDescent="0.4">
      <c r="B125" s="163" t="s">
        <v>93</v>
      </c>
      <c r="C125" s="148">
        <v>1587.9849999999999</v>
      </c>
      <c r="D125" s="148">
        <v>524.95500000000004</v>
      </c>
      <c r="E125" s="148">
        <v>470.22</v>
      </c>
      <c r="F125" s="148">
        <v>80.569999999999993</v>
      </c>
      <c r="G125" s="148">
        <v>-34.213000000000001</v>
      </c>
      <c r="H125" s="148">
        <v>2548.9470000000001</v>
      </c>
      <c r="I125" s="148">
        <v>15.532</v>
      </c>
      <c r="J125" s="148">
        <v>2564.4789999999998</v>
      </c>
      <c r="K125" s="148">
        <v>872.75400000000002</v>
      </c>
      <c r="L125" s="148">
        <v>3437.2330000000002</v>
      </c>
      <c r="M125" s="148">
        <v>914.46</v>
      </c>
      <c r="N125" s="148">
        <v>32.908999999999999</v>
      </c>
      <c r="O125" s="148">
        <v>2555.6819999999998</v>
      </c>
      <c r="P125" s="157">
        <v>2571.8649999999998</v>
      </c>
    </row>
    <row r="126" spans="2:16" x14ac:dyDescent="0.4">
      <c r="B126" s="163" t="s">
        <v>94</v>
      </c>
      <c r="C126" s="148">
        <v>1691.780628</v>
      </c>
      <c r="D126" s="148">
        <v>566.26737511913041</v>
      </c>
      <c r="E126" s="148">
        <v>484.56919699999997</v>
      </c>
      <c r="F126" s="148">
        <v>90.77175579999998</v>
      </c>
      <c r="G126" s="148">
        <v>-9.0642326400000002</v>
      </c>
      <c r="H126" s="148">
        <v>2733.5529674791301</v>
      </c>
      <c r="I126" s="148">
        <v>-2.0377897090000001</v>
      </c>
      <c r="J126" s="148">
        <v>2731.5151777701303</v>
      </c>
      <c r="K126" s="148">
        <v>844.88174399999991</v>
      </c>
      <c r="L126" s="148">
        <v>3576.3969200000001</v>
      </c>
      <c r="M126" s="148">
        <v>886.76086099999998</v>
      </c>
      <c r="N126" s="148">
        <v>36.622581519999997</v>
      </c>
      <c r="O126" s="148">
        <v>2726.2586419999998</v>
      </c>
      <c r="P126" s="157">
        <v>2675.7614920000001</v>
      </c>
    </row>
    <row r="127" spans="2:16" x14ac:dyDescent="0.4">
      <c r="B127" s="163" t="s">
        <v>342</v>
      </c>
      <c r="C127" s="148">
        <v>1752.244938</v>
      </c>
      <c r="D127" s="148">
        <v>575.42991931445329</v>
      </c>
      <c r="E127" s="148">
        <v>472.07939799999991</v>
      </c>
      <c r="F127" s="148">
        <v>90.965772200000004</v>
      </c>
      <c r="G127" s="148">
        <v>-7.3699402799999998</v>
      </c>
      <c r="H127" s="148">
        <v>2792.3843150344533</v>
      </c>
      <c r="I127" s="148">
        <v>3.2345463750000003</v>
      </c>
      <c r="J127" s="148">
        <v>2795.6188614094531</v>
      </c>
      <c r="K127" s="148">
        <v>832.155168</v>
      </c>
      <c r="L127" s="148">
        <v>3627.7740290000002</v>
      </c>
      <c r="M127" s="148">
        <v>868.4346240000001</v>
      </c>
      <c r="N127" s="148">
        <v>37.235004660000001</v>
      </c>
      <c r="O127" s="148">
        <v>2796.5744110000005</v>
      </c>
      <c r="P127" s="157">
        <v>2745.2659170000002</v>
      </c>
    </row>
    <row r="128" spans="2:16" x14ac:dyDescent="0.4">
      <c r="B128" s="163" t="s">
        <v>349</v>
      </c>
      <c r="C128" s="148">
        <v>1802.8365240000001</v>
      </c>
      <c r="D128" s="148">
        <v>593.40105735057523</v>
      </c>
      <c r="E128" s="148">
        <v>482.82971299999997</v>
      </c>
      <c r="F128" s="148">
        <v>88.478785299999984</v>
      </c>
      <c r="G128" s="148">
        <v>-7.4752456499999997</v>
      </c>
      <c r="H128" s="148">
        <v>2871.5920487005747</v>
      </c>
      <c r="I128" s="148">
        <v>2.79514386</v>
      </c>
      <c r="J128" s="148">
        <v>2874.3871925605749</v>
      </c>
      <c r="K128" s="148">
        <v>834.72273700000005</v>
      </c>
      <c r="L128" s="148">
        <v>3709.1099300000001</v>
      </c>
      <c r="M128" s="148">
        <v>859.12472700000012</v>
      </c>
      <c r="N128" s="148">
        <v>37.87249336</v>
      </c>
      <c r="O128" s="148">
        <v>2887.8576959999996</v>
      </c>
      <c r="P128" s="157">
        <v>2838.1687240000006</v>
      </c>
    </row>
    <row r="129" spans="2:16" x14ac:dyDescent="0.4">
      <c r="B129" s="163" t="s">
        <v>373</v>
      </c>
      <c r="C129" s="148">
        <v>1864.53721</v>
      </c>
      <c r="D129" s="148">
        <v>611.91246455776854</v>
      </c>
      <c r="E129" s="148">
        <v>500.13948399999998</v>
      </c>
      <c r="F129" s="148">
        <v>88.614753899999997</v>
      </c>
      <c r="G129" s="148">
        <v>-7.5816365100000001</v>
      </c>
      <c r="H129" s="148">
        <v>2969.0075220477684</v>
      </c>
      <c r="I129" s="148">
        <v>3.3625081830000001</v>
      </c>
      <c r="J129" s="148">
        <v>2972.3700302307684</v>
      </c>
      <c r="K129" s="148">
        <v>842.87630899999999</v>
      </c>
      <c r="L129" s="148">
        <v>3815.2463389999998</v>
      </c>
      <c r="M129" s="148">
        <v>858.96605899999997</v>
      </c>
      <c r="N129" s="148">
        <v>38.487723540000005</v>
      </c>
      <c r="O129" s="148">
        <v>2994.7680030000006</v>
      </c>
      <c r="P129" s="157">
        <v>2942.8314690000007</v>
      </c>
    </row>
    <row r="130" spans="2:16" x14ac:dyDescent="0.4">
      <c r="B130" s="163" t="s">
        <v>495</v>
      </c>
      <c r="C130" s="472">
        <v>1938.7172090000001</v>
      </c>
      <c r="D130" s="472">
        <v>630.58557418715475</v>
      </c>
      <c r="E130" s="472">
        <v>512.91190400000005</v>
      </c>
      <c r="F130" s="472">
        <v>89.272381899999999</v>
      </c>
      <c r="G130" s="472">
        <v>-7.6967091200000004</v>
      </c>
      <c r="H130" s="472">
        <v>3074.5179780671551</v>
      </c>
      <c r="I130" s="472">
        <v>3.3826710039999996</v>
      </c>
      <c r="J130" s="472">
        <v>3077.9006490711549</v>
      </c>
      <c r="K130" s="472">
        <v>854.80474400000003</v>
      </c>
      <c r="L130" s="472">
        <v>3932.705391</v>
      </c>
      <c r="M130" s="472">
        <v>866.07229300000006</v>
      </c>
      <c r="N130" s="472">
        <v>39.170645149999999</v>
      </c>
      <c r="O130" s="472">
        <v>3105.8037439999998</v>
      </c>
      <c r="P130" s="157">
        <v>3054.9784119999995</v>
      </c>
    </row>
    <row r="131" spans="2:16" ht="15.9" thickBot="1" x14ac:dyDescent="0.45">
      <c r="B131" s="268" t="s">
        <v>603</v>
      </c>
      <c r="C131" s="472">
        <v>2015.9739869999999</v>
      </c>
      <c r="D131" s="472">
        <v>651.16585246207615</v>
      </c>
      <c r="E131" s="472">
        <v>525.77554500000008</v>
      </c>
      <c r="F131" s="472">
        <v>89.281903200000016</v>
      </c>
      <c r="G131" s="472">
        <v>-7.8171906399999997</v>
      </c>
      <c r="H131" s="472">
        <v>3185.0981938220766</v>
      </c>
      <c r="I131" s="472">
        <v>4.2174749230000002</v>
      </c>
      <c r="J131" s="472">
        <v>3189.3156687450764</v>
      </c>
      <c r="K131" s="472">
        <v>867.54478700000004</v>
      </c>
      <c r="L131" s="472">
        <v>4056.8604500000001</v>
      </c>
      <c r="M131" s="472">
        <v>878.61588399999994</v>
      </c>
      <c r="N131" s="472">
        <v>39.90739516</v>
      </c>
      <c r="O131" s="472">
        <v>3218.151965</v>
      </c>
      <c r="P131" s="157">
        <v>3166.9981640000005</v>
      </c>
    </row>
    <row r="132" spans="2:16" x14ac:dyDescent="0.4">
      <c r="B132" s="468" t="s">
        <v>29</v>
      </c>
      <c r="C132" s="469"/>
      <c r="D132" s="469"/>
      <c r="E132" s="469"/>
      <c r="F132" s="469"/>
      <c r="G132" s="469"/>
      <c r="H132" s="469"/>
      <c r="I132" s="469"/>
      <c r="J132" s="469"/>
      <c r="K132" s="469"/>
      <c r="L132" s="469"/>
      <c r="M132" s="469"/>
      <c r="N132" s="469"/>
      <c r="O132" s="469"/>
      <c r="P132" s="474"/>
    </row>
    <row r="133" spans="2:16" x14ac:dyDescent="0.4">
      <c r="B133" s="420" t="s">
        <v>394</v>
      </c>
      <c r="C133" s="471"/>
      <c r="D133" s="471"/>
      <c r="E133" s="471"/>
      <c r="F133" s="471"/>
      <c r="G133" s="471"/>
      <c r="H133" s="471"/>
      <c r="I133" s="471"/>
      <c r="J133" s="471"/>
      <c r="K133" s="471"/>
      <c r="L133" s="471"/>
      <c r="M133" s="471"/>
      <c r="N133" s="471"/>
      <c r="O133" s="471"/>
      <c r="P133" s="430"/>
    </row>
    <row r="134" spans="2:16" x14ac:dyDescent="0.4">
      <c r="B134" s="420" t="s">
        <v>457</v>
      </c>
      <c r="C134" s="471"/>
      <c r="D134" s="471"/>
      <c r="E134" s="471"/>
      <c r="F134" s="471"/>
      <c r="G134" s="471"/>
      <c r="H134" s="471"/>
      <c r="I134" s="471"/>
      <c r="J134" s="471"/>
      <c r="K134" s="471"/>
      <c r="L134" s="471"/>
      <c r="M134" s="471"/>
      <c r="N134" s="471"/>
      <c r="O134" s="471"/>
      <c r="P134" s="430"/>
    </row>
    <row r="135" spans="2:16" x14ac:dyDescent="0.4">
      <c r="B135" s="420" t="s">
        <v>458</v>
      </c>
      <c r="C135" s="471"/>
      <c r="D135" s="471"/>
      <c r="E135" s="471"/>
      <c r="F135" s="471"/>
      <c r="G135" s="471"/>
      <c r="H135" s="471"/>
      <c r="I135" s="471"/>
      <c r="J135" s="471"/>
      <c r="K135" s="471"/>
      <c r="L135" s="471"/>
      <c r="M135" s="471"/>
      <c r="N135" s="471"/>
      <c r="O135" s="471"/>
      <c r="P135" s="430"/>
    </row>
    <row r="136" spans="2:16" x14ac:dyDescent="0.4">
      <c r="B136" s="420" t="s">
        <v>459</v>
      </c>
      <c r="C136" s="421"/>
      <c r="D136" s="421"/>
      <c r="E136" s="421"/>
      <c r="F136" s="421"/>
      <c r="G136" s="421"/>
      <c r="H136" s="421"/>
      <c r="I136" s="421"/>
      <c r="J136" s="421"/>
      <c r="K136" s="421"/>
      <c r="L136" s="421"/>
      <c r="M136" s="421"/>
      <c r="N136" s="421"/>
      <c r="O136" s="421"/>
      <c r="P136" s="430"/>
    </row>
    <row r="137" spans="2:16" x14ac:dyDescent="0.4">
      <c r="B137" s="420" t="s">
        <v>460</v>
      </c>
      <c r="C137" s="471"/>
      <c r="D137" s="471"/>
      <c r="E137" s="471"/>
      <c r="F137" s="471"/>
      <c r="G137" s="471"/>
      <c r="H137" s="471"/>
      <c r="I137" s="471"/>
      <c r="J137" s="471"/>
      <c r="K137" s="471"/>
      <c r="L137" s="471"/>
      <c r="M137" s="471"/>
      <c r="N137" s="471"/>
      <c r="O137" s="471"/>
      <c r="P137" s="430"/>
    </row>
    <row r="138" spans="2:16" x14ac:dyDescent="0.4">
      <c r="B138" s="423" t="s">
        <v>444</v>
      </c>
      <c r="C138" s="424"/>
      <c r="D138" s="424"/>
      <c r="E138" s="424"/>
      <c r="F138" s="424"/>
      <c r="G138" s="424"/>
      <c r="H138" s="424"/>
      <c r="I138" s="424"/>
      <c r="J138" s="424"/>
      <c r="K138" s="424"/>
      <c r="L138" s="424"/>
      <c r="M138" s="424"/>
      <c r="N138" s="424"/>
      <c r="O138" s="424"/>
      <c r="P138" s="431"/>
    </row>
    <row r="139" spans="2:16" x14ac:dyDescent="0.4">
      <c r="B139" s="420" t="s">
        <v>461</v>
      </c>
      <c r="C139" s="471"/>
      <c r="D139" s="471"/>
      <c r="E139" s="471"/>
      <c r="F139" s="471"/>
      <c r="G139" s="471"/>
      <c r="H139" s="471"/>
      <c r="I139" s="471"/>
      <c r="J139" s="471"/>
      <c r="K139" s="471"/>
      <c r="L139" s="471"/>
      <c r="M139" s="471"/>
      <c r="N139" s="471"/>
      <c r="O139" s="471"/>
      <c r="P139" s="430"/>
    </row>
    <row r="140" spans="2:16" x14ac:dyDescent="0.4">
      <c r="B140" s="420" t="s">
        <v>446</v>
      </c>
      <c r="C140" s="471"/>
      <c r="D140" s="471"/>
      <c r="E140" s="471"/>
      <c r="F140" s="471"/>
      <c r="G140" s="471"/>
      <c r="H140" s="471"/>
      <c r="I140" s="471"/>
      <c r="J140" s="471"/>
      <c r="K140" s="471"/>
      <c r="L140" s="471"/>
      <c r="M140" s="471"/>
      <c r="N140" s="471"/>
      <c r="O140" s="471"/>
      <c r="P140" s="430"/>
    </row>
    <row r="141" spans="2:16" x14ac:dyDescent="0.4">
      <c r="B141" s="420" t="s">
        <v>462</v>
      </c>
      <c r="C141" s="471"/>
      <c r="D141" s="471"/>
      <c r="E141" s="471"/>
      <c r="F141" s="471"/>
      <c r="G141" s="471"/>
      <c r="H141" s="471"/>
      <c r="I141" s="471"/>
      <c r="J141" s="471"/>
      <c r="K141" s="471"/>
      <c r="L141" s="471"/>
      <c r="M141" s="471"/>
      <c r="N141" s="471"/>
      <c r="O141" s="471"/>
      <c r="P141" s="430"/>
    </row>
    <row r="142" spans="2:16" x14ac:dyDescent="0.4">
      <c r="B142" s="420" t="s">
        <v>463</v>
      </c>
      <c r="C142" s="471"/>
      <c r="D142" s="471"/>
      <c r="E142" s="471"/>
      <c r="F142" s="471"/>
      <c r="G142" s="471"/>
      <c r="H142" s="471"/>
      <c r="I142" s="471"/>
      <c r="J142" s="471"/>
      <c r="K142" s="471"/>
      <c r="L142" s="471"/>
      <c r="M142" s="471"/>
      <c r="N142" s="471"/>
      <c r="O142" s="471"/>
      <c r="P142" s="430"/>
    </row>
    <row r="143" spans="2:16" x14ac:dyDescent="0.4">
      <c r="B143" s="420" t="s">
        <v>464</v>
      </c>
      <c r="C143" s="471"/>
      <c r="D143" s="471"/>
      <c r="E143" s="471"/>
      <c r="F143" s="471"/>
      <c r="G143" s="471"/>
      <c r="H143" s="471"/>
      <c r="I143" s="471"/>
      <c r="J143" s="471"/>
      <c r="K143" s="471"/>
      <c r="L143" s="471"/>
      <c r="M143" s="471"/>
      <c r="N143" s="471"/>
      <c r="O143" s="471"/>
      <c r="P143" s="430"/>
    </row>
    <row r="144" spans="2:16" x14ac:dyDescent="0.4">
      <c r="B144" s="420" t="s">
        <v>465</v>
      </c>
      <c r="C144" s="471"/>
      <c r="D144" s="471"/>
      <c r="E144" s="471"/>
      <c r="F144" s="471"/>
      <c r="G144" s="471"/>
      <c r="H144" s="471"/>
      <c r="I144" s="471"/>
      <c r="J144" s="471"/>
      <c r="K144" s="471"/>
      <c r="L144" s="471"/>
      <c r="M144" s="471"/>
      <c r="N144" s="471"/>
      <c r="O144" s="471"/>
      <c r="P144" s="430"/>
    </row>
    <row r="145" spans="2:16" x14ac:dyDescent="0.4">
      <c r="B145" s="420" t="s">
        <v>466</v>
      </c>
      <c r="C145" s="471"/>
      <c r="D145" s="471"/>
      <c r="E145" s="471"/>
      <c r="F145" s="471"/>
      <c r="G145" s="471"/>
      <c r="H145" s="471"/>
      <c r="I145" s="471"/>
      <c r="J145" s="471"/>
      <c r="K145" s="471"/>
      <c r="L145" s="471"/>
      <c r="M145" s="471"/>
      <c r="N145" s="471"/>
      <c r="O145" s="471"/>
      <c r="P145" s="430"/>
    </row>
    <row r="146" spans="2:16" ht="15.9" thickBot="1" x14ac:dyDescent="0.45">
      <c r="B146" s="427" t="s">
        <v>467</v>
      </c>
      <c r="C146" s="428"/>
      <c r="D146" s="428"/>
      <c r="E146" s="428"/>
      <c r="F146" s="428"/>
      <c r="G146" s="428"/>
      <c r="H146" s="428"/>
      <c r="I146" s="428"/>
      <c r="J146" s="428"/>
      <c r="K146" s="428"/>
      <c r="L146" s="428"/>
      <c r="M146" s="428"/>
      <c r="N146" s="428"/>
      <c r="O146" s="428"/>
      <c r="P146" s="432"/>
    </row>
    <row r="147" spans="2:16" x14ac:dyDescent="0.4">
      <c r="C147" s="230"/>
      <c r="D147" s="230"/>
      <c r="E147" s="230"/>
      <c r="F147" s="230"/>
      <c r="G147" s="230"/>
      <c r="H147" s="230"/>
      <c r="I147" s="230"/>
      <c r="J147" s="230"/>
      <c r="K147" s="230"/>
      <c r="L147" s="230"/>
      <c r="M147" s="230"/>
      <c r="N147" s="230"/>
      <c r="O147" s="230"/>
      <c r="P147" s="230"/>
    </row>
    <row r="148" spans="2:16" x14ac:dyDescent="0.4">
      <c r="C148" s="230"/>
      <c r="D148" s="230"/>
      <c r="E148" s="230"/>
      <c r="F148" s="230"/>
      <c r="G148" s="230"/>
      <c r="H148" s="230"/>
      <c r="I148" s="230"/>
      <c r="J148" s="230"/>
      <c r="K148" s="230"/>
      <c r="L148" s="230"/>
      <c r="M148" s="230"/>
      <c r="N148" s="230"/>
      <c r="O148" s="230"/>
      <c r="P148" s="230"/>
    </row>
    <row r="149" spans="2:16" x14ac:dyDescent="0.4">
      <c r="C149" s="230"/>
      <c r="D149" s="230"/>
      <c r="E149" s="230"/>
      <c r="F149" s="230"/>
      <c r="G149" s="230"/>
      <c r="H149" s="230"/>
      <c r="I149" s="230"/>
      <c r="J149" s="230"/>
      <c r="K149" s="230"/>
      <c r="L149" s="230"/>
      <c r="M149" s="230"/>
      <c r="N149" s="230"/>
      <c r="O149" s="230"/>
      <c r="P149" s="230"/>
    </row>
    <row r="150" spans="2:16" x14ac:dyDescent="0.4">
      <c r="C150" s="230"/>
      <c r="D150" s="230"/>
      <c r="E150" s="230"/>
      <c r="F150" s="230"/>
      <c r="G150" s="230"/>
      <c r="H150" s="230"/>
      <c r="I150" s="230"/>
      <c r="J150" s="230"/>
      <c r="K150" s="230"/>
      <c r="L150" s="230"/>
      <c r="M150" s="230"/>
      <c r="N150" s="230"/>
      <c r="O150" s="230"/>
      <c r="P150" s="230"/>
    </row>
    <row r="151" spans="2:16" x14ac:dyDescent="0.4">
      <c r="C151" s="230"/>
      <c r="D151" s="230"/>
      <c r="E151" s="230"/>
      <c r="F151" s="230"/>
      <c r="G151" s="230"/>
      <c r="H151" s="230"/>
      <c r="I151" s="230"/>
      <c r="J151" s="230"/>
      <c r="K151" s="230"/>
      <c r="L151" s="230"/>
      <c r="M151" s="230"/>
      <c r="N151" s="230"/>
      <c r="O151" s="230"/>
      <c r="P151" s="230"/>
    </row>
    <row r="152" spans="2:16" x14ac:dyDescent="0.4">
      <c r="C152" s="230"/>
      <c r="D152" s="230"/>
      <c r="E152" s="230"/>
      <c r="F152" s="230"/>
      <c r="G152" s="230"/>
      <c r="H152" s="230"/>
      <c r="I152" s="230"/>
      <c r="J152" s="230"/>
      <c r="K152" s="230"/>
      <c r="L152" s="230"/>
      <c r="M152" s="230"/>
      <c r="N152" s="230"/>
      <c r="O152" s="230"/>
      <c r="P152" s="230"/>
    </row>
    <row r="153" spans="2:16" x14ac:dyDescent="0.4">
      <c r="C153" s="230"/>
      <c r="D153" s="230"/>
      <c r="E153" s="230"/>
      <c r="F153" s="230"/>
      <c r="G153" s="230"/>
      <c r="H153" s="230"/>
      <c r="I153" s="230"/>
      <c r="J153" s="230"/>
      <c r="K153" s="230"/>
      <c r="L153" s="230"/>
      <c r="M153" s="230"/>
      <c r="N153" s="230"/>
      <c r="O153" s="230"/>
      <c r="P153" s="230"/>
    </row>
    <row r="154" spans="2:16" x14ac:dyDescent="0.4">
      <c r="C154" s="230"/>
      <c r="D154" s="230"/>
      <c r="E154" s="230"/>
      <c r="F154" s="230"/>
      <c r="G154" s="230"/>
      <c r="H154" s="230"/>
      <c r="I154" s="230"/>
      <c r="J154" s="230"/>
      <c r="K154" s="230"/>
      <c r="L154" s="230"/>
      <c r="M154" s="230"/>
      <c r="N154" s="230"/>
      <c r="O154" s="230"/>
      <c r="P154" s="230"/>
    </row>
    <row r="155" spans="2:16" x14ac:dyDescent="0.4">
      <c r="C155" s="230"/>
      <c r="D155" s="230"/>
      <c r="E155" s="230"/>
      <c r="F155" s="230"/>
      <c r="G155" s="230"/>
      <c r="H155" s="230"/>
      <c r="I155" s="230"/>
      <c r="J155" s="230"/>
      <c r="K155" s="230"/>
      <c r="L155" s="230"/>
      <c r="M155" s="230"/>
      <c r="N155" s="230"/>
      <c r="O155" s="230"/>
      <c r="P155" s="230"/>
    </row>
  </sheetData>
  <mergeCells count="14">
    <mergeCell ref="B2:P2"/>
    <mergeCell ref="B3:B4"/>
    <mergeCell ref="C3:C4"/>
    <mergeCell ref="D3:D4"/>
    <mergeCell ref="G3:G4"/>
    <mergeCell ref="H3:H4"/>
    <mergeCell ref="I3:I4"/>
    <mergeCell ref="J3:J4"/>
    <mergeCell ref="K3:K4"/>
    <mergeCell ref="L3:L4"/>
    <mergeCell ref="M3:M4"/>
    <mergeCell ref="N3:N4"/>
    <mergeCell ref="O3:O4"/>
    <mergeCell ref="P3:P4"/>
  </mergeCells>
  <hyperlinks>
    <hyperlink ref="A1" location="Contents!A1" display="Back to contents" xr:uid="{65D4C44E-8543-49B5-9870-F44F55DD2153}"/>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7F15E-C048-43DB-AD6F-099DCBABFB36}">
  <sheetPr>
    <tabColor theme="6"/>
    <pageSetUpPr fitToPage="1"/>
  </sheetPr>
  <dimension ref="A1:V151"/>
  <sheetViews>
    <sheetView showGridLines="0" zoomScaleNormal="100" zoomScaleSheetLayoutView="25" workbookViewId="0"/>
  </sheetViews>
  <sheetFormatPr defaultColWidth="8.86328125" defaultRowHeight="15.45" x14ac:dyDescent="0.4"/>
  <cols>
    <col min="1" max="1" width="9.33203125" style="2" customWidth="1"/>
    <col min="2" max="2" width="10.19921875" style="2" customWidth="1"/>
    <col min="3" max="3" width="11.86328125" style="2" customWidth="1"/>
    <col min="4" max="4" width="16.796875" style="2" customWidth="1"/>
    <col min="5" max="5" width="8.1328125" style="2" customWidth="1"/>
    <col min="6" max="6" width="13.1328125" style="2" customWidth="1"/>
    <col min="7" max="7" width="20.19921875" style="2" customWidth="1"/>
    <col min="8" max="8" width="14.86328125" style="2" customWidth="1"/>
    <col min="9" max="9" width="14.19921875" style="2" customWidth="1"/>
    <col min="10" max="10" width="17.19921875" style="2" customWidth="1"/>
    <col min="11" max="16384" width="8.86328125" style="2"/>
  </cols>
  <sheetData>
    <row r="1" spans="1:21" ht="33.75" customHeight="1" thickBot="1" x14ac:dyDescent="0.5">
      <c r="A1" s="9" t="s">
        <v>42</v>
      </c>
      <c r="B1" s="23"/>
      <c r="C1" s="23"/>
      <c r="D1" s="23"/>
      <c r="E1" s="23"/>
      <c r="F1" s="23"/>
      <c r="G1" s="23"/>
      <c r="H1" s="23"/>
      <c r="I1" s="23"/>
      <c r="J1" s="23"/>
      <c r="K1" s="7"/>
      <c r="L1" s="7"/>
      <c r="M1" s="7"/>
      <c r="N1" s="7"/>
    </row>
    <row r="2" spans="1:21" s="151" customFormat="1" ht="18.899999999999999" thickBot="1" x14ac:dyDescent="0.55000000000000004">
      <c r="A2" s="149"/>
      <c r="B2" s="605" t="s">
        <v>397</v>
      </c>
      <c r="C2" s="606"/>
      <c r="D2" s="606"/>
      <c r="E2" s="606"/>
      <c r="F2" s="606"/>
      <c r="G2" s="606"/>
      <c r="H2" s="606"/>
      <c r="I2" s="612"/>
      <c r="J2" s="150"/>
      <c r="K2" s="149"/>
      <c r="L2" s="149"/>
      <c r="M2" s="149"/>
      <c r="N2" s="149"/>
    </row>
    <row r="3" spans="1:21" s="154" customFormat="1" ht="47.6" x14ac:dyDescent="0.45">
      <c r="A3" s="152"/>
      <c r="B3" s="153" t="s">
        <v>398</v>
      </c>
      <c r="C3" s="78" t="s">
        <v>399</v>
      </c>
      <c r="D3" s="78" t="s">
        <v>400</v>
      </c>
      <c r="E3" s="78" t="s">
        <v>401</v>
      </c>
      <c r="F3" s="78" t="s">
        <v>402</v>
      </c>
      <c r="G3" s="78" t="s">
        <v>403</v>
      </c>
      <c r="H3" s="130" t="s">
        <v>404</v>
      </c>
      <c r="I3" s="410" t="s">
        <v>405</v>
      </c>
      <c r="J3" s="152"/>
      <c r="K3" s="152"/>
      <c r="L3" s="152"/>
      <c r="M3" s="152"/>
      <c r="N3" s="152"/>
    </row>
    <row r="4" spans="1:21" ht="15.9" x14ac:dyDescent="0.45">
      <c r="A4" s="7"/>
      <c r="B4" s="155" t="s">
        <v>56</v>
      </c>
      <c r="C4" s="148">
        <v>201.33099999999999</v>
      </c>
      <c r="D4" s="148">
        <v>81.906999999999996</v>
      </c>
      <c r="E4" s="156">
        <v>70.933000000000007</v>
      </c>
      <c r="F4" s="156">
        <v>354.17099999999999</v>
      </c>
      <c r="G4" s="148">
        <v>43.377000000000002</v>
      </c>
      <c r="H4" s="148">
        <v>0</v>
      </c>
      <c r="I4" s="157">
        <v>397.548</v>
      </c>
      <c r="J4" s="54"/>
      <c r="K4" s="7"/>
      <c r="L4" s="7"/>
      <c r="M4" s="7"/>
      <c r="N4" s="7"/>
      <c r="Q4" s="3"/>
      <c r="R4" s="3"/>
      <c r="S4" s="3"/>
      <c r="T4" s="3"/>
      <c r="U4" s="3"/>
    </row>
    <row r="5" spans="1:21" ht="15.9" x14ac:dyDescent="0.45">
      <c r="A5" s="7"/>
      <c r="B5" s="155" t="s">
        <v>57</v>
      </c>
      <c r="C5" s="148">
        <v>199.09</v>
      </c>
      <c r="D5" s="148">
        <v>85.62</v>
      </c>
      <c r="E5" s="156">
        <v>71.787999999999997</v>
      </c>
      <c r="F5" s="156">
        <v>356.49799999999999</v>
      </c>
      <c r="G5" s="148">
        <v>44.383000000000003</v>
      </c>
      <c r="H5" s="148">
        <v>0</v>
      </c>
      <c r="I5" s="157">
        <v>400.88099999999997</v>
      </c>
      <c r="J5" s="54"/>
      <c r="K5" s="7"/>
      <c r="L5" s="7"/>
      <c r="M5" s="7"/>
      <c r="N5" s="7"/>
      <c r="Q5" s="3"/>
      <c r="R5" s="3"/>
      <c r="S5" s="3"/>
      <c r="T5" s="3"/>
      <c r="U5" s="3"/>
    </row>
    <row r="6" spans="1:21" ht="15.9" x14ac:dyDescent="0.45">
      <c r="A6" s="7"/>
      <c r="B6" s="155" t="s">
        <v>58</v>
      </c>
      <c r="C6" s="148">
        <v>198.21799999999999</v>
      </c>
      <c r="D6" s="148">
        <v>87.153999999999996</v>
      </c>
      <c r="E6" s="156">
        <v>72.745999999999995</v>
      </c>
      <c r="F6" s="156">
        <v>358.11799999999999</v>
      </c>
      <c r="G6" s="148">
        <v>41.851999999999997</v>
      </c>
      <c r="H6" s="148">
        <v>0</v>
      </c>
      <c r="I6" s="157">
        <v>399.97</v>
      </c>
      <c r="J6" s="54"/>
      <c r="K6" s="7"/>
      <c r="L6" s="7"/>
      <c r="M6" s="7"/>
      <c r="N6" s="7"/>
      <c r="Q6" s="3"/>
      <c r="R6" s="3"/>
      <c r="S6" s="3"/>
      <c r="T6" s="3"/>
      <c r="U6" s="3"/>
    </row>
    <row r="7" spans="1:21" ht="15.9" x14ac:dyDescent="0.45">
      <c r="A7" s="7"/>
      <c r="B7" s="155" t="s">
        <v>63</v>
      </c>
      <c r="C7" s="148">
        <v>197.11699999999999</v>
      </c>
      <c r="D7" s="148">
        <v>84.445999999999998</v>
      </c>
      <c r="E7" s="156">
        <v>73.83</v>
      </c>
      <c r="F7" s="156">
        <v>355.39299999999997</v>
      </c>
      <c r="G7" s="148">
        <v>39.808</v>
      </c>
      <c r="H7" s="148">
        <v>0</v>
      </c>
      <c r="I7" s="157">
        <v>395.20100000000002</v>
      </c>
      <c r="J7" s="54"/>
      <c r="K7" s="7"/>
      <c r="L7" s="7"/>
      <c r="M7" s="7"/>
      <c r="N7" s="7"/>
      <c r="Q7" s="3"/>
      <c r="R7" s="3"/>
      <c r="S7" s="3"/>
      <c r="T7" s="3"/>
      <c r="U7" s="3"/>
    </row>
    <row r="8" spans="1:21" ht="15.9" x14ac:dyDescent="0.45">
      <c r="A8" s="7"/>
      <c r="B8" s="155" t="s">
        <v>0</v>
      </c>
      <c r="C8" s="148">
        <v>194.35400000000001</v>
      </c>
      <c r="D8" s="148">
        <v>84.05</v>
      </c>
      <c r="E8" s="156">
        <v>70.709000000000003</v>
      </c>
      <c r="F8" s="156">
        <v>349.113</v>
      </c>
      <c r="G8" s="148">
        <v>37.625999999999998</v>
      </c>
      <c r="H8" s="148">
        <v>0</v>
      </c>
      <c r="I8" s="157">
        <v>386.73899999999998</v>
      </c>
      <c r="J8" s="54"/>
      <c r="K8" s="7"/>
      <c r="L8" s="7"/>
      <c r="M8" s="7"/>
      <c r="N8" s="7"/>
      <c r="Q8" s="3"/>
      <c r="R8" s="3"/>
      <c r="S8" s="3"/>
      <c r="T8" s="3"/>
      <c r="U8" s="3"/>
    </row>
    <row r="9" spans="1:21" ht="15.9" x14ac:dyDescent="0.45">
      <c r="A9" s="7"/>
      <c r="B9" s="155" t="s">
        <v>1</v>
      </c>
      <c r="C9" s="148">
        <v>197.08500000000001</v>
      </c>
      <c r="D9" s="148">
        <v>80.893000000000001</v>
      </c>
      <c r="E9" s="156">
        <v>69.822999999999993</v>
      </c>
      <c r="F9" s="156">
        <v>347.80099999999999</v>
      </c>
      <c r="G9" s="148">
        <v>38.762999999999998</v>
      </c>
      <c r="H9" s="148">
        <v>0</v>
      </c>
      <c r="I9" s="157">
        <v>386.56400000000002</v>
      </c>
      <c r="J9" s="54"/>
      <c r="K9" s="7"/>
      <c r="L9" s="7"/>
      <c r="M9" s="7"/>
      <c r="N9" s="7"/>
      <c r="Q9" s="3"/>
      <c r="R9" s="3"/>
      <c r="S9" s="3"/>
      <c r="T9" s="3"/>
      <c r="U9" s="3"/>
    </row>
    <row r="10" spans="1:21" ht="15.9" x14ac:dyDescent="0.45">
      <c r="A10" s="7"/>
      <c r="B10" s="155" t="s">
        <v>2</v>
      </c>
      <c r="C10" s="148">
        <v>196.446</v>
      </c>
      <c r="D10" s="148">
        <v>83.195999999999998</v>
      </c>
      <c r="E10" s="156">
        <v>68.632999999999996</v>
      </c>
      <c r="F10" s="156">
        <v>348.27499999999998</v>
      </c>
      <c r="G10" s="148">
        <v>40.348999999999997</v>
      </c>
      <c r="H10" s="148">
        <v>0</v>
      </c>
      <c r="I10" s="157">
        <v>388.62400000000002</v>
      </c>
      <c r="J10" s="54"/>
      <c r="K10" s="7"/>
      <c r="L10" s="7"/>
      <c r="M10" s="7"/>
      <c r="N10" s="7"/>
      <c r="Q10" s="3"/>
      <c r="R10" s="3"/>
      <c r="S10" s="3"/>
      <c r="T10" s="3"/>
      <c r="U10" s="3"/>
    </row>
    <row r="11" spans="1:21" ht="15.9" x14ac:dyDescent="0.45">
      <c r="A11" s="7"/>
      <c r="B11" s="155" t="s">
        <v>3</v>
      </c>
      <c r="C11" s="148">
        <v>199.173</v>
      </c>
      <c r="D11" s="148">
        <v>78.239000000000004</v>
      </c>
      <c r="E11" s="156">
        <v>68.525000000000006</v>
      </c>
      <c r="F11" s="156">
        <v>345.93700000000001</v>
      </c>
      <c r="G11" s="148">
        <v>40.938000000000002</v>
      </c>
      <c r="H11" s="148">
        <v>0</v>
      </c>
      <c r="I11" s="157">
        <v>386.875</v>
      </c>
      <c r="J11" s="54"/>
      <c r="K11" s="7"/>
      <c r="L11" s="7"/>
      <c r="M11" s="7"/>
      <c r="N11" s="7"/>
      <c r="Q11" s="3"/>
      <c r="R11" s="3"/>
      <c r="S11" s="3"/>
      <c r="T11" s="3"/>
      <c r="U11" s="3"/>
    </row>
    <row r="12" spans="1:21" ht="15.9" x14ac:dyDescent="0.45">
      <c r="A12" s="7"/>
      <c r="B12" s="155" t="s">
        <v>4</v>
      </c>
      <c r="C12" s="148">
        <v>200.44300000000001</v>
      </c>
      <c r="D12" s="148">
        <v>82.802000000000007</v>
      </c>
      <c r="E12" s="156">
        <v>68.475999999999999</v>
      </c>
      <c r="F12" s="156">
        <v>351.721</v>
      </c>
      <c r="G12" s="148">
        <v>44.392000000000003</v>
      </c>
      <c r="H12" s="148">
        <v>0</v>
      </c>
      <c r="I12" s="157">
        <v>396.113</v>
      </c>
      <c r="J12" s="54"/>
      <c r="K12" s="7"/>
      <c r="L12" s="7"/>
      <c r="M12" s="7"/>
      <c r="N12" s="7"/>
      <c r="Q12" s="3"/>
      <c r="R12" s="3"/>
      <c r="S12" s="3"/>
      <c r="T12" s="3"/>
      <c r="U12" s="3"/>
    </row>
    <row r="13" spans="1:21" ht="15.9" x14ac:dyDescent="0.45">
      <c r="A13" s="7"/>
      <c r="B13" s="155" t="s">
        <v>5</v>
      </c>
      <c r="C13" s="148">
        <v>200.73099999999999</v>
      </c>
      <c r="D13" s="148">
        <v>81.876000000000005</v>
      </c>
      <c r="E13" s="156">
        <v>69.897000000000006</v>
      </c>
      <c r="F13" s="156">
        <v>352.50400000000002</v>
      </c>
      <c r="G13" s="148">
        <v>48.807000000000002</v>
      </c>
      <c r="H13" s="148">
        <v>0</v>
      </c>
      <c r="I13" s="157">
        <v>401.31099999999998</v>
      </c>
      <c r="J13" s="54"/>
      <c r="K13" s="7"/>
      <c r="L13" s="7"/>
      <c r="M13" s="7"/>
      <c r="N13" s="7"/>
      <c r="Q13" s="3"/>
      <c r="R13" s="3"/>
      <c r="S13" s="3"/>
      <c r="T13" s="3"/>
      <c r="U13" s="3"/>
    </row>
    <row r="14" spans="1:21" ht="15.9" x14ac:dyDescent="0.45">
      <c r="A14" s="7"/>
      <c r="B14" s="155" t="s">
        <v>6</v>
      </c>
      <c r="C14" s="148">
        <v>202.70400000000001</v>
      </c>
      <c r="D14" s="148">
        <v>86.14</v>
      </c>
      <c r="E14" s="156">
        <v>70.165999999999997</v>
      </c>
      <c r="F14" s="156">
        <v>359.01</v>
      </c>
      <c r="G14" s="148">
        <v>45.189</v>
      </c>
      <c r="H14" s="148">
        <v>0</v>
      </c>
      <c r="I14" s="157">
        <v>404.19900000000001</v>
      </c>
      <c r="J14" s="54"/>
      <c r="K14" s="7"/>
      <c r="L14" s="7"/>
      <c r="M14" s="7"/>
      <c r="N14" s="7"/>
      <c r="Q14" s="3"/>
      <c r="R14" s="3"/>
      <c r="S14" s="3"/>
      <c r="T14" s="3"/>
      <c r="U14" s="3"/>
    </row>
    <row r="15" spans="1:21" ht="15.9" x14ac:dyDescent="0.45">
      <c r="A15" s="7"/>
      <c r="B15" s="155" t="s">
        <v>7</v>
      </c>
      <c r="C15" s="148">
        <v>202.84800000000001</v>
      </c>
      <c r="D15" s="148">
        <v>87.793000000000006</v>
      </c>
      <c r="E15" s="156">
        <v>70.878</v>
      </c>
      <c r="F15" s="156">
        <v>361.51900000000001</v>
      </c>
      <c r="G15" s="148">
        <v>45.411000000000001</v>
      </c>
      <c r="H15" s="148">
        <v>0</v>
      </c>
      <c r="I15" s="157">
        <v>406.93</v>
      </c>
      <c r="J15" s="54"/>
      <c r="K15" s="7"/>
      <c r="L15" s="7"/>
      <c r="M15" s="7"/>
      <c r="N15" s="7"/>
      <c r="Q15" s="3"/>
      <c r="R15" s="3"/>
      <c r="S15" s="3"/>
      <c r="T15" s="3"/>
      <c r="U15" s="3"/>
    </row>
    <row r="16" spans="1:21" ht="15.9" x14ac:dyDescent="0.45">
      <c r="A16" s="7"/>
      <c r="B16" s="155" t="s">
        <v>8</v>
      </c>
      <c r="C16" s="148">
        <v>207.767</v>
      </c>
      <c r="D16" s="148">
        <v>86.070999999999998</v>
      </c>
      <c r="E16" s="156">
        <v>71.019000000000005</v>
      </c>
      <c r="F16" s="156">
        <v>364.85700000000003</v>
      </c>
      <c r="G16" s="148">
        <v>49.875</v>
      </c>
      <c r="H16" s="148">
        <v>0</v>
      </c>
      <c r="I16" s="157">
        <v>414.73200000000003</v>
      </c>
      <c r="J16" s="54"/>
      <c r="K16" s="7"/>
      <c r="L16" s="7"/>
      <c r="M16" s="7"/>
      <c r="N16" s="7"/>
      <c r="Q16" s="3"/>
      <c r="R16" s="3"/>
      <c r="S16" s="3"/>
      <c r="T16" s="3"/>
      <c r="U16" s="3"/>
    </row>
    <row r="17" spans="1:21" ht="15.9" x14ac:dyDescent="0.45">
      <c r="A17" s="7"/>
      <c r="B17" s="155" t="s">
        <v>9</v>
      </c>
      <c r="C17" s="148">
        <v>205.94300000000001</v>
      </c>
      <c r="D17" s="148">
        <v>86.268000000000001</v>
      </c>
      <c r="E17" s="156">
        <v>70.799000000000007</v>
      </c>
      <c r="F17" s="156">
        <v>363.01</v>
      </c>
      <c r="G17" s="148">
        <v>49.356000000000002</v>
      </c>
      <c r="H17" s="148">
        <v>0</v>
      </c>
      <c r="I17" s="157">
        <v>412.36599999999999</v>
      </c>
      <c r="J17" s="54"/>
      <c r="K17" s="7"/>
      <c r="L17" s="7"/>
      <c r="M17" s="7"/>
      <c r="N17" s="7"/>
      <c r="Q17" s="3"/>
      <c r="R17" s="3"/>
      <c r="S17" s="3"/>
      <c r="T17" s="3"/>
      <c r="U17" s="3"/>
    </row>
    <row r="18" spans="1:21" ht="15.9" x14ac:dyDescent="0.45">
      <c r="A18" s="7"/>
      <c r="B18" s="155" t="s">
        <v>10</v>
      </c>
      <c r="C18" s="148">
        <v>205.02199999999999</v>
      </c>
      <c r="D18" s="148">
        <v>88.025999999999996</v>
      </c>
      <c r="E18" s="156">
        <v>71.727999999999994</v>
      </c>
      <c r="F18" s="156">
        <v>364.77600000000001</v>
      </c>
      <c r="G18" s="148">
        <v>51.273000000000003</v>
      </c>
      <c r="H18" s="148">
        <v>0</v>
      </c>
      <c r="I18" s="157">
        <v>416.04899999999998</v>
      </c>
      <c r="J18" s="54"/>
      <c r="K18" s="7"/>
      <c r="L18" s="7"/>
      <c r="M18" s="7"/>
      <c r="N18" s="7"/>
      <c r="Q18" s="3"/>
      <c r="R18" s="3"/>
      <c r="S18" s="3"/>
      <c r="T18" s="3"/>
      <c r="U18" s="3"/>
    </row>
    <row r="19" spans="1:21" ht="15.9" x14ac:dyDescent="0.45">
      <c r="A19" s="7"/>
      <c r="B19" s="155" t="s">
        <v>11</v>
      </c>
      <c r="C19" s="148">
        <v>205.47399999999999</v>
      </c>
      <c r="D19" s="148">
        <v>91.63</v>
      </c>
      <c r="E19" s="156">
        <v>71.984999999999999</v>
      </c>
      <c r="F19" s="156">
        <v>369.089</v>
      </c>
      <c r="G19" s="148">
        <v>50.353999999999999</v>
      </c>
      <c r="H19" s="148">
        <v>0</v>
      </c>
      <c r="I19" s="157">
        <v>419.44299999999998</v>
      </c>
      <c r="J19" s="54"/>
      <c r="K19" s="7"/>
      <c r="L19" s="7"/>
      <c r="M19" s="7"/>
      <c r="N19" s="7"/>
      <c r="Q19" s="3"/>
      <c r="R19" s="3"/>
      <c r="S19" s="3"/>
      <c r="T19" s="3"/>
      <c r="U19" s="3"/>
    </row>
    <row r="20" spans="1:21" ht="15.9" x14ac:dyDescent="0.45">
      <c r="A20" s="7"/>
      <c r="B20" s="155" t="s">
        <v>12</v>
      </c>
      <c r="C20" s="148">
        <v>208.435</v>
      </c>
      <c r="D20" s="148">
        <v>89.656000000000006</v>
      </c>
      <c r="E20" s="156">
        <v>74.873999999999995</v>
      </c>
      <c r="F20" s="156">
        <v>372.96499999999997</v>
      </c>
      <c r="G20" s="148">
        <v>51.738999999999997</v>
      </c>
      <c r="H20" s="148">
        <v>0</v>
      </c>
      <c r="I20" s="157">
        <v>424.70400000000001</v>
      </c>
      <c r="J20" s="54"/>
      <c r="K20" s="7"/>
      <c r="L20" s="7"/>
      <c r="M20" s="7"/>
      <c r="N20" s="7"/>
      <c r="Q20" s="3"/>
      <c r="R20" s="3"/>
      <c r="S20" s="3"/>
      <c r="T20" s="3"/>
      <c r="U20" s="3"/>
    </row>
    <row r="21" spans="1:21" ht="15.9" x14ac:dyDescent="0.45">
      <c r="A21" s="7"/>
      <c r="B21" s="155" t="s">
        <v>13</v>
      </c>
      <c r="C21" s="148">
        <v>209.83600000000001</v>
      </c>
      <c r="D21" s="148">
        <v>89.405000000000001</v>
      </c>
      <c r="E21" s="156">
        <v>75.397000000000006</v>
      </c>
      <c r="F21" s="156">
        <v>374.63799999999998</v>
      </c>
      <c r="G21" s="148">
        <v>50.369</v>
      </c>
      <c r="H21" s="148">
        <v>0</v>
      </c>
      <c r="I21" s="157">
        <v>425.00700000000001</v>
      </c>
      <c r="J21" s="54"/>
      <c r="K21" s="7"/>
      <c r="L21" s="7"/>
      <c r="M21" s="7"/>
      <c r="N21" s="7"/>
      <c r="Q21" s="3"/>
      <c r="R21" s="3"/>
      <c r="S21" s="3"/>
      <c r="T21" s="3"/>
      <c r="U21" s="3"/>
    </row>
    <row r="22" spans="1:21" ht="15.9" x14ac:dyDescent="0.45">
      <c r="A22" s="7"/>
      <c r="B22" s="155" t="s">
        <v>14</v>
      </c>
      <c r="C22" s="148">
        <v>210.14699999999999</v>
      </c>
      <c r="D22" s="148">
        <v>93.825000000000003</v>
      </c>
      <c r="E22" s="156">
        <v>75.344999999999999</v>
      </c>
      <c r="F22" s="156">
        <v>379.31700000000001</v>
      </c>
      <c r="G22" s="148">
        <v>51.62</v>
      </c>
      <c r="H22" s="148">
        <v>0</v>
      </c>
      <c r="I22" s="157">
        <v>430.93700000000001</v>
      </c>
      <c r="J22" s="54"/>
      <c r="K22" s="7"/>
      <c r="L22" s="7"/>
      <c r="M22" s="7"/>
      <c r="N22" s="7"/>
      <c r="Q22" s="3"/>
      <c r="R22" s="3"/>
      <c r="S22" s="3"/>
      <c r="T22" s="3"/>
      <c r="U22" s="3"/>
    </row>
    <row r="23" spans="1:21" ht="15.9" x14ac:dyDescent="0.45">
      <c r="A23" s="7"/>
      <c r="B23" s="155" t="s">
        <v>15</v>
      </c>
      <c r="C23" s="148">
        <v>211.35</v>
      </c>
      <c r="D23" s="148">
        <v>93.872</v>
      </c>
      <c r="E23" s="156">
        <v>74.963999999999999</v>
      </c>
      <c r="F23" s="156">
        <v>380.18599999999998</v>
      </c>
      <c r="G23" s="148">
        <v>52.881</v>
      </c>
      <c r="H23" s="148">
        <v>0</v>
      </c>
      <c r="I23" s="157">
        <v>433.06700000000001</v>
      </c>
      <c r="J23" s="54"/>
      <c r="K23" s="7"/>
      <c r="L23" s="7"/>
      <c r="M23" s="7"/>
      <c r="N23" s="7"/>
      <c r="Q23" s="3"/>
      <c r="R23" s="3"/>
      <c r="S23" s="3"/>
      <c r="T23" s="3"/>
      <c r="U23" s="3"/>
    </row>
    <row r="24" spans="1:21" ht="15.9" x14ac:dyDescent="0.45">
      <c r="A24" s="7"/>
      <c r="B24" s="155" t="s">
        <v>16</v>
      </c>
      <c r="C24" s="148">
        <v>212.148</v>
      </c>
      <c r="D24" s="148">
        <v>96.64</v>
      </c>
      <c r="E24" s="156">
        <v>75.989999999999995</v>
      </c>
      <c r="F24" s="156">
        <v>384.77800000000002</v>
      </c>
      <c r="G24" s="148">
        <v>53.325000000000003</v>
      </c>
      <c r="H24" s="148">
        <v>0</v>
      </c>
      <c r="I24" s="157">
        <v>438.10300000000001</v>
      </c>
      <c r="J24" s="54"/>
      <c r="K24" s="7"/>
      <c r="L24" s="7"/>
      <c r="M24" s="7"/>
      <c r="N24" s="7"/>
      <c r="Q24" s="3"/>
      <c r="R24" s="3"/>
      <c r="S24" s="3"/>
      <c r="T24" s="3"/>
      <c r="U24" s="3"/>
    </row>
    <row r="25" spans="1:21" ht="15.9" x14ac:dyDescent="0.45">
      <c r="A25" s="7"/>
      <c r="B25" s="158" t="s">
        <v>17</v>
      </c>
      <c r="C25" s="148">
        <v>219.31200000000001</v>
      </c>
      <c r="D25" s="148">
        <v>92.683000000000007</v>
      </c>
      <c r="E25" s="156">
        <v>77.075000000000003</v>
      </c>
      <c r="F25" s="156">
        <v>389.07</v>
      </c>
      <c r="G25" s="148">
        <v>53.213000000000001</v>
      </c>
      <c r="H25" s="148">
        <v>0</v>
      </c>
      <c r="I25" s="157">
        <v>442.28300000000002</v>
      </c>
      <c r="J25" s="24"/>
      <c r="K25" s="7"/>
      <c r="L25" s="7"/>
      <c r="M25" s="7"/>
      <c r="N25" s="7"/>
      <c r="Q25" s="3"/>
      <c r="R25" s="3"/>
      <c r="S25" s="3"/>
      <c r="T25" s="3"/>
      <c r="U25" s="3"/>
    </row>
    <row r="26" spans="1:21" ht="15.9" x14ac:dyDescent="0.45">
      <c r="A26" s="7"/>
      <c r="B26" s="158" t="s">
        <v>18</v>
      </c>
      <c r="C26" s="148">
        <v>219.821</v>
      </c>
      <c r="D26" s="148">
        <v>95.234999999999999</v>
      </c>
      <c r="E26" s="156">
        <v>78.040000000000006</v>
      </c>
      <c r="F26" s="156">
        <v>393.096</v>
      </c>
      <c r="G26" s="148">
        <v>55.631</v>
      </c>
      <c r="H26" s="148">
        <v>0</v>
      </c>
      <c r="I26" s="157">
        <v>448.72699999999998</v>
      </c>
      <c r="J26" s="24"/>
      <c r="K26" s="7"/>
      <c r="L26" s="7"/>
      <c r="M26" s="7"/>
      <c r="N26" s="7"/>
      <c r="Q26" s="3"/>
      <c r="R26" s="3"/>
      <c r="S26" s="3"/>
      <c r="T26" s="3"/>
      <c r="U26" s="3"/>
    </row>
    <row r="27" spans="1:21" ht="15.9" x14ac:dyDescent="0.45">
      <c r="A27" s="7"/>
      <c r="B27" s="158" t="s">
        <v>19</v>
      </c>
      <c r="C27" s="148">
        <v>221.64099999999999</v>
      </c>
      <c r="D27" s="148">
        <v>95.57</v>
      </c>
      <c r="E27" s="156">
        <v>79.513999999999996</v>
      </c>
      <c r="F27" s="156">
        <v>396.72500000000002</v>
      </c>
      <c r="G27" s="148">
        <v>55.523000000000003</v>
      </c>
      <c r="H27" s="148">
        <v>0</v>
      </c>
      <c r="I27" s="157">
        <v>452.24799999999999</v>
      </c>
      <c r="J27" s="24"/>
      <c r="K27" s="7"/>
      <c r="L27" s="7"/>
      <c r="M27" s="7"/>
      <c r="N27" s="7"/>
      <c r="Q27" s="3"/>
      <c r="R27" s="3"/>
      <c r="S27" s="3"/>
      <c r="T27" s="3"/>
      <c r="U27" s="3"/>
    </row>
    <row r="28" spans="1:21" ht="15.9" x14ac:dyDescent="0.45">
      <c r="A28" s="7"/>
      <c r="B28" s="158" t="s">
        <v>20</v>
      </c>
      <c r="C28" s="148">
        <v>223.886</v>
      </c>
      <c r="D28" s="148">
        <v>95.697999999999993</v>
      </c>
      <c r="E28" s="156">
        <v>81.23</v>
      </c>
      <c r="F28" s="156">
        <v>400.81400000000002</v>
      </c>
      <c r="G28" s="148">
        <v>57.177999999999997</v>
      </c>
      <c r="H28" s="148">
        <v>0</v>
      </c>
      <c r="I28" s="157">
        <v>457.99200000000002</v>
      </c>
      <c r="J28" s="24"/>
      <c r="K28" s="7"/>
      <c r="L28" s="7"/>
      <c r="M28" s="7"/>
      <c r="N28" s="7"/>
      <c r="Q28" s="3"/>
      <c r="R28" s="3"/>
      <c r="S28" s="3"/>
      <c r="T28" s="3"/>
      <c r="U28" s="3"/>
    </row>
    <row r="29" spans="1:21" ht="15.9" x14ac:dyDescent="0.45">
      <c r="A29" s="7"/>
      <c r="B29" s="158" t="s">
        <v>21</v>
      </c>
      <c r="C29" s="148">
        <v>223.09100000000001</v>
      </c>
      <c r="D29" s="148">
        <v>99.347999999999999</v>
      </c>
      <c r="E29" s="156">
        <v>82.915999999999997</v>
      </c>
      <c r="F29" s="156">
        <v>405.35500000000002</v>
      </c>
      <c r="G29" s="148">
        <v>56.261000000000003</v>
      </c>
      <c r="H29" s="148">
        <v>0</v>
      </c>
      <c r="I29" s="157">
        <v>461.61599999999999</v>
      </c>
      <c r="J29" s="24"/>
      <c r="K29" s="7"/>
      <c r="L29" s="7"/>
      <c r="M29" s="7"/>
      <c r="N29" s="7"/>
      <c r="Q29" s="3"/>
      <c r="R29" s="3"/>
      <c r="S29" s="3"/>
      <c r="T29" s="3"/>
      <c r="U29" s="3"/>
    </row>
    <row r="30" spans="1:21" ht="15.9" x14ac:dyDescent="0.45">
      <c r="A30" s="7"/>
      <c r="B30" s="158" t="s">
        <v>22</v>
      </c>
      <c r="C30" s="148">
        <v>222.67699999999999</v>
      </c>
      <c r="D30" s="148">
        <v>107.69199999999999</v>
      </c>
      <c r="E30" s="156">
        <v>82.971000000000004</v>
      </c>
      <c r="F30" s="156">
        <v>413.34</v>
      </c>
      <c r="G30" s="148">
        <v>57.113999999999997</v>
      </c>
      <c r="H30" s="148">
        <v>0</v>
      </c>
      <c r="I30" s="157">
        <v>470.45400000000001</v>
      </c>
      <c r="J30" s="24"/>
      <c r="K30" s="7"/>
      <c r="L30" s="7"/>
      <c r="M30" s="7"/>
      <c r="N30" s="7"/>
      <c r="Q30" s="3"/>
      <c r="R30" s="3"/>
      <c r="S30" s="3"/>
      <c r="T30" s="3"/>
      <c r="U30" s="3"/>
    </row>
    <row r="31" spans="1:21" ht="15.9" x14ac:dyDescent="0.45">
      <c r="A31" s="7"/>
      <c r="B31" s="158" t="s">
        <v>23</v>
      </c>
      <c r="C31" s="148">
        <v>225.203</v>
      </c>
      <c r="D31" s="148">
        <v>106.08</v>
      </c>
      <c r="E31" s="156">
        <v>83.474000000000004</v>
      </c>
      <c r="F31" s="156">
        <v>414.75700000000001</v>
      </c>
      <c r="G31" s="148">
        <v>57.695</v>
      </c>
      <c r="H31" s="148">
        <v>0</v>
      </c>
      <c r="I31" s="157">
        <v>472.452</v>
      </c>
      <c r="J31" s="24"/>
      <c r="K31" s="7"/>
      <c r="L31" s="7"/>
      <c r="M31" s="7"/>
      <c r="N31" s="7"/>
      <c r="Q31" s="3"/>
      <c r="R31" s="3"/>
      <c r="S31" s="3"/>
      <c r="T31" s="3"/>
      <c r="U31" s="3"/>
    </row>
    <row r="32" spans="1:21" ht="15.9" x14ac:dyDescent="0.45">
      <c r="A32" s="7"/>
      <c r="B32" s="158" t="s">
        <v>24</v>
      </c>
      <c r="C32" s="148">
        <v>228.31899999999999</v>
      </c>
      <c r="D32" s="148">
        <v>104.12</v>
      </c>
      <c r="E32" s="156">
        <v>84.418999999999997</v>
      </c>
      <c r="F32" s="156">
        <v>416.858</v>
      </c>
      <c r="G32" s="148">
        <v>57.88</v>
      </c>
      <c r="H32" s="148">
        <v>0</v>
      </c>
      <c r="I32" s="157">
        <v>474.738</v>
      </c>
      <c r="J32" s="24"/>
      <c r="K32" s="7"/>
      <c r="L32" s="7"/>
      <c r="M32" s="7"/>
      <c r="N32" s="7"/>
      <c r="Q32" s="3"/>
      <c r="R32" s="3"/>
      <c r="S32" s="3"/>
      <c r="T32" s="3"/>
      <c r="U32" s="3"/>
    </row>
    <row r="33" spans="1:21" ht="15.9" x14ac:dyDescent="0.45">
      <c r="A33" s="7"/>
      <c r="B33" s="158" t="s">
        <v>25</v>
      </c>
      <c r="C33" s="148">
        <v>229.93700000000001</v>
      </c>
      <c r="D33" s="148">
        <v>102.34699999999999</v>
      </c>
      <c r="E33" s="156">
        <v>86.835999999999999</v>
      </c>
      <c r="F33" s="156">
        <v>419.12</v>
      </c>
      <c r="G33" s="148">
        <v>57.462000000000003</v>
      </c>
      <c r="H33" s="148">
        <v>0</v>
      </c>
      <c r="I33" s="157">
        <v>476.58199999999999</v>
      </c>
      <c r="J33" s="24"/>
      <c r="K33" s="7"/>
      <c r="L33" s="7"/>
      <c r="M33" s="7"/>
      <c r="N33" s="7"/>
      <c r="Q33" s="3"/>
      <c r="R33" s="3"/>
      <c r="S33" s="3"/>
      <c r="T33" s="3"/>
      <c r="U33" s="3"/>
    </row>
    <row r="34" spans="1:21" ht="15.9" x14ac:dyDescent="0.45">
      <c r="A34" s="7"/>
      <c r="B34" s="158" t="s">
        <v>26</v>
      </c>
      <c r="C34" s="148">
        <v>232.44900000000001</v>
      </c>
      <c r="D34" s="148">
        <v>99.269000000000005</v>
      </c>
      <c r="E34" s="156">
        <v>88.885000000000005</v>
      </c>
      <c r="F34" s="156">
        <v>420.60300000000001</v>
      </c>
      <c r="G34" s="148">
        <v>59.281999999999996</v>
      </c>
      <c r="H34" s="148">
        <v>0</v>
      </c>
      <c r="I34" s="157">
        <v>479.88499999999999</v>
      </c>
      <c r="J34" s="24"/>
      <c r="K34" s="7"/>
      <c r="L34" s="7"/>
      <c r="M34" s="7"/>
      <c r="N34" s="7"/>
      <c r="Q34" s="3"/>
      <c r="R34" s="3"/>
      <c r="S34" s="3"/>
      <c r="T34" s="3"/>
      <c r="U34" s="3"/>
    </row>
    <row r="35" spans="1:21" ht="15.9" x14ac:dyDescent="0.45">
      <c r="A35" s="7"/>
      <c r="B35" s="158" t="s">
        <v>27</v>
      </c>
      <c r="C35" s="148">
        <v>233.816</v>
      </c>
      <c r="D35" s="148">
        <v>102.658</v>
      </c>
      <c r="E35" s="156">
        <v>89.695999999999998</v>
      </c>
      <c r="F35" s="156">
        <v>426.17</v>
      </c>
      <c r="G35" s="148">
        <v>59.076000000000001</v>
      </c>
      <c r="H35" s="148">
        <v>0</v>
      </c>
      <c r="I35" s="157">
        <v>485.24599999999998</v>
      </c>
      <c r="J35" s="3"/>
      <c r="Q35" s="3"/>
      <c r="R35" s="3"/>
      <c r="S35" s="3"/>
      <c r="T35" s="3"/>
      <c r="U35" s="3"/>
    </row>
    <row r="36" spans="1:21" ht="15.9" x14ac:dyDescent="0.45">
      <c r="A36" s="7"/>
      <c r="B36" s="158" t="s">
        <v>28</v>
      </c>
      <c r="C36" s="148">
        <v>236.17400000000001</v>
      </c>
      <c r="D36" s="148">
        <v>103.13500000000001</v>
      </c>
      <c r="E36" s="156">
        <v>90.082999999999998</v>
      </c>
      <c r="F36" s="156">
        <v>429.392</v>
      </c>
      <c r="G36" s="148">
        <v>60.338000000000001</v>
      </c>
      <c r="H36" s="148">
        <v>0</v>
      </c>
      <c r="I36" s="157">
        <v>489.73</v>
      </c>
      <c r="J36" s="3"/>
      <c r="Q36" s="3"/>
      <c r="R36" s="3"/>
      <c r="S36" s="3"/>
      <c r="T36" s="3"/>
      <c r="U36" s="3"/>
    </row>
    <row r="37" spans="1:21" ht="15.9" x14ac:dyDescent="0.45">
      <c r="A37" s="7"/>
      <c r="B37" s="158" t="s">
        <v>31</v>
      </c>
      <c r="C37" s="148">
        <v>240.37100000000001</v>
      </c>
      <c r="D37" s="148">
        <v>102.404</v>
      </c>
      <c r="E37" s="156">
        <v>91.688999999999993</v>
      </c>
      <c r="F37" s="156">
        <v>434.464</v>
      </c>
      <c r="G37" s="148">
        <v>59.476999999999997</v>
      </c>
      <c r="H37" s="148">
        <v>0</v>
      </c>
      <c r="I37" s="157">
        <v>493.94099999999997</v>
      </c>
      <c r="J37" s="3"/>
      <c r="Q37" s="3"/>
      <c r="R37" s="3"/>
      <c r="S37" s="3"/>
      <c r="T37" s="3"/>
      <c r="U37" s="3"/>
    </row>
    <row r="38" spans="1:21" ht="15.9" x14ac:dyDescent="0.45">
      <c r="A38" s="7"/>
      <c r="B38" s="158" t="s">
        <v>32</v>
      </c>
      <c r="C38" s="148">
        <v>242.405</v>
      </c>
      <c r="D38" s="148">
        <v>106.13</v>
      </c>
      <c r="E38" s="156">
        <v>91.497</v>
      </c>
      <c r="F38" s="156">
        <v>440.03199999999998</v>
      </c>
      <c r="G38" s="148">
        <v>60.618000000000002</v>
      </c>
      <c r="H38" s="148">
        <v>0</v>
      </c>
      <c r="I38" s="157">
        <v>500.65</v>
      </c>
      <c r="J38" s="3"/>
      <c r="Q38" s="3"/>
      <c r="R38" s="3"/>
      <c r="S38" s="3"/>
      <c r="T38" s="3"/>
      <c r="U38" s="3"/>
    </row>
    <row r="39" spans="1:21" ht="15.9" x14ac:dyDescent="0.45">
      <c r="A39" s="7"/>
      <c r="B39" s="158" t="s">
        <v>33</v>
      </c>
      <c r="C39" s="148">
        <v>242.66499999999999</v>
      </c>
      <c r="D39" s="148">
        <v>109.992</v>
      </c>
      <c r="E39" s="156">
        <v>93.042000000000002</v>
      </c>
      <c r="F39" s="156">
        <v>445.69900000000001</v>
      </c>
      <c r="G39" s="148">
        <v>61.625</v>
      </c>
      <c r="H39" s="148">
        <v>0</v>
      </c>
      <c r="I39" s="157">
        <v>507.32400000000001</v>
      </c>
      <c r="J39" s="3"/>
      <c r="Q39" s="3"/>
      <c r="R39" s="3"/>
      <c r="S39" s="3"/>
      <c r="T39" s="3"/>
      <c r="U39" s="3"/>
    </row>
    <row r="40" spans="1:21" ht="15.9" x14ac:dyDescent="0.45">
      <c r="A40" s="7"/>
      <c r="B40" s="158" t="s">
        <v>34</v>
      </c>
      <c r="C40" s="148">
        <v>246.292</v>
      </c>
      <c r="D40" s="148">
        <v>111.64100000000001</v>
      </c>
      <c r="E40" s="156">
        <v>93.703000000000003</v>
      </c>
      <c r="F40" s="156">
        <v>451.63600000000002</v>
      </c>
      <c r="G40" s="148">
        <v>62.29</v>
      </c>
      <c r="H40" s="148">
        <v>0</v>
      </c>
      <c r="I40" s="157">
        <v>513.92600000000004</v>
      </c>
      <c r="J40" s="3"/>
      <c r="Q40" s="3"/>
      <c r="R40" s="3"/>
      <c r="S40" s="3"/>
      <c r="T40" s="3"/>
      <c r="U40" s="3"/>
    </row>
    <row r="41" spans="1:21" ht="15.9" x14ac:dyDescent="0.45">
      <c r="A41" s="7"/>
      <c r="B41" s="158" t="s">
        <v>38</v>
      </c>
      <c r="C41" s="148">
        <v>249.77500000000001</v>
      </c>
      <c r="D41" s="148">
        <v>110.45099999999999</v>
      </c>
      <c r="E41" s="156">
        <v>95.177000000000007</v>
      </c>
      <c r="F41" s="156">
        <v>455.40300000000002</v>
      </c>
      <c r="G41" s="148">
        <v>62.161999999999999</v>
      </c>
      <c r="H41" s="148">
        <v>0</v>
      </c>
      <c r="I41" s="157">
        <v>517.56500000000005</v>
      </c>
      <c r="J41" s="3"/>
      <c r="Q41" s="3"/>
      <c r="R41" s="3"/>
      <c r="S41" s="3"/>
      <c r="T41" s="3"/>
      <c r="U41" s="3"/>
    </row>
    <row r="42" spans="1:21" ht="15.9" x14ac:dyDescent="0.45">
      <c r="A42" s="7"/>
      <c r="B42" s="158" t="s">
        <v>39</v>
      </c>
      <c r="C42" s="148">
        <v>250.792</v>
      </c>
      <c r="D42" s="148">
        <v>110.715</v>
      </c>
      <c r="E42" s="156">
        <v>95.512</v>
      </c>
      <c r="F42" s="156">
        <v>457.01900000000001</v>
      </c>
      <c r="G42" s="148">
        <v>64.2</v>
      </c>
      <c r="H42" s="148">
        <v>0</v>
      </c>
      <c r="I42" s="157">
        <v>521.21900000000005</v>
      </c>
      <c r="J42" s="3"/>
      <c r="Q42" s="3"/>
      <c r="R42" s="3"/>
      <c r="S42" s="3"/>
      <c r="T42" s="3"/>
      <c r="U42" s="3"/>
    </row>
    <row r="43" spans="1:21" ht="15.9" x14ac:dyDescent="0.45">
      <c r="A43" s="7"/>
      <c r="B43" s="158" t="s">
        <v>40</v>
      </c>
      <c r="C43" s="148">
        <v>252.51599999999999</v>
      </c>
      <c r="D43" s="148">
        <v>117.342</v>
      </c>
      <c r="E43" s="156">
        <v>96.022999999999996</v>
      </c>
      <c r="F43" s="156">
        <v>465.88099999999997</v>
      </c>
      <c r="G43" s="148">
        <v>63.890999999999998</v>
      </c>
      <c r="H43" s="148">
        <v>0</v>
      </c>
      <c r="I43" s="157">
        <v>529.77200000000005</v>
      </c>
      <c r="J43" s="3"/>
      <c r="Q43" s="3"/>
      <c r="R43" s="3"/>
      <c r="S43" s="3"/>
      <c r="T43" s="3"/>
      <c r="U43" s="3"/>
    </row>
    <row r="44" spans="1:21" ht="15.9" x14ac:dyDescent="0.45">
      <c r="A44" s="7"/>
      <c r="B44" s="158" t="s">
        <v>41</v>
      </c>
      <c r="C44" s="148">
        <v>257.96199999999999</v>
      </c>
      <c r="D44" s="148">
        <v>113.339</v>
      </c>
      <c r="E44" s="156">
        <v>96.840999999999994</v>
      </c>
      <c r="F44" s="156">
        <v>468.142</v>
      </c>
      <c r="G44" s="148">
        <v>63.124000000000002</v>
      </c>
      <c r="H44" s="148">
        <v>0</v>
      </c>
      <c r="I44" s="157">
        <v>531.26599999999996</v>
      </c>
      <c r="J44" s="3"/>
      <c r="Q44" s="3"/>
      <c r="R44" s="3"/>
      <c r="S44" s="3"/>
      <c r="T44" s="3"/>
      <c r="U44" s="3"/>
    </row>
    <row r="45" spans="1:21" ht="15.9" x14ac:dyDescent="0.45">
      <c r="A45" s="7"/>
      <c r="B45" s="158" t="s">
        <v>43</v>
      </c>
      <c r="C45" s="148">
        <v>257.47000000000003</v>
      </c>
      <c r="D45" s="148">
        <v>114.83</v>
      </c>
      <c r="E45" s="156">
        <v>98.022999999999996</v>
      </c>
      <c r="F45" s="156">
        <v>470.32299999999998</v>
      </c>
      <c r="G45" s="148">
        <v>65.284999999999997</v>
      </c>
      <c r="H45" s="148">
        <v>0</v>
      </c>
      <c r="I45" s="157">
        <v>535.60799999999995</v>
      </c>
      <c r="J45" s="3"/>
      <c r="Q45" s="3"/>
      <c r="R45" s="3"/>
      <c r="S45" s="3"/>
      <c r="T45" s="3"/>
      <c r="U45" s="3"/>
    </row>
    <row r="46" spans="1:21" ht="15.9" x14ac:dyDescent="0.45">
      <c r="A46" s="7"/>
      <c r="B46" s="158" t="s">
        <v>44</v>
      </c>
      <c r="C46" s="148">
        <v>261.66500000000002</v>
      </c>
      <c r="D46" s="148">
        <v>114.417</v>
      </c>
      <c r="E46" s="156">
        <v>98.912999999999997</v>
      </c>
      <c r="F46" s="156">
        <v>474.995</v>
      </c>
      <c r="G46" s="148">
        <v>65.128</v>
      </c>
      <c r="H46" s="148">
        <v>0</v>
      </c>
      <c r="I46" s="157">
        <v>540.12300000000005</v>
      </c>
      <c r="J46" s="3"/>
      <c r="Q46" s="3"/>
      <c r="R46" s="3"/>
      <c r="S46" s="3"/>
      <c r="T46" s="3"/>
      <c r="U46" s="3"/>
    </row>
    <row r="47" spans="1:21" ht="15.9" x14ac:dyDescent="0.45">
      <c r="A47" s="7"/>
      <c r="B47" s="158" t="s">
        <v>45</v>
      </c>
      <c r="C47" s="148">
        <v>264.858</v>
      </c>
      <c r="D47" s="148">
        <v>114.26300000000001</v>
      </c>
      <c r="E47" s="156">
        <v>100.58499999999999</v>
      </c>
      <c r="F47" s="156">
        <v>479.70600000000002</v>
      </c>
      <c r="G47" s="148">
        <v>65.600999999999999</v>
      </c>
      <c r="H47" s="148">
        <v>0</v>
      </c>
      <c r="I47" s="157">
        <v>545.30700000000002</v>
      </c>
      <c r="J47" s="3"/>
      <c r="Q47" s="3"/>
      <c r="R47" s="3"/>
      <c r="S47" s="3"/>
      <c r="T47" s="3"/>
      <c r="U47" s="3"/>
    </row>
    <row r="48" spans="1:21" ht="15.9" x14ac:dyDescent="0.45">
      <c r="A48" s="7"/>
      <c r="B48" s="158" t="s">
        <v>46</v>
      </c>
      <c r="C48" s="148">
        <v>267.87099999999998</v>
      </c>
      <c r="D48" s="148">
        <v>114.101</v>
      </c>
      <c r="E48" s="156">
        <v>101.267</v>
      </c>
      <c r="F48" s="156">
        <v>483.23899999999998</v>
      </c>
      <c r="G48" s="148">
        <v>66.155000000000001</v>
      </c>
      <c r="H48" s="148">
        <v>0</v>
      </c>
      <c r="I48" s="157">
        <v>549.39400000000001</v>
      </c>
      <c r="J48" s="3"/>
      <c r="Q48" s="3"/>
      <c r="R48" s="3"/>
      <c r="S48" s="3"/>
      <c r="T48" s="3"/>
      <c r="U48" s="3"/>
    </row>
    <row r="49" spans="1:21" ht="15.9" x14ac:dyDescent="0.45">
      <c r="A49" s="7"/>
      <c r="B49" s="158" t="s">
        <v>59</v>
      </c>
      <c r="C49" s="148">
        <v>272.86599999999999</v>
      </c>
      <c r="D49" s="148">
        <v>115.11199999999999</v>
      </c>
      <c r="E49" s="156">
        <v>101.733</v>
      </c>
      <c r="F49" s="156">
        <v>489.71100000000001</v>
      </c>
      <c r="G49" s="148">
        <v>66.236999999999995</v>
      </c>
      <c r="H49" s="148">
        <v>0</v>
      </c>
      <c r="I49" s="157">
        <v>555.94799999999998</v>
      </c>
      <c r="J49" s="3"/>
      <c r="Q49" s="3"/>
      <c r="R49" s="3"/>
      <c r="S49" s="3"/>
      <c r="T49" s="3"/>
      <c r="U49" s="3"/>
    </row>
    <row r="50" spans="1:21" ht="15.9" x14ac:dyDescent="0.45">
      <c r="A50" s="7"/>
      <c r="B50" s="158" t="s">
        <v>60</v>
      </c>
      <c r="C50" s="148">
        <v>273.45999999999998</v>
      </c>
      <c r="D50" s="148">
        <v>120.708</v>
      </c>
      <c r="E50" s="156">
        <v>101.774</v>
      </c>
      <c r="F50" s="156">
        <v>495.94200000000001</v>
      </c>
      <c r="G50" s="148">
        <v>66.847999999999999</v>
      </c>
      <c r="H50" s="148">
        <v>0</v>
      </c>
      <c r="I50" s="157">
        <v>562.79</v>
      </c>
      <c r="J50" s="3"/>
      <c r="Q50" s="3"/>
      <c r="R50" s="3"/>
      <c r="S50" s="3"/>
      <c r="T50" s="3"/>
      <c r="U50" s="3"/>
    </row>
    <row r="51" spans="1:21" ht="15.9" x14ac:dyDescent="0.45">
      <c r="A51" s="7"/>
      <c r="B51" s="158" t="s">
        <v>61</v>
      </c>
      <c r="C51" s="148">
        <v>273.34199999999998</v>
      </c>
      <c r="D51" s="148">
        <v>122.967</v>
      </c>
      <c r="E51" s="156">
        <v>103.184</v>
      </c>
      <c r="F51" s="156">
        <v>499.49299999999999</v>
      </c>
      <c r="G51" s="148">
        <v>66.296000000000006</v>
      </c>
      <c r="H51" s="148">
        <v>0</v>
      </c>
      <c r="I51" s="157">
        <v>565.78899999999999</v>
      </c>
      <c r="J51" s="3"/>
      <c r="Q51" s="3"/>
      <c r="R51" s="3"/>
      <c r="S51" s="3"/>
      <c r="T51" s="3"/>
      <c r="U51" s="3"/>
    </row>
    <row r="52" spans="1:21" ht="15.9" x14ac:dyDescent="0.45">
      <c r="A52" s="7"/>
      <c r="B52" s="158" t="s">
        <v>62</v>
      </c>
      <c r="C52" s="148">
        <v>274.27300000000002</v>
      </c>
      <c r="D52" s="148">
        <v>117.10899999999999</v>
      </c>
      <c r="E52" s="156">
        <v>102.348</v>
      </c>
      <c r="F52" s="156">
        <v>493.73</v>
      </c>
      <c r="G52" s="148">
        <v>62.448999999999998</v>
      </c>
      <c r="H52" s="148">
        <v>0</v>
      </c>
      <c r="I52" s="157">
        <v>556.17899999999997</v>
      </c>
      <c r="J52" s="3"/>
      <c r="Q52" s="3"/>
      <c r="R52" s="3"/>
      <c r="S52" s="3"/>
      <c r="T52" s="3"/>
      <c r="U52" s="3"/>
    </row>
    <row r="53" spans="1:21" ht="15.9" x14ac:dyDescent="0.45">
      <c r="A53" s="7"/>
      <c r="B53" s="158" t="s">
        <v>64</v>
      </c>
      <c r="C53" s="148">
        <v>266.15499999999997</v>
      </c>
      <c r="D53" s="148">
        <v>112.26600000000001</v>
      </c>
      <c r="E53" s="156">
        <v>101.268</v>
      </c>
      <c r="F53" s="156">
        <v>479.68900000000002</v>
      </c>
      <c r="G53" s="148">
        <v>-3.9420000000000002</v>
      </c>
      <c r="H53" s="148">
        <v>0</v>
      </c>
      <c r="I53" s="157">
        <v>475.74700000000001</v>
      </c>
      <c r="J53" s="3"/>
      <c r="Q53" s="3"/>
      <c r="R53" s="3"/>
      <c r="S53" s="3"/>
      <c r="T53" s="3"/>
      <c r="U53" s="3"/>
    </row>
    <row r="54" spans="1:21" ht="15.9" x14ac:dyDescent="0.45">
      <c r="A54" s="7"/>
      <c r="B54" s="158" t="s">
        <v>65</v>
      </c>
      <c r="C54" s="148">
        <v>273.62599999999998</v>
      </c>
      <c r="D54" s="148">
        <v>122.738</v>
      </c>
      <c r="E54" s="156">
        <v>102.592</v>
      </c>
      <c r="F54" s="156">
        <v>498.95600000000002</v>
      </c>
      <c r="G54" s="148">
        <v>34.712000000000003</v>
      </c>
      <c r="H54" s="148">
        <v>0</v>
      </c>
      <c r="I54" s="157">
        <v>533.66800000000001</v>
      </c>
      <c r="J54" s="3"/>
      <c r="Q54" s="3"/>
      <c r="R54" s="3"/>
      <c r="S54" s="3"/>
      <c r="T54" s="3"/>
      <c r="U54" s="3"/>
    </row>
    <row r="55" spans="1:21" ht="15.9" x14ac:dyDescent="0.45">
      <c r="A55" s="7"/>
      <c r="B55" s="158" t="s">
        <v>66</v>
      </c>
      <c r="C55" s="148">
        <v>280.89</v>
      </c>
      <c r="D55" s="148">
        <v>114.56399999999999</v>
      </c>
      <c r="E55" s="156">
        <v>103.512</v>
      </c>
      <c r="F55" s="156">
        <v>498.96600000000001</v>
      </c>
      <c r="G55" s="148">
        <v>39.728000000000002</v>
      </c>
      <c r="H55" s="148">
        <v>0</v>
      </c>
      <c r="I55" s="157">
        <v>538.69399999999996</v>
      </c>
      <c r="J55" s="3"/>
      <c r="Q55" s="3"/>
      <c r="R55" s="3"/>
      <c r="S55" s="3"/>
      <c r="T55" s="3"/>
      <c r="U55" s="3"/>
    </row>
    <row r="56" spans="1:21" ht="15.9" x14ac:dyDescent="0.45">
      <c r="A56" s="7"/>
      <c r="B56" s="158" t="s">
        <v>67</v>
      </c>
      <c r="C56" s="148">
        <v>280.46899999999999</v>
      </c>
      <c r="D56" s="148">
        <v>116.384</v>
      </c>
      <c r="E56" s="156">
        <v>105.39</v>
      </c>
      <c r="F56" s="156">
        <v>502.24299999999999</v>
      </c>
      <c r="G56" s="148">
        <v>35.768999999999998</v>
      </c>
      <c r="H56" s="148">
        <v>0</v>
      </c>
      <c r="I56" s="157">
        <v>538.01199999999994</v>
      </c>
      <c r="J56" s="3"/>
      <c r="Q56" s="3"/>
      <c r="R56" s="3"/>
      <c r="S56" s="3"/>
      <c r="T56" s="3"/>
      <c r="U56" s="3"/>
    </row>
    <row r="57" spans="1:21" ht="15.9" x14ac:dyDescent="0.45">
      <c r="A57" s="7"/>
      <c r="B57" s="155" t="s">
        <v>68</v>
      </c>
      <c r="C57" s="148">
        <v>288.44600000000003</v>
      </c>
      <c r="D57" s="148">
        <v>125.27800000000001</v>
      </c>
      <c r="E57" s="156">
        <v>106.752</v>
      </c>
      <c r="F57" s="156">
        <v>520.476</v>
      </c>
      <c r="G57" s="148">
        <v>47.411000000000001</v>
      </c>
      <c r="H57" s="148">
        <v>0</v>
      </c>
      <c r="I57" s="157">
        <v>567.88699999999994</v>
      </c>
      <c r="J57" s="3"/>
      <c r="Q57" s="3"/>
      <c r="R57" s="3"/>
      <c r="S57" s="3"/>
      <c r="T57" s="3"/>
      <c r="U57" s="3"/>
    </row>
    <row r="58" spans="1:21" ht="15.9" x14ac:dyDescent="0.45">
      <c r="A58" s="7"/>
      <c r="B58" s="155" t="s">
        <v>69</v>
      </c>
      <c r="C58" s="148">
        <v>292.00799999999998</v>
      </c>
      <c r="D58" s="148">
        <v>124.125</v>
      </c>
      <c r="E58" s="156">
        <v>106.15600000000001</v>
      </c>
      <c r="F58" s="156">
        <v>522.28899999999999</v>
      </c>
      <c r="G58" s="148">
        <v>59.216999999999999</v>
      </c>
      <c r="H58" s="148">
        <v>0</v>
      </c>
      <c r="I58" s="157">
        <v>581.50599999999997</v>
      </c>
      <c r="J58" s="3"/>
      <c r="Q58" s="3"/>
      <c r="R58" s="3"/>
      <c r="S58" s="3"/>
      <c r="T58" s="3"/>
      <c r="U58" s="3"/>
    </row>
    <row r="59" spans="1:21" ht="15.9" x14ac:dyDescent="0.45">
      <c r="A59" s="7"/>
      <c r="B59" s="155" t="s">
        <v>70</v>
      </c>
      <c r="C59" s="148">
        <v>295.22899999999998</v>
      </c>
      <c r="D59" s="148">
        <v>125.17700000000001</v>
      </c>
      <c r="E59" s="156">
        <v>107.706</v>
      </c>
      <c r="F59" s="156">
        <v>528.11199999999997</v>
      </c>
      <c r="G59" s="148">
        <v>68.561999999999998</v>
      </c>
      <c r="H59" s="148">
        <v>0</v>
      </c>
      <c r="I59" s="157">
        <v>596.67399999999998</v>
      </c>
      <c r="J59" s="3"/>
      <c r="Q59" s="3"/>
      <c r="R59" s="3"/>
      <c r="S59" s="3"/>
      <c r="T59" s="3"/>
      <c r="U59" s="3"/>
    </row>
    <row r="60" spans="1:21" ht="15.9" x14ac:dyDescent="0.45">
      <c r="A60" s="7"/>
      <c r="B60" s="155" t="s">
        <v>71</v>
      </c>
      <c r="C60" s="148">
        <v>302.53300000000002</v>
      </c>
      <c r="D60" s="148">
        <v>130.06700000000001</v>
      </c>
      <c r="E60" s="156">
        <v>111.246</v>
      </c>
      <c r="F60" s="156">
        <v>538.53700000000003</v>
      </c>
      <c r="G60" s="148">
        <v>70.28</v>
      </c>
      <c r="H60" s="148">
        <v>-5.3090000000000002</v>
      </c>
      <c r="I60" s="157">
        <v>608.81700000000001</v>
      </c>
      <c r="J60" s="3"/>
      <c r="Q60" s="3"/>
      <c r="R60" s="3"/>
      <c r="S60" s="3"/>
      <c r="T60" s="3"/>
      <c r="U60" s="3"/>
    </row>
    <row r="61" spans="1:21" ht="15.9" x14ac:dyDescent="0.45">
      <c r="A61" s="7"/>
      <c r="B61" s="155" t="s">
        <v>72</v>
      </c>
      <c r="C61" s="148">
        <v>307.47899999999998</v>
      </c>
      <c r="D61" s="148">
        <v>135.52500000000001</v>
      </c>
      <c r="E61" s="156">
        <v>112.437</v>
      </c>
      <c r="F61" s="156">
        <v>549.61800000000005</v>
      </c>
      <c r="G61" s="148">
        <v>72.393000000000001</v>
      </c>
      <c r="H61" s="148">
        <v>-5.8230000000000004</v>
      </c>
      <c r="I61" s="157">
        <v>622.01099999999997</v>
      </c>
      <c r="J61" s="3"/>
      <c r="Q61" s="3"/>
      <c r="R61" s="3"/>
      <c r="S61" s="3"/>
      <c r="T61" s="3"/>
      <c r="U61" s="3"/>
    </row>
    <row r="62" spans="1:21" ht="15.9" x14ac:dyDescent="0.45">
      <c r="A62" s="7"/>
      <c r="B62" s="155" t="s">
        <v>73</v>
      </c>
      <c r="C62" s="148">
        <v>312.64600000000002</v>
      </c>
      <c r="D62" s="148">
        <v>133.19999999999999</v>
      </c>
      <c r="E62" s="156">
        <v>115.979</v>
      </c>
      <c r="F62" s="156">
        <v>556.16399999999999</v>
      </c>
      <c r="G62" s="148">
        <v>74.486999999999995</v>
      </c>
      <c r="H62" s="148">
        <v>-5.6609999999999996</v>
      </c>
      <c r="I62" s="157">
        <v>630.65099999999995</v>
      </c>
      <c r="J62" s="3"/>
      <c r="Q62" s="3"/>
      <c r="R62" s="3"/>
      <c r="S62" s="3"/>
      <c r="T62" s="3"/>
      <c r="U62" s="3"/>
    </row>
    <row r="63" spans="1:21" ht="15.9" x14ac:dyDescent="0.45">
      <c r="A63" s="7"/>
      <c r="B63" s="155" t="s">
        <v>74</v>
      </c>
      <c r="C63" s="148">
        <v>318.71300000000002</v>
      </c>
      <c r="D63" s="148">
        <v>146.685</v>
      </c>
      <c r="E63" s="156">
        <v>120.379</v>
      </c>
      <c r="F63" s="156">
        <v>579.41499999999996</v>
      </c>
      <c r="G63" s="148">
        <v>65.275999999999996</v>
      </c>
      <c r="H63" s="148">
        <v>-6.3620000000000001</v>
      </c>
      <c r="I63" s="157">
        <v>644.69100000000003</v>
      </c>
      <c r="J63" s="3"/>
      <c r="Q63" s="3"/>
      <c r="R63" s="3"/>
      <c r="S63" s="3"/>
      <c r="T63" s="3"/>
      <c r="U63" s="3"/>
    </row>
    <row r="64" spans="1:21" ht="15.9" x14ac:dyDescent="0.45">
      <c r="A64" s="7"/>
      <c r="B64" s="155" t="s">
        <v>75</v>
      </c>
      <c r="C64" s="148">
        <v>323.565</v>
      </c>
      <c r="D64" s="148">
        <v>157.52500000000001</v>
      </c>
      <c r="E64" s="156">
        <v>126.187</v>
      </c>
      <c r="F64" s="156">
        <v>600.779</v>
      </c>
      <c r="G64" s="148">
        <v>57.55</v>
      </c>
      <c r="H64" s="148">
        <v>-6.4980000000000002</v>
      </c>
      <c r="I64" s="157">
        <v>658.32899999999995</v>
      </c>
      <c r="J64" s="3"/>
      <c r="Q64" s="3"/>
      <c r="R64" s="3"/>
      <c r="S64" s="3"/>
      <c r="T64" s="3"/>
      <c r="U64" s="3"/>
    </row>
    <row r="65" spans="1:22" ht="15.9" x14ac:dyDescent="0.45">
      <c r="A65" s="7"/>
      <c r="B65" s="155" t="s">
        <v>77</v>
      </c>
      <c r="C65" s="148">
        <v>330.13</v>
      </c>
      <c r="D65" s="148">
        <v>153.17099999999999</v>
      </c>
      <c r="E65" s="156">
        <v>127.26900000000001</v>
      </c>
      <c r="F65" s="156">
        <v>603.90499999999997</v>
      </c>
      <c r="G65" s="148">
        <v>71.203999999999994</v>
      </c>
      <c r="H65" s="148">
        <v>-6.665</v>
      </c>
      <c r="I65" s="157">
        <v>675.10900000000004</v>
      </c>
      <c r="J65" s="3"/>
      <c r="Q65" s="3"/>
      <c r="R65" s="3"/>
      <c r="S65" s="3"/>
      <c r="T65" s="3"/>
      <c r="U65" s="3"/>
    </row>
    <row r="66" spans="1:22" ht="15.9" x14ac:dyDescent="0.45">
      <c r="A66" s="7"/>
      <c r="B66" s="155" t="s">
        <v>78</v>
      </c>
      <c r="C66" s="148">
        <v>331.9893371</v>
      </c>
      <c r="D66" s="148">
        <v>150.69541401760887</v>
      </c>
      <c r="E66" s="156">
        <v>126.79443718239112</v>
      </c>
      <c r="F66" s="156">
        <v>602.81418765000001</v>
      </c>
      <c r="G66" s="148">
        <v>77.05960125</v>
      </c>
      <c r="H66" s="148">
        <v>-6.665</v>
      </c>
      <c r="I66" s="157">
        <v>679.87378899999999</v>
      </c>
      <c r="J66" s="3"/>
      <c r="Q66" s="3"/>
      <c r="R66" s="3"/>
      <c r="S66" s="3"/>
      <c r="T66" s="3"/>
      <c r="U66" s="3"/>
    </row>
    <row r="67" spans="1:22" ht="15.9" x14ac:dyDescent="0.45">
      <c r="A67" s="7"/>
      <c r="B67" s="155" t="s">
        <v>79</v>
      </c>
      <c r="C67" s="148">
        <v>332.39750379999998</v>
      </c>
      <c r="D67" s="148">
        <v>151.98515235448426</v>
      </c>
      <c r="E67" s="156">
        <v>128.93667154551579</v>
      </c>
      <c r="F67" s="156">
        <v>606.65432759999999</v>
      </c>
      <c r="G67" s="148">
        <v>77.129100000000008</v>
      </c>
      <c r="H67" s="148">
        <v>-6.665</v>
      </c>
      <c r="I67" s="157">
        <v>683.78342799999996</v>
      </c>
      <c r="J67" s="3"/>
      <c r="Q67" s="3"/>
      <c r="R67" s="3"/>
      <c r="S67" s="3"/>
      <c r="T67" s="3"/>
      <c r="U67" s="3"/>
    </row>
    <row r="68" spans="1:22" ht="15.9" x14ac:dyDescent="0.45">
      <c r="A68" s="7"/>
      <c r="B68" s="155" t="s">
        <v>80</v>
      </c>
      <c r="C68" s="148">
        <v>337.14316319999995</v>
      </c>
      <c r="D68" s="148">
        <v>143.86547579135961</v>
      </c>
      <c r="E68" s="156">
        <v>131.7230275086404</v>
      </c>
      <c r="F68" s="156">
        <v>606.06666612999993</v>
      </c>
      <c r="G68" s="148">
        <v>81.425758770000002</v>
      </c>
      <c r="H68" s="148">
        <v>-6.665</v>
      </c>
      <c r="I68" s="157">
        <v>687.49242500000003</v>
      </c>
      <c r="J68" s="3"/>
      <c r="Q68" s="3"/>
      <c r="R68" s="3"/>
      <c r="S68" s="3"/>
      <c r="T68" s="3"/>
      <c r="U68" s="3"/>
    </row>
    <row r="69" spans="1:22" ht="15.9" x14ac:dyDescent="0.45">
      <c r="A69" s="7"/>
      <c r="B69" s="155" t="s">
        <v>338</v>
      </c>
      <c r="C69" s="148">
        <v>340.20516689999999</v>
      </c>
      <c r="D69" s="148">
        <v>151.51696527375074</v>
      </c>
      <c r="E69" s="156">
        <v>126.27810962624926</v>
      </c>
      <c r="F69" s="156">
        <v>611.33524106999994</v>
      </c>
      <c r="G69" s="148">
        <v>80.300710430000009</v>
      </c>
      <c r="H69" s="148">
        <v>-6.665</v>
      </c>
      <c r="I69" s="157">
        <v>691.63595200000009</v>
      </c>
      <c r="J69" s="3"/>
      <c r="Q69" s="3"/>
      <c r="R69" s="3"/>
      <c r="S69" s="3"/>
      <c r="T69" s="3"/>
      <c r="U69" s="3"/>
    </row>
    <row r="70" spans="1:22" ht="15.9" x14ac:dyDescent="0.45">
      <c r="A70" s="7"/>
      <c r="B70" s="155" t="s">
        <v>339</v>
      </c>
      <c r="C70" s="148">
        <v>342.6896572</v>
      </c>
      <c r="D70" s="148">
        <v>149.55460621428105</v>
      </c>
      <c r="E70" s="156">
        <v>129.20965088571893</v>
      </c>
      <c r="F70" s="156">
        <v>614.78891406000002</v>
      </c>
      <c r="G70" s="148">
        <v>81.711491739999985</v>
      </c>
      <c r="H70" s="148">
        <v>-6.665</v>
      </c>
      <c r="I70" s="157">
        <v>696.500406</v>
      </c>
      <c r="J70" s="3"/>
      <c r="Q70" s="3"/>
      <c r="R70" s="3"/>
      <c r="S70" s="3"/>
      <c r="T70" s="3"/>
      <c r="U70" s="3"/>
    </row>
    <row r="71" spans="1:22" ht="15.9" x14ac:dyDescent="0.45">
      <c r="A71" s="7"/>
      <c r="B71" s="155" t="s">
        <v>340</v>
      </c>
      <c r="C71" s="148">
        <v>345.27418889999996</v>
      </c>
      <c r="D71" s="148">
        <v>149.03623287324962</v>
      </c>
      <c r="E71" s="156">
        <v>131.21678642675036</v>
      </c>
      <c r="F71" s="156">
        <v>618.86220872999991</v>
      </c>
      <c r="G71" s="148">
        <v>82.705880770000007</v>
      </c>
      <c r="H71" s="148">
        <v>-6.665</v>
      </c>
      <c r="I71" s="157">
        <v>701.56808899999999</v>
      </c>
      <c r="J71" s="3"/>
      <c r="Q71" s="3"/>
      <c r="R71" s="3"/>
      <c r="S71" s="3"/>
      <c r="T71" s="3"/>
      <c r="U71" s="3"/>
    </row>
    <row r="72" spans="1:22" ht="15.9" x14ac:dyDescent="0.45">
      <c r="A72" s="7"/>
      <c r="B72" s="155" t="s">
        <v>341</v>
      </c>
      <c r="C72" s="148">
        <v>347.52136780000001</v>
      </c>
      <c r="D72" s="148">
        <v>150.55469575065655</v>
      </c>
      <c r="E72" s="156">
        <v>132.17502234934346</v>
      </c>
      <c r="F72" s="156">
        <v>623.58608648999984</v>
      </c>
      <c r="G72" s="148">
        <v>83.283877510000011</v>
      </c>
      <c r="H72" s="148">
        <v>-6.665</v>
      </c>
      <c r="I72" s="157">
        <v>706.86996399999998</v>
      </c>
      <c r="J72" s="3"/>
      <c r="Q72" s="3"/>
      <c r="R72" s="3"/>
      <c r="S72" s="3"/>
      <c r="T72" s="3"/>
      <c r="U72" s="3"/>
    </row>
    <row r="73" spans="1:22" ht="15.9" x14ac:dyDescent="0.45">
      <c r="A73" s="7"/>
      <c r="B73" s="51" t="s">
        <v>345</v>
      </c>
      <c r="C73" s="148">
        <v>349.20921600000003</v>
      </c>
      <c r="D73" s="148">
        <v>153.55264328673709</v>
      </c>
      <c r="E73" s="156">
        <v>133.2742433132629</v>
      </c>
      <c r="F73" s="156">
        <v>629.37110203000009</v>
      </c>
      <c r="G73" s="148">
        <v>83.39349857000002</v>
      </c>
      <c r="H73" s="148">
        <v>-6.665</v>
      </c>
      <c r="I73" s="157">
        <v>712.76460099999997</v>
      </c>
      <c r="J73" s="3"/>
      <c r="Q73" s="3"/>
      <c r="R73" s="3"/>
      <c r="S73" s="3"/>
      <c r="T73" s="3"/>
      <c r="U73" s="3"/>
    </row>
    <row r="74" spans="1:22" ht="15.9" x14ac:dyDescent="0.45">
      <c r="A74" s="7"/>
      <c r="B74" s="51" t="s">
        <v>346</v>
      </c>
      <c r="C74" s="148">
        <v>351.42570440000003</v>
      </c>
      <c r="D74" s="148">
        <v>155.66020356414398</v>
      </c>
      <c r="E74" s="156">
        <v>134.29132013585604</v>
      </c>
      <c r="F74" s="156">
        <v>634.71222742999998</v>
      </c>
      <c r="G74" s="148">
        <v>83.97149527000002</v>
      </c>
      <c r="H74" s="148">
        <v>-6.665</v>
      </c>
      <c r="I74" s="157">
        <v>718.68372299999999</v>
      </c>
      <c r="J74" s="3"/>
      <c r="Q74" s="3"/>
      <c r="R74" s="3"/>
      <c r="S74" s="3"/>
      <c r="T74" s="3"/>
      <c r="U74" s="3"/>
    </row>
    <row r="75" spans="1:22" ht="15.9" x14ac:dyDescent="0.45">
      <c r="A75" s="7"/>
      <c r="B75" s="51" t="s">
        <v>347</v>
      </c>
      <c r="C75" s="148">
        <v>353.97701799999999</v>
      </c>
      <c r="D75" s="148">
        <v>157.79014430131539</v>
      </c>
      <c r="E75" s="156">
        <v>135.21712229868461</v>
      </c>
      <c r="F75" s="156">
        <v>640.31928436999999</v>
      </c>
      <c r="G75" s="148">
        <v>84.601475730000004</v>
      </c>
      <c r="H75" s="148">
        <v>-6.665</v>
      </c>
      <c r="I75" s="157">
        <v>724.92075999999997</v>
      </c>
      <c r="J75" s="3"/>
      <c r="Q75" s="3"/>
      <c r="R75" s="3"/>
      <c r="S75" s="3"/>
      <c r="T75" s="3"/>
      <c r="U75" s="3"/>
    </row>
    <row r="76" spans="1:22" ht="15.9" x14ac:dyDescent="0.45">
      <c r="A76" s="7"/>
      <c r="B76" s="51" t="s">
        <v>348</v>
      </c>
      <c r="C76" s="148">
        <v>356.51898620000003</v>
      </c>
      <c r="D76" s="148">
        <v>159.42795439825139</v>
      </c>
      <c r="E76" s="156">
        <v>136.92323200174857</v>
      </c>
      <c r="F76" s="156">
        <v>646.20517217000008</v>
      </c>
      <c r="G76" s="148">
        <v>85.28343962999999</v>
      </c>
      <c r="H76" s="148">
        <v>-6.665</v>
      </c>
      <c r="I76" s="157">
        <v>731.48861199999999</v>
      </c>
      <c r="J76" s="3"/>
      <c r="Q76" s="3"/>
      <c r="R76" s="3"/>
      <c r="S76" s="3"/>
      <c r="T76" s="3"/>
      <c r="U76" s="3"/>
    </row>
    <row r="77" spans="1:22" ht="15.9" x14ac:dyDescent="0.45">
      <c r="A77" s="7"/>
      <c r="B77" s="51" t="s">
        <v>369</v>
      </c>
      <c r="C77" s="148">
        <v>359.29785459999999</v>
      </c>
      <c r="D77" s="148">
        <v>160.72044940463553</v>
      </c>
      <c r="E77" s="156">
        <v>138.95146859536447</v>
      </c>
      <c r="F77" s="156">
        <v>652.30477269999994</v>
      </c>
      <c r="G77" s="148">
        <v>85.932703399999994</v>
      </c>
      <c r="H77" s="148">
        <v>-6.665</v>
      </c>
      <c r="I77" s="157">
        <v>738.23747600000002</v>
      </c>
      <c r="J77" s="3"/>
      <c r="Q77" s="3"/>
      <c r="R77" s="3"/>
      <c r="S77" s="3"/>
      <c r="T77" s="3"/>
      <c r="U77" s="3"/>
    </row>
    <row r="78" spans="1:22" ht="15.9" x14ac:dyDescent="0.45">
      <c r="A78" s="7"/>
      <c r="B78" s="51" t="s">
        <v>370</v>
      </c>
      <c r="C78" s="148">
        <v>362.29414049999997</v>
      </c>
      <c r="D78" s="148">
        <v>161.98486350157157</v>
      </c>
      <c r="E78" s="156">
        <v>140.97525469842847</v>
      </c>
      <c r="F78" s="156">
        <v>658.5892585900001</v>
      </c>
      <c r="G78" s="148">
        <v>86.614560209999993</v>
      </c>
      <c r="H78" s="148">
        <v>-6.665</v>
      </c>
      <c r="I78" s="157">
        <v>745.20381900000007</v>
      </c>
      <c r="J78" s="3"/>
      <c r="Q78" s="3"/>
      <c r="R78" s="3"/>
      <c r="S78" s="3"/>
      <c r="T78" s="3"/>
      <c r="U78" s="3"/>
    </row>
    <row r="79" spans="1:22" ht="15.9" x14ac:dyDescent="0.45">
      <c r="A79" s="7"/>
      <c r="B79" s="51" t="s">
        <v>371</v>
      </c>
      <c r="C79" s="148">
        <v>365.54289780000005</v>
      </c>
      <c r="D79" s="148">
        <v>162.67967694882401</v>
      </c>
      <c r="E79" s="156">
        <v>143.23400175117601</v>
      </c>
      <c r="F79" s="156">
        <v>664.79157601999987</v>
      </c>
      <c r="G79" s="148">
        <v>87.381261480000006</v>
      </c>
      <c r="H79" s="148">
        <v>-6.665</v>
      </c>
      <c r="I79" s="157">
        <v>752.17283700000007</v>
      </c>
      <c r="J79" s="3"/>
      <c r="Q79" s="3"/>
      <c r="R79" s="3"/>
      <c r="S79" s="3"/>
      <c r="T79" s="3"/>
      <c r="U79" s="3"/>
    </row>
    <row r="80" spans="1:22" ht="15.9" x14ac:dyDescent="0.45">
      <c r="A80" s="7"/>
      <c r="B80" s="51" t="s">
        <v>372</v>
      </c>
      <c r="C80" s="148">
        <v>368.49401890000001</v>
      </c>
      <c r="D80" s="148">
        <v>162.73217014639295</v>
      </c>
      <c r="E80" s="156">
        <v>146.35987515360705</v>
      </c>
      <c r="F80" s="156">
        <v>670.92106389000003</v>
      </c>
      <c r="G80" s="148">
        <v>88.232807210000004</v>
      </c>
      <c r="H80" s="148">
        <v>-6.665</v>
      </c>
      <c r="I80" s="157">
        <v>759.15387100000009</v>
      </c>
      <c r="J80" s="148"/>
      <c r="K80" s="148"/>
      <c r="L80" s="148"/>
      <c r="M80" s="148"/>
      <c r="N80" s="148"/>
      <c r="O80" s="148"/>
      <c r="Q80" s="148"/>
      <c r="R80" s="148"/>
      <c r="U80" s="28"/>
      <c r="V80" s="28"/>
    </row>
    <row r="81" spans="1:22" ht="15.9" x14ac:dyDescent="0.45">
      <c r="A81" s="7"/>
      <c r="B81" s="51" t="s">
        <v>491</v>
      </c>
      <c r="C81" s="148">
        <v>370.53723050000002</v>
      </c>
      <c r="D81" s="148">
        <v>162.35610286840489</v>
      </c>
      <c r="E81" s="156">
        <v>150.74540663159516</v>
      </c>
      <c r="F81" s="156">
        <v>676.97373983</v>
      </c>
      <c r="G81" s="148">
        <v>89.058252169999989</v>
      </c>
      <c r="H81" s="148">
        <v>-6.665</v>
      </c>
      <c r="I81" s="157">
        <v>766.03199199999995</v>
      </c>
      <c r="J81" s="148"/>
      <c r="K81" s="148"/>
      <c r="L81" s="148"/>
      <c r="M81" s="148"/>
      <c r="N81" s="148"/>
      <c r="O81" s="148"/>
      <c r="Q81" s="148"/>
      <c r="R81" s="148"/>
      <c r="U81" s="28"/>
      <c r="V81" s="28"/>
    </row>
    <row r="82" spans="1:22" ht="15.9" x14ac:dyDescent="0.45">
      <c r="A82" s="7"/>
      <c r="B82" s="51" t="s">
        <v>492</v>
      </c>
      <c r="C82" s="148">
        <v>373.5508226</v>
      </c>
      <c r="D82" s="148">
        <v>162.38014626597379</v>
      </c>
      <c r="E82" s="156">
        <v>153.78088513402619</v>
      </c>
      <c r="F82" s="156">
        <v>683.04685405999987</v>
      </c>
      <c r="G82" s="148">
        <v>89.909982039999989</v>
      </c>
      <c r="H82" s="148">
        <v>-6.665</v>
      </c>
      <c r="I82" s="157">
        <v>772.95683600000007</v>
      </c>
      <c r="J82" s="148"/>
      <c r="K82" s="148"/>
      <c r="L82" s="148"/>
      <c r="M82" s="148"/>
      <c r="N82" s="148"/>
      <c r="O82" s="148"/>
      <c r="Q82" s="148"/>
      <c r="R82" s="148"/>
      <c r="U82" s="28"/>
      <c r="V82" s="28"/>
    </row>
    <row r="83" spans="1:22" ht="15.9" x14ac:dyDescent="0.45">
      <c r="A83" s="7"/>
      <c r="B83" s="51" t="s">
        <v>493</v>
      </c>
      <c r="C83" s="148">
        <v>376.61915040000002</v>
      </c>
      <c r="D83" s="148">
        <v>162.38774818941624</v>
      </c>
      <c r="E83" s="156">
        <v>156.75403871058379</v>
      </c>
      <c r="F83" s="156">
        <v>689.09593703000007</v>
      </c>
      <c r="G83" s="148">
        <v>90.808440969999992</v>
      </c>
      <c r="H83" s="148">
        <v>-6.665</v>
      </c>
      <c r="I83" s="157">
        <v>779.90437800000007</v>
      </c>
      <c r="J83" s="148"/>
      <c r="K83" s="148"/>
      <c r="L83" s="148"/>
      <c r="M83" s="148"/>
      <c r="N83" s="148"/>
      <c r="O83" s="148"/>
      <c r="Q83" s="148"/>
      <c r="R83" s="148"/>
      <c r="U83" s="28"/>
      <c r="V83" s="28"/>
    </row>
    <row r="84" spans="1:22" ht="15.9" x14ac:dyDescent="0.45">
      <c r="A84" s="7"/>
      <c r="B84" s="51" t="s">
        <v>494</v>
      </c>
      <c r="C84" s="148">
        <v>379.71139449999998</v>
      </c>
      <c r="D84" s="148">
        <v>162.45181993873214</v>
      </c>
      <c r="E84" s="156">
        <v>159.65869516126784</v>
      </c>
      <c r="F84" s="156">
        <v>695.15690864999999</v>
      </c>
      <c r="G84" s="148">
        <v>91.753629149999995</v>
      </c>
      <c r="H84" s="148">
        <v>-6.665</v>
      </c>
      <c r="I84" s="157">
        <v>786.91053799999997</v>
      </c>
      <c r="J84" s="3"/>
      <c r="Q84" s="3"/>
      <c r="R84" s="3"/>
      <c r="S84" s="3"/>
      <c r="T84" s="3"/>
      <c r="U84" s="3"/>
    </row>
    <row r="85" spans="1:22" ht="15.9" x14ac:dyDescent="0.45">
      <c r="A85" s="7"/>
      <c r="B85" s="51" t="s">
        <v>600</v>
      </c>
      <c r="C85" s="148">
        <v>382.21343030000003</v>
      </c>
      <c r="D85" s="148">
        <v>162.71319930562098</v>
      </c>
      <c r="E85" s="156">
        <v>163.006752694379</v>
      </c>
      <c r="F85" s="156">
        <v>701.26838257999998</v>
      </c>
      <c r="G85" s="148">
        <v>92.70976742000002</v>
      </c>
      <c r="H85" s="148">
        <v>-6.665</v>
      </c>
      <c r="I85" s="157">
        <v>793.97815000000003</v>
      </c>
      <c r="J85" s="162"/>
    </row>
    <row r="86" spans="1:22" ht="15.9" x14ac:dyDescent="0.45">
      <c r="A86" s="7"/>
      <c r="B86" s="51" t="s">
        <v>601</v>
      </c>
      <c r="C86" s="148">
        <v>385.25611580000003</v>
      </c>
      <c r="D86" s="148">
        <v>162.17110859101649</v>
      </c>
      <c r="E86" s="156">
        <v>166.61469270898351</v>
      </c>
      <c r="F86" s="156">
        <v>707.37691688999996</v>
      </c>
      <c r="G86" s="148">
        <v>93.646622109999996</v>
      </c>
      <c r="H86" s="148">
        <v>-6.665</v>
      </c>
      <c r="I86" s="157">
        <v>801.02353900000003</v>
      </c>
      <c r="J86" s="162"/>
    </row>
    <row r="87" spans="1:22" ht="15.9" x14ac:dyDescent="0.45">
      <c r="A87" s="7"/>
      <c r="B87" s="51" t="s">
        <v>604</v>
      </c>
      <c r="C87" s="148">
        <v>388.28460519999999</v>
      </c>
      <c r="D87" s="148">
        <v>161.5918489305931</v>
      </c>
      <c r="E87" s="156">
        <v>170.20028906940684</v>
      </c>
      <c r="F87" s="156">
        <v>713.41174259000002</v>
      </c>
      <c r="G87" s="148">
        <v>94.631756010000004</v>
      </c>
      <c r="H87" s="148">
        <v>-6.665</v>
      </c>
      <c r="I87" s="157">
        <v>808.043499</v>
      </c>
      <c r="J87" s="162"/>
    </row>
    <row r="88" spans="1:22" ht="15.9" x14ac:dyDescent="0.45">
      <c r="A88" s="7"/>
      <c r="B88" s="160" t="s">
        <v>602</v>
      </c>
      <c r="C88" s="189">
        <v>391.29679930000003</v>
      </c>
      <c r="D88" s="189">
        <v>160.99324882435096</v>
      </c>
      <c r="E88" s="520">
        <v>173.81656067564907</v>
      </c>
      <c r="F88" s="520">
        <v>719.44160799999997</v>
      </c>
      <c r="G88" s="189">
        <v>95.665169200000008</v>
      </c>
      <c r="H88" s="189">
        <v>-6.665</v>
      </c>
      <c r="I88" s="519">
        <v>815.10677699999997</v>
      </c>
      <c r="J88" s="162"/>
    </row>
    <row r="89" spans="1:22" ht="15.9" x14ac:dyDescent="0.45">
      <c r="A89" s="7"/>
      <c r="B89" s="161">
        <v>2008</v>
      </c>
      <c r="C89" s="472">
        <v>795.75599999999997</v>
      </c>
      <c r="D89" s="148">
        <v>339.12700000000001</v>
      </c>
      <c r="E89" s="159">
        <v>289.29700000000003</v>
      </c>
      <c r="F89" s="148">
        <v>1424.18</v>
      </c>
      <c r="G89" s="148">
        <v>169.42</v>
      </c>
      <c r="H89" s="148">
        <v>0</v>
      </c>
      <c r="I89" s="157">
        <v>1593.6</v>
      </c>
      <c r="J89" s="162"/>
    </row>
    <row r="90" spans="1:22" ht="15.9" x14ac:dyDescent="0.45">
      <c r="A90" s="7"/>
      <c r="B90" s="51">
        <v>2009</v>
      </c>
      <c r="C90" s="148">
        <v>787.05799999999999</v>
      </c>
      <c r="D90" s="148">
        <v>326.37799999999999</v>
      </c>
      <c r="E90" s="159">
        <v>277.69</v>
      </c>
      <c r="F90" s="148">
        <v>1391.126</v>
      </c>
      <c r="G90" s="148">
        <v>157.67599999999999</v>
      </c>
      <c r="H90" s="148">
        <v>0</v>
      </c>
      <c r="I90" s="157">
        <v>1548.8019999999999</v>
      </c>
      <c r="J90" s="162"/>
    </row>
    <row r="91" spans="1:22" ht="15.9" x14ac:dyDescent="0.45">
      <c r="A91" s="7"/>
      <c r="B91" s="51">
        <v>2010</v>
      </c>
      <c r="C91" s="148">
        <v>806.726</v>
      </c>
      <c r="D91" s="148">
        <v>338.61099999999999</v>
      </c>
      <c r="E91" s="159">
        <v>279.41699999999997</v>
      </c>
      <c r="F91" s="148">
        <v>1424.7539999999999</v>
      </c>
      <c r="G91" s="148">
        <v>183.79900000000001</v>
      </c>
      <c r="H91" s="148">
        <v>0</v>
      </c>
      <c r="I91" s="157">
        <v>1608.5530000000001</v>
      </c>
      <c r="J91" s="162"/>
    </row>
    <row r="92" spans="1:22" ht="15.9" x14ac:dyDescent="0.45">
      <c r="A92" s="7"/>
      <c r="B92" s="51">
        <v>2011</v>
      </c>
      <c r="C92" s="148">
        <v>824.20600000000002</v>
      </c>
      <c r="D92" s="148">
        <v>351.995</v>
      </c>
      <c r="E92" s="159">
        <v>285.53100000000001</v>
      </c>
      <c r="F92" s="148">
        <v>1461.732</v>
      </c>
      <c r="G92" s="148">
        <v>200.858</v>
      </c>
      <c r="H92" s="148">
        <v>0</v>
      </c>
      <c r="I92" s="157">
        <v>1662.59</v>
      </c>
      <c r="J92" s="162"/>
    </row>
    <row r="93" spans="1:22" x14ac:dyDescent="0.4">
      <c r="B93" s="51">
        <v>2012</v>
      </c>
      <c r="C93" s="148">
        <v>839.76800000000003</v>
      </c>
      <c r="D93" s="148">
        <v>366.75799999999998</v>
      </c>
      <c r="E93" s="159">
        <v>300.58</v>
      </c>
      <c r="F93" s="148">
        <v>1507.106</v>
      </c>
      <c r="G93" s="148">
        <v>206.60900000000001</v>
      </c>
      <c r="H93" s="148">
        <v>0</v>
      </c>
      <c r="I93" s="157">
        <v>1713.7149999999999</v>
      </c>
      <c r="J93" s="164"/>
    </row>
    <row r="94" spans="1:22" x14ac:dyDescent="0.4">
      <c r="B94" s="51">
        <v>2013</v>
      </c>
      <c r="C94" s="148">
        <v>872.92200000000003</v>
      </c>
      <c r="D94" s="148">
        <v>380.12799999999999</v>
      </c>
      <c r="E94" s="159">
        <v>310.61900000000003</v>
      </c>
      <c r="F94" s="148">
        <v>1563.6690000000001</v>
      </c>
      <c r="G94" s="148">
        <v>217.69200000000001</v>
      </c>
      <c r="H94" s="148">
        <v>0</v>
      </c>
      <c r="I94" s="157">
        <v>1781.3610000000001</v>
      </c>
      <c r="J94" s="164"/>
    </row>
    <row r="95" spans="1:22" x14ac:dyDescent="0.4">
      <c r="B95" s="163">
        <v>2014</v>
      </c>
      <c r="C95" s="148">
        <v>894.85699999999997</v>
      </c>
      <c r="D95" s="148">
        <v>408.81799999999998</v>
      </c>
      <c r="E95" s="159">
        <v>330.59100000000001</v>
      </c>
      <c r="F95" s="148">
        <v>1634.2660000000001</v>
      </c>
      <c r="G95" s="148">
        <v>228.24799999999999</v>
      </c>
      <c r="H95" s="148">
        <v>0</v>
      </c>
      <c r="I95" s="157">
        <v>1862.5139999999999</v>
      </c>
      <c r="J95" s="164"/>
    </row>
    <row r="96" spans="1:22" x14ac:dyDescent="0.4">
      <c r="B96" s="163">
        <v>2015</v>
      </c>
      <c r="C96" s="148">
        <v>924.52099999999996</v>
      </c>
      <c r="D96" s="148">
        <v>408.39400000000001</v>
      </c>
      <c r="E96" s="159">
        <v>349.83600000000001</v>
      </c>
      <c r="F96" s="148">
        <v>1682.751</v>
      </c>
      <c r="G96" s="148">
        <v>233.7</v>
      </c>
      <c r="H96" s="148">
        <v>0</v>
      </c>
      <c r="I96" s="157">
        <v>1916.451</v>
      </c>
      <c r="J96" s="164"/>
    </row>
    <row r="97" spans="2:10" x14ac:dyDescent="0.4">
      <c r="B97" s="163">
        <v>2016</v>
      </c>
      <c r="C97" s="148">
        <v>961.61500000000001</v>
      </c>
      <c r="D97" s="148">
        <v>421.661</v>
      </c>
      <c r="E97" s="159">
        <v>366.31099999999998</v>
      </c>
      <c r="F97" s="148">
        <v>1749.587</v>
      </c>
      <c r="G97" s="148">
        <v>242.05799999999999</v>
      </c>
      <c r="H97" s="148">
        <v>0</v>
      </c>
      <c r="I97" s="157">
        <v>1991.645</v>
      </c>
      <c r="J97" s="164"/>
    </row>
    <row r="98" spans="2:10" x14ac:dyDescent="0.4">
      <c r="B98" s="163">
        <v>2017</v>
      </c>
      <c r="C98" s="148">
        <v>999.375</v>
      </c>
      <c r="D98" s="148">
        <v>450.149</v>
      </c>
      <c r="E98" s="159">
        <v>380.41500000000002</v>
      </c>
      <c r="F98" s="148">
        <v>1829.9390000000001</v>
      </c>
      <c r="G98" s="148">
        <v>252.54300000000001</v>
      </c>
      <c r="H98" s="148">
        <v>0</v>
      </c>
      <c r="I98" s="157">
        <v>2082.482</v>
      </c>
      <c r="J98" s="164"/>
    </row>
    <row r="99" spans="2:10" x14ac:dyDescent="0.4">
      <c r="B99" s="163">
        <v>2018</v>
      </c>
      <c r="C99" s="148">
        <v>1041.9549999999999</v>
      </c>
      <c r="D99" s="148">
        <v>456.84899999999999</v>
      </c>
      <c r="E99" s="159">
        <v>394.36200000000002</v>
      </c>
      <c r="F99" s="148">
        <v>1893.1659999999999</v>
      </c>
      <c r="G99" s="148">
        <v>259.13799999999998</v>
      </c>
      <c r="H99" s="148">
        <v>0</v>
      </c>
      <c r="I99" s="157">
        <v>2152.3040000000001</v>
      </c>
      <c r="J99" s="164"/>
    </row>
    <row r="100" spans="2:10" x14ac:dyDescent="0.4">
      <c r="B100" s="163">
        <v>2019</v>
      </c>
      <c r="C100" s="148">
        <v>1087.539</v>
      </c>
      <c r="D100" s="148">
        <v>472.88799999999998</v>
      </c>
      <c r="E100" s="159">
        <v>407.95800000000003</v>
      </c>
      <c r="F100" s="148">
        <v>1968.385</v>
      </c>
      <c r="G100" s="148">
        <v>265.536</v>
      </c>
      <c r="H100" s="148">
        <v>0</v>
      </c>
      <c r="I100" s="157">
        <v>2233.9209999999998</v>
      </c>
      <c r="J100" s="164"/>
    </row>
    <row r="101" spans="2:10" x14ac:dyDescent="0.4">
      <c r="B101" s="163">
        <v>2020</v>
      </c>
      <c r="C101" s="148">
        <v>1094.944</v>
      </c>
      <c r="D101" s="148">
        <v>466.67700000000002</v>
      </c>
      <c r="E101" s="159">
        <v>409.72</v>
      </c>
      <c r="F101" s="148">
        <v>1971.3409999999999</v>
      </c>
      <c r="G101" s="148">
        <v>132.947</v>
      </c>
      <c r="H101" s="148">
        <v>0</v>
      </c>
      <c r="I101" s="157">
        <v>2104.288</v>
      </c>
      <c r="J101" s="164"/>
    </row>
    <row r="102" spans="2:10" x14ac:dyDescent="0.4">
      <c r="B102" s="163">
        <v>2021</v>
      </c>
      <c r="C102" s="148">
        <v>1156.152</v>
      </c>
      <c r="D102" s="148">
        <v>490.964</v>
      </c>
      <c r="E102" s="159">
        <v>426.00400000000002</v>
      </c>
      <c r="F102" s="148">
        <v>2073.12</v>
      </c>
      <c r="G102" s="148">
        <v>210.959</v>
      </c>
      <c r="H102" s="148">
        <v>0</v>
      </c>
      <c r="I102" s="157">
        <v>2284.0790000000002</v>
      </c>
      <c r="J102" s="164"/>
    </row>
    <row r="103" spans="2:10" x14ac:dyDescent="0.4">
      <c r="B103" s="163">
        <v>2022</v>
      </c>
      <c r="C103" s="148">
        <v>1241.3710000000001</v>
      </c>
      <c r="D103" s="148">
        <v>545.47699999999998</v>
      </c>
      <c r="E103" s="159">
        <v>460.041</v>
      </c>
      <c r="F103" s="148">
        <v>2223.7339999999999</v>
      </c>
      <c r="G103" s="148">
        <v>282.43599999999998</v>
      </c>
      <c r="H103" s="148">
        <v>-23.155000000000001</v>
      </c>
      <c r="I103" s="15">
        <v>2506.17</v>
      </c>
      <c r="J103" s="164"/>
    </row>
    <row r="104" spans="2:10" x14ac:dyDescent="0.4">
      <c r="B104" s="163">
        <v>2023</v>
      </c>
      <c r="C104" s="148">
        <v>1318.0818408999999</v>
      </c>
      <c r="D104" s="148">
        <v>613.37656637209307</v>
      </c>
      <c r="E104" s="159">
        <v>509.18710872790695</v>
      </c>
      <c r="F104" s="148">
        <v>2414.1525152499999</v>
      </c>
      <c r="G104" s="148">
        <v>282.94270125000003</v>
      </c>
      <c r="H104" s="148">
        <v>-26.492999999999999</v>
      </c>
      <c r="I104" s="15">
        <v>2697.0952169999996</v>
      </c>
      <c r="J104" s="164"/>
    </row>
    <row r="105" spans="2:10" x14ac:dyDescent="0.4">
      <c r="B105" s="163">
        <v>2024</v>
      </c>
      <c r="C105" s="148">
        <v>1365.3121761999998</v>
      </c>
      <c r="D105" s="148">
        <v>593.973280152641</v>
      </c>
      <c r="E105" s="159">
        <v>518.42757444735901</v>
      </c>
      <c r="F105" s="148">
        <v>2451.0530299899997</v>
      </c>
      <c r="G105" s="148">
        <v>326.14384170999995</v>
      </c>
      <c r="H105" s="148">
        <v>-26.66</v>
      </c>
      <c r="I105" s="15">
        <v>2777.196872</v>
      </c>
      <c r="J105" s="164"/>
    </row>
    <row r="106" spans="2:10" x14ac:dyDescent="0.4">
      <c r="B106" s="163">
        <v>2025</v>
      </c>
      <c r="C106" s="148">
        <v>1402.1333061999999</v>
      </c>
      <c r="D106" s="148">
        <v>617.55768690285299</v>
      </c>
      <c r="E106" s="159">
        <v>534.95770809714691</v>
      </c>
      <c r="F106" s="148">
        <v>2527.9887003199997</v>
      </c>
      <c r="G106" s="148">
        <v>335.2503470800001</v>
      </c>
      <c r="H106" s="148">
        <v>-26.66</v>
      </c>
      <c r="I106" s="15">
        <v>2863.2390479999995</v>
      </c>
      <c r="J106" s="164"/>
    </row>
    <row r="107" spans="2:10" x14ac:dyDescent="0.4">
      <c r="B107" s="163">
        <v>2026</v>
      </c>
      <c r="C107" s="148">
        <v>1443.6538791</v>
      </c>
      <c r="D107" s="148">
        <v>644.81294425328258</v>
      </c>
      <c r="E107" s="159">
        <v>560.0839570467175</v>
      </c>
      <c r="F107" s="148">
        <v>2621.8907794800002</v>
      </c>
      <c r="G107" s="148">
        <v>345.21196471999997</v>
      </c>
      <c r="H107" s="148">
        <v>-26.66</v>
      </c>
      <c r="I107" s="15">
        <v>2967.1027439999998</v>
      </c>
      <c r="J107" s="164"/>
    </row>
    <row r="108" spans="2:10" x14ac:dyDescent="0.4">
      <c r="B108" s="163">
        <v>2027</v>
      </c>
      <c r="C108" s="472">
        <v>1489.2012224000002</v>
      </c>
      <c r="D108" s="472">
        <v>649.85616747018787</v>
      </c>
      <c r="E108" s="475">
        <v>607.64020562981204</v>
      </c>
      <c r="F108" s="472">
        <v>2720.0375948099995</v>
      </c>
      <c r="G108" s="472">
        <v>358.00948238999996</v>
      </c>
      <c r="H108" s="472">
        <v>-26.66</v>
      </c>
      <c r="I108" s="15">
        <v>3078.0470770000002</v>
      </c>
      <c r="J108" s="164"/>
    </row>
    <row r="109" spans="2:10" x14ac:dyDescent="0.4">
      <c r="B109" s="163">
        <v>2028</v>
      </c>
      <c r="C109" s="189">
        <v>1535.4655458</v>
      </c>
      <c r="D109" s="189">
        <v>648.92797676596274</v>
      </c>
      <c r="E109" s="520">
        <v>659.48042963403725</v>
      </c>
      <c r="F109" s="189">
        <v>2817.2139507100001</v>
      </c>
      <c r="G109" s="189">
        <v>372.74177469</v>
      </c>
      <c r="H109" s="189">
        <v>-26.66</v>
      </c>
      <c r="I109" s="147">
        <v>3189.9557259999997</v>
      </c>
      <c r="J109" s="164"/>
    </row>
    <row r="110" spans="2:10" x14ac:dyDescent="0.4">
      <c r="B110" s="165" t="s">
        <v>319</v>
      </c>
      <c r="C110" s="472">
        <v>788.779</v>
      </c>
      <c r="D110" s="148">
        <v>341.27</v>
      </c>
      <c r="E110" s="159">
        <v>289.07299999999998</v>
      </c>
      <c r="F110" s="148">
        <v>1419.1220000000001</v>
      </c>
      <c r="G110" s="148">
        <v>163.66900000000001</v>
      </c>
      <c r="H110" s="148">
        <v>0</v>
      </c>
      <c r="I110" s="157">
        <v>1582.7909999999999</v>
      </c>
      <c r="J110" s="164"/>
    </row>
    <row r="111" spans="2:10" x14ac:dyDescent="0.4">
      <c r="B111" s="163" t="s">
        <v>320</v>
      </c>
      <c r="C111" s="148">
        <v>793.14700000000005</v>
      </c>
      <c r="D111" s="148">
        <v>325.13</v>
      </c>
      <c r="E111" s="148">
        <v>275.45699999999999</v>
      </c>
      <c r="F111" s="148">
        <v>1393.7339999999999</v>
      </c>
      <c r="G111" s="148">
        <v>164.44200000000001</v>
      </c>
      <c r="H111" s="148">
        <v>0</v>
      </c>
      <c r="I111" s="15">
        <v>1558.1759999999999</v>
      </c>
      <c r="J111" s="164"/>
    </row>
    <row r="112" spans="2:10" x14ac:dyDescent="0.4">
      <c r="B112" s="163" t="s">
        <v>321</v>
      </c>
      <c r="C112" s="148">
        <v>814.05</v>
      </c>
      <c r="D112" s="148">
        <v>341.88</v>
      </c>
      <c r="E112" s="148">
        <v>281.95999999999998</v>
      </c>
      <c r="F112" s="148">
        <v>1437.89</v>
      </c>
      <c r="G112" s="148">
        <v>189.28200000000001</v>
      </c>
      <c r="H112" s="148">
        <v>0</v>
      </c>
      <c r="I112" s="15">
        <v>1627.172</v>
      </c>
      <c r="J112" s="164"/>
    </row>
    <row r="113" spans="2:10" x14ac:dyDescent="0.4">
      <c r="B113" s="163" t="s">
        <v>82</v>
      </c>
      <c r="C113" s="148">
        <v>824.87400000000002</v>
      </c>
      <c r="D113" s="148">
        <v>355.58</v>
      </c>
      <c r="E113" s="148">
        <v>289.38600000000002</v>
      </c>
      <c r="F113" s="148">
        <v>1469.84</v>
      </c>
      <c r="G113" s="148">
        <v>202.72200000000001</v>
      </c>
      <c r="H113" s="148">
        <v>0</v>
      </c>
      <c r="I113" s="15">
        <v>1672.5619999999999</v>
      </c>
      <c r="J113" s="164"/>
    </row>
    <row r="114" spans="2:10" x14ac:dyDescent="0.4">
      <c r="B114" s="163" t="s">
        <v>83</v>
      </c>
      <c r="C114" s="148">
        <v>843.48099999999999</v>
      </c>
      <c r="D114" s="148">
        <v>373.74200000000002</v>
      </c>
      <c r="E114" s="148">
        <v>301.69600000000003</v>
      </c>
      <c r="F114" s="148">
        <v>1518.9190000000001</v>
      </c>
      <c r="G114" s="148">
        <v>208.19499999999999</v>
      </c>
      <c r="H114" s="148">
        <v>0</v>
      </c>
      <c r="I114" s="15">
        <v>1727.114</v>
      </c>
      <c r="J114" s="164"/>
    </row>
    <row r="115" spans="2:10" x14ac:dyDescent="0.4">
      <c r="B115" s="163" t="s">
        <v>84</v>
      </c>
      <c r="C115" s="148">
        <v>884.66</v>
      </c>
      <c r="D115" s="148">
        <v>379.18599999999998</v>
      </c>
      <c r="E115" s="159">
        <v>315.85899999999998</v>
      </c>
      <c r="F115" s="148">
        <v>1579.7049999999999</v>
      </c>
      <c r="G115" s="148">
        <v>221.54499999999999</v>
      </c>
      <c r="H115" s="148">
        <v>0</v>
      </c>
      <c r="I115" s="15">
        <v>1801.25</v>
      </c>
      <c r="J115" s="164"/>
    </row>
    <row r="116" spans="2:10" x14ac:dyDescent="0.4">
      <c r="B116" s="163" t="s">
        <v>85</v>
      </c>
      <c r="C116" s="148">
        <v>899.29</v>
      </c>
      <c r="D116" s="148">
        <v>417.24</v>
      </c>
      <c r="E116" s="159">
        <v>333.78</v>
      </c>
      <c r="F116" s="148">
        <v>1650.31</v>
      </c>
      <c r="G116" s="148">
        <v>228.95</v>
      </c>
      <c r="H116" s="148">
        <v>0</v>
      </c>
      <c r="I116" s="15">
        <v>1879.26</v>
      </c>
      <c r="J116" s="164"/>
    </row>
    <row r="117" spans="2:10" ht="17.25" customHeight="1" x14ac:dyDescent="0.4">
      <c r="B117" s="163" t="s">
        <v>86</v>
      </c>
      <c r="C117" s="148">
        <v>932.37599999999998</v>
      </c>
      <c r="D117" s="148">
        <v>407.40899999999999</v>
      </c>
      <c r="E117" s="159">
        <v>355.5</v>
      </c>
      <c r="F117" s="148">
        <v>1695.2850000000001</v>
      </c>
      <c r="G117" s="148">
        <v>236.15799999999999</v>
      </c>
      <c r="H117" s="148">
        <v>0</v>
      </c>
      <c r="I117" s="15">
        <v>1931.443</v>
      </c>
    </row>
    <row r="118" spans="2:10" x14ac:dyDescent="0.4">
      <c r="B118" s="163" t="s">
        <v>87</v>
      </c>
      <c r="C118" s="148">
        <v>971.73299999999995</v>
      </c>
      <c r="D118" s="148">
        <v>430.16699999999997</v>
      </c>
      <c r="E118" s="159">
        <v>369.93099999999998</v>
      </c>
      <c r="F118" s="148">
        <v>1771.8309999999999</v>
      </c>
      <c r="G118" s="148">
        <v>244.01</v>
      </c>
      <c r="H118" s="148">
        <v>0</v>
      </c>
      <c r="I118" s="15">
        <v>2015.8409999999999</v>
      </c>
    </row>
    <row r="119" spans="2:10" x14ac:dyDescent="0.4">
      <c r="B119" s="163" t="s">
        <v>88</v>
      </c>
      <c r="C119" s="148">
        <v>1011.045</v>
      </c>
      <c r="D119" s="148">
        <v>451.84699999999998</v>
      </c>
      <c r="E119" s="159">
        <v>383.553</v>
      </c>
      <c r="F119" s="148">
        <v>1846.4449999999999</v>
      </c>
      <c r="G119" s="148">
        <v>253.37700000000001</v>
      </c>
      <c r="H119" s="148">
        <v>0</v>
      </c>
      <c r="I119" s="157">
        <v>2099.8220000000001</v>
      </c>
    </row>
    <row r="120" spans="2:10" x14ac:dyDescent="0.4">
      <c r="B120" s="163" t="s">
        <v>89</v>
      </c>
      <c r="C120" s="148">
        <v>1051.864</v>
      </c>
      <c r="D120" s="148">
        <v>457.61099999999999</v>
      </c>
      <c r="E120" s="159">
        <v>398.78800000000001</v>
      </c>
      <c r="F120" s="148">
        <v>1908.2629999999999</v>
      </c>
      <c r="G120" s="148">
        <v>262.16899999999998</v>
      </c>
      <c r="H120" s="148">
        <v>0</v>
      </c>
      <c r="I120" s="157">
        <v>2170.4319999999998</v>
      </c>
    </row>
    <row r="121" spans="2:10" x14ac:dyDescent="0.4">
      <c r="B121" s="163" t="s">
        <v>90</v>
      </c>
      <c r="C121" s="148">
        <v>1093.941</v>
      </c>
      <c r="D121" s="148">
        <v>475.89600000000002</v>
      </c>
      <c r="E121" s="159">
        <v>409.03899999999999</v>
      </c>
      <c r="F121" s="148">
        <v>1978.876</v>
      </c>
      <c r="G121" s="148">
        <v>261.83</v>
      </c>
      <c r="H121" s="148">
        <v>0</v>
      </c>
      <c r="I121" s="157">
        <v>2240.7060000000001</v>
      </c>
    </row>
    <row r="122" spans="2:10" x14ac:dyDescent="0.4">
      <c r="B122" s="163" t="s">
        <v>91</v>
      </c>
      <c r="C122" s="148">
        <v>1101.1400000000001</v>
      </c>
      <c r="D122" s="148">
        <v>465.952</v>
      </c>
      <c r="E122" s="159">
        <v>412.762</v>
      </c>
      <c r="F122" s="148">
        <v>1979.854</v>
      </c>
      <c r="G122" s="148">
        <v>106.267</v>
      </c>
      <c r="H122" s="148">
        <v>0</v>
      </c>
      <c r="I122" s="157">
        <v>2086.1210000000001</v>
      </c>
    </row>
    <row r="123" spans="2:10" x14ac:dyDescent="0.4">
      <c r="B123" s="163" t="s">
        <v>92</v>
      </c>
      <c r="C123" s="148">
        <v>1178.2159999999999</v>
      </c>
      <c r="D123" s="148">
        <v>504.64699999999999</v>
      </c>
      <c r="E123" s="159">
        <v>431.86</v>
      </c>
      <c r="F123" s="148">
        <v>2109.4140000000002</v>
      </c>
      <c r="G123" s="148">
        <v>245.47</v>
      </c>
      <c r="H123" s="148">
        <v>-5.3090000000000002</v>
      </c>
      <c r="I123" s="157">
        <v>2354.884</v>
      </c>
    </row>
    <row r="124" spans="2:10" x14ac:dyDescent="0.4">
      <c r="B124" s="163" t="s">
        <v>93</v>
      </c>
      <c r="C124" s="148">
        <v>1262.403</v>
      </c>
      <c r="D124" s="148">
        <v>572.93499999999995</v>
      </c>
      <c r="E124" s="159">
        <v>474.98200000000003</v>
      </c>
      <c r="F124" s="148">
        <v>2285.9760000000001</v>
      </c>
      <c r="G124" s="148">
        <v>269.70600000000002</v>
      </c>
      <c r="H124" s="148">
        <v>-24.344000000000001</v>
      </c>
      <c r="I124" s="157">
        <v>2555.6819999999998</v>
      </c>
    </row>
    <row r="125" spans="2:10" x14ac:dyDescent="0.4">
      <c r="B125" s="163" t="s">
        <v>94</v>
      </c>
      <c r="C125" s="148">
        <v>1331.6600040999999</v>
      </c>
      <c r="D125" s="148">
        <v>599.71704216345267</v>
      </c>
      <c r="E125" s="159">
        <v>514.72313623654736</v>
      </c>
      <c r="F125" s="148">
        <v>2419.44018138</v>
      </c>
      <c r="G125" s="148">
        <v>306.81846002000003</v>
      </c>
      <c r="H125" s="148">
        <v>-26.66</v>
      </c>
      <c r="I125" s="157">
        <v>2726.2586419999998</v>
      </c>
    </row>
    <row r="126" spans="2:10" x14ac:dyDescent="0.4">
      <c r="B126" s="163" t="s">
        <v>342</v>
      </c>
      <c r="C126" s="148">
        <v>1375.6903808</v>
      </c>
      <c r="D126" s="148">
        <v>600.66250011193802</v>
      </c>
      <c r="E126" s="159">
        <v>518.87956928806216</v>
      </c>
      <c r="F126" s="148">
        <v>2468.5724503500001</v>
      </c>
      <c r="G126" s="148">
        <v>328.00196045000001</v>
      </c>
      <c r="H126" s="148">
        <v>-26.66</v>
      </c>
      <c r="I126" s="157">
        <v>2796.5744110000005</v>
      </c>
    </row>
    <row r="127" spans="2:10" ht="17.25" customHeight="1" x14ac:dyDescent="0.4">
      <c r="B127" s="163" t="s">
        <v>349</v>
      </c>
      <c r="C127" s="148">
        <v>1411.1309246000001</v>
      </c>
      <c r="D127" s="148">
        <v>626.43094555044775</v>
      </c>
      <c r="E127" s="159">
        <v>539.7059177495521</v>
      </c>
      <c r="F127" s="148">
        <v>2550.607786</v>
      </c>
      <c r="G127" s="148">
        <v>337.24990920000005</v>
      </c>
      <c r="H127" s="148">
        <v>-26.66</v>
      </c>
      <c r="I127" s="157">
        <v>2887.8576959999996</v>
      </c>
    </row>
    <row r="128" spans="2:10" ht="15" customHeight="1" x14ac:dyDescent="0.4">
      <c r="B128" s="163" t="s">
        <v>373</v>
      </c>
      <c r="C128" s="148">
        <v>1455.6289118</v>
      </c>
      <c r="D128" s="148">
        <v>648.11716000142405</v>
      </c>
      <c r="E128" s="159">
        <v>569.52060019857583</v>
      </c>
      <c r="F128" s="148">
        <v>2646.6066711999997</v>
      </c>
      <c r="G128" s="148">
        <v>348.16133230000003</v>
      </c>
      <c r="H128" s="148">
        <v>-26.66</v>
      </c>
      <c r="I128" s="157">
        <v>2994.7680030000006</v>
      </c>
    </row>
    <row r="129" spans="2:9" x14ac:dyDescent="0.4">
      <c r="B129" s="163" t="s">
        <v>495</v>
      </c>
      <c r="C129" s="472">
        <v>1500.418598</v>
      </c>
      <c r="D129" s="472">
        <v>649.57581726252704</v>
      </c>
      <c r="E129" s="475">
        <v>620.93902563747315</v>
      </c>
      <c r="F129" s="472">
        <v>2744.2734395699995</v>
      </c>
      <c r="G129" s="472">
        <v>361.53030432999998</v>
      </c>
      <c r="H129" s="472">
        <v>-26.66</v>
      </c>
      <c r="I129" s="157">
        <v>3105.8037439999998</v>
      </c>
    </row>
    <row r="130" spans="2:9" ht="15.9" thickBot="1" x14ac:dyDescent="0.45">
      <c r="B130" s="268" t="s">
        <v>603</v>
      </c>
      <c r="C130" s="267">
        <v>1547.0509506000001</v>
      </c>
      <c r="D130" s="267">
        <v>647.4694056515815</v>
      </c>
      <c r="E130" s="267">
        <v>673.63829514841836</v>
      </c>
      <c r="F130" s="267">
        <v>2841.4986500599998</v>
      </c>
      <c r="G130" s="267">
        <v>376.65331474000004</v>
      </c>
      <c r="H130" s="267">
        <v>-26.66</v>
      </c>
      <c r="I130" s="524">
        <v>3218.151965</v>
      </c>
    </row>
    <row r="131" spans="2:9" x14ac:dyDescent="0.4">
      <c r="B131" s="423" t="s">
        <v>29</v>
      </c>
      <c r="C131" s="426"/>
      <c r="D131" s="426"/>
      <c r="E131" s="426"/>
      <c r="F131" s="426"/>
      <c r="G131" s="426"/>
      <c r="H131" s="426"/>
      <c r="I131" s="431"/>
    </row>
    <row r="132" spans="2:9" ht="15.75" customHeight="1" x14ac:dyDescent="0.4">
      <c r="B132" s="423" t="s">
        <v>624</v>
      </c>
      <c r="C132" s="426"/>
      <c r="D132" s="426"/>
      <c r="E132" s="426"/>
      <c r="F132" s="426"/>
      <c r="G132" s="426"/>
      <c r="H132" s="426"/>
      <c r="I132" s="431"/>
    </row>
    <row r="133" spans="2:9" ht="15.75" customHeight="1" x14ac:dyDescent="0.4">
      <c r="B133" s="423" t="s">
        <v>625</v>
      </c>
      <c r="C133" s="426"/>
      <c r="D133" s="426"/>
      <c r="E133" s="426"/>
      <c r="F133" s="426"/>
      <c r="G133" s="426"/>
      <c r="H133" s="426"/>
      <c r="I133" s="431"/>
    </row>
    <row r="134" spans="2:9" ht="15.75" customHeight="1" x14ac:dyDescent="0.4">
      <c r="B134" s="525" t="s">
        <v>626</v>
      </c>
      <c r="C134" s="436"/>
      <c r="D134" s="436"/>
      <c r="E134" s="436"/>
      <c r="F134" s="436"/>
      <c r="G134" s="436"/>
      <c r="H134" s="436"/>
      <c r="I134" s="437"/>
    </row>
    <row r="135" spans="2:9" ht="15.75" customHeight="1" x14ac:dyDescent="0.4">
      <c r="B135" s="423" t="s">
        <v>406</v>
      </c>
      <c r="C135" s="426"/>
      <c r="D135" s="426"/>
      <c r="E135" s="426"/>
      <c r="F135" s="426"/>
      <c r="G135" s="426"/>
      <c r="H135" s="426"/>
      <c r="I135" s="431"/>
    </row>
    <row r="136" spans="2:9" ht="15.75" customHeight="1" x14ac:dyDescent="0.4">
      <c r="B136" s="423" t="s">
        <v>407</v>
      </c>
      <c r="C136" s="426"/>
      <c r="D136" s="426"/>
      <c r="E136" s="426"/>
      <c r="F136" s="426"/>
      <c r="G136" s="426"/>
      <c r="H136" s="426"/>
      <c r="I136" s="431"/>
    </row>
    <row r="137" spans="2:9" ht="15.75" customHeight="1" x14ac:dyDescent="0.4">
      <c r="B137" s="423" t="s">
        <v>408</v>
      </c>
      <c r="C137" s="426"/>
      <c r="D137" s="426"/>
      <c r="E137" s="426"/>
      <c r="F137" s="426"/>
      <c r="G137" s="426"/>
      <c r="H137" s="426"/>
      <c r="I137" s="431"/>
    </row>
    <row r="138" spans="2:9" ht="15.75" customHeight="1" thickBot="1" x14ac:dyDescent="0.45">
      <c r="B138" s="433" t="s">
        <v>409</v>
      </c>
      <c r="C138" s="434"/>
      <c r="D138" s="434"/>
      <c r="E138" s="434"/>
      <c r="F138" s="434"/>
      <c r="G138" s="434"/>
      <c r="H138" s="434"/>
      <c r="I138" s="435"/>
    </row>
    <row r="139" spans="2:9" x14ac:dyDescent="0.4">
      <c r="B139" s="166"/>
      <c r="C139" s="164"/>
      <c r="D139" s="164"/>
      <c r="E139" s="164"/>
      <c r="F139" s="164"/>
      <c r="G139" s="164"/>
      <c r="H139" s="164"/>
      <c r="I139" s="164"/>
    </row>
    <row r="140" spans="2:9" ht="18.75" customHeight="1" x14ac:dyDescent="0.4">
      <c r="B140" s="613"/>
      <c r="C140" s="613"/>
      <c r="D140" s="613"/>
      <c r="E140" s="613"/>
      <c r="F140" s="613"/>
      <c r="G140" s="613"/>
      <c r="H140" s="613"/>
      <c r="I140" s="613"/>
    </row>
    <row r="141" spans="2:9" ht="18.75" customHeight="1" x14ac:dyDescent="0.4">
      <c r="B141" s="613"/>
      <c r="C141" s="613"/>
      <c r="D141" s="613"/>
      <c r="E141" s="613"/>
      <c r="F141" s="613"/>
      <c r="G141" s="613"/>
      <c r="H141" s="613"/>
      <c r="I141" s="613"/>
    </row>
    <row r="142" spans="2:9" ht="18.75" customHeight="1" x14ac:dyDescent="0.4">
      <c r="B142" s="613"/>
      <c r="C142" s="613"/>
      <c r="D142" s="613"/>
      <c r="E142" s="613"/>
      <c r="F142" s="613"/>
      <c r="G142" s="613"/>
      <c r="H142" s="613"/>
      <c r="I142" s="613"/>
    </row>
    <row r="143" spans="2:9" ht="18.75" customHeight="1" x14ac:dyDescent="0.4">
      <c r="B143" s="613"/>
      <c r="C143" s="613"/>
      <c r="D143" s="613"/>
      <c r="E143" s="613"/>
      <c r="F143" s="613"/>
      <c r="G143" s="613"/>
      <c r="H143" s="613"/>
      <c r="I143" s="613"/>
    </row>
    <row r="144" spans="2:9" ht="18.75" customHeight="1" x14ac:dyDescent="0.4">
      <c r="B144" s="613"/>
      <c r="C144" s="613"/>
      <c r="D144" s="613"/>
      <c r="E144" s="613"/>
      <c r="F144" s="613"/>
      <c r="G144" s="613"/>
      <c r="H144" s="613"/>
      <c r="I144" s="613"/>
    </row>
    <row r="145" spans="2:9" ht="18.75" customHeight="1" x14ac:dyDescent="0.4">
      <c r="B145" s="613"/>
      <c r="C145" s="613"/>
      <c r="D145" s="613"/>
      <c r="E145" s="613"/>
      <c r="F145" s="613"/>
      <c r="G145" s="613"/>
      <c r="H145" s="613"/>
      <c r="I145" s="613"/>
    </row>
    <row r="146" spans="2:9" ht="18.75" customHeight="1" x14ac:dyDescent="0.4">
      <c r="B146" s="613"/>
      <c r="C146" s="613"/>
      <c r="D146" s="613"/>
      <c r="E146" s="613"/>
      <c r="F146" s="613"/>
      <c r="G146" s="613"/>
      <c r="H146" s="613"/>
      <c r="I146" s="613"/>
    </row>
    <row r="147" spans="2:9" x14ac:dyDescent="0.4">
      <c r="C147" s="164"/>
      <c r="D147" s="164"/>
      <c r="E147" s="164"/>
      <c r="F147" s="164"/>
      <c r="G147" s="164"/>
      <c r="H147" s="164"/>
      <c r="I147" s="164"/>
    </row>
    <row r="148" spans="2:9" x14ac:dyDescent="0.4">
      <c r="C148" s="164"/>
      <c r="D148" s="164"/>
      <c r="E148" s="164"/>
      <c r="F148" s="164"/>
      <c r="G148" s="164"/>
      <c r="H148" s="164"/>
      <c r="I148" s="164"/>
    </row>
    <row r="149" spans="2:9" x14ac:dyDescent="0.4">
      <c r="C149" s="164"/>
      <c r="D149" s="164"/>
      <c r="E149" s="164"/>
      <c r="F149" s="164"/>
      <c r="G149" s="164"/>
      <c r="H149" s="164"/>
      <c r="I149" s="164"/>
    </row>
    <row r="150" spans="2:9" x14ac:dyDescent="0.4">
      <c r="C150" s="164"/>
      <c r="D150" s="164"/>
      <c r="E150" s="164"/>
      <c r="F150" s="164"/>
      <c r="G150" s="164"/>
      <c r="H150" s="164"/>
      <c r="I150" s="164"/>
    </row>
    <row r="151" spans="2:9" x14ac:dyDescent="0.4">
      <c r="C151" s="164"/>
      <c r="D151" s="164"/>
      <c r="E151" s="164"/>
      <c r="F151" s="164"/>
      <c r="G151" s="164"/>
      <c r="H151" s="164"/>
      <c r="I151" s="164"/>
    </row>
  </sheetData>
  <mergeCells count="8">
    <mergeCell ref="B2:I2"/>
    <mergeCell ref="B146:I146"/>
    <mergeCell ref="B145:I145"/>
    <mergeCell ref="B144:I144"/>
    <mergeCell ref="B143:I143"/>
    <mergeCell ref="B142:I142"/>
    <mergeCell ref="B141:I141"/>
    <mergeCell ref="B140:I140"/>
  </mergeCells>
  <hyperlinks>
    <hyperlink ref="A1" location="Contents!A1" display="Back to contents" xr:uid="{5DCB07F4-21E5-405E-99A2-97EF933C3352}"/>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84"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BCDF-8171-46B9-893F-91ACDAC6E800}">
  <sheetPr>
    <tabColor theme="6"/>
    <pageSetUpPr fitToPage="1"/>
  </sheetPr>
  <dimension ref="A1:V133"/>
  <sheetViews>
    <sheetView zoomScaleNormal="100" zoomScaleSheetLayoutView="100" workbookViewId="0"/>
  </sheetViews>
  <sheetFormatPr defaultColWidth="8.86328125" defaultRowHeight="14.15" x14ac:dyDescent="0.35"/>
  <cols>
    <col min="1" max="1" width="9.33203125" style="418" customWidth="1"/>
    <col min="2" max="3" width="15" style="418" customWidth="1"/>
    <col min="4" max="16384" width="8.86328125" style="418"/>
  </cols>
  <sheetData>
    <row r="1" spans="1:14" ht="33.75" customHeight="1" thickBot="1" x14ac:dyDescent="0.45">
      <c r="A1" s="20" t="s">
        <v>42</v>
      </c>
      <c r="B1" s="167"/>
      <c r="C1" s="168"/>
      <c r="D1" s="18"/>
      <c r="E1" s="18"/>
      <c r="F1" s="18"/>
      <c r="G1" s="18"/>
      <c r="H1" s="18"/>
      <c r="I1" s="18"/>
      <c r="J1" s="18"/>
      <c r="K1" s="18"/>
      <c r="L1" s="18"/>
      <c r="M1" s="18"/>
      <c r="N1" s="18"/>
    </row>
    <row r="2" spans="1:14" ht="40.5" customHeight="1" thickBot="1" x14ac:dyDescent="0.45">
      <c r="A2" s="19"/>
      <c r="B2" s="616" t="s">
        <v>410</v>
      </c>
      <c r="C2" s="617"/>
      <c r="D2" s="18"/>
      <c r="E2" s="18"/>
      <c r="F2" s="18"/>
      <c r="G2" s="18"/>
      <c r="H2" s="18"/>
      <c r="I2" s="18"/>
      <c r="J2" s="18"/>
      <c r="K2" s="18"/>
      <c r="L2" s="18"/>
      <c r="M2" s="18"/>
      <c r="N2" s="18"/>
    </row>
    <row r="3" spans="1:14" ht="15.75" customHeight="1" x14ac:dyDescent="0.4">
      <c r="A3" s="18"/>
      <c r="B3" s="6" t="s">
        <v>56</v>
      </c>
      <c r="C3" s="145">
        <v>395.404</v>
      </c>
      <c r="D3" s="18"/>
      <c r="E3" s="18"/>
      <c r="F3" s="18"/>
      <c r="G3" s="18"/>
      <c r="H3" s="18"/>
      <c r="I3" s="18"/>
      <c r="J3" s="18"/>
      <c r="K3" s="18"/>
      <c r="L3" s="18"/>
      <c r="M3" s="18"/>
      <c r="N3" s="18"/>
    </row>
    <row r="4" spans="1:14" ht="15.75" customHeight="1" x14ac:dyDescent="0.4">
      <c r="A4" s="18"/>
      <c r="B4" s="6" t="s">
        <v>57</v>
      </c>
      <c r="C4" s="145">
        <v>395.73</v>
      </c>
      <c r="E4" s="18"/>
      <c r="F4" s="18"/>
      <c r="G4" s="18"/>
      <c r="H4" s="18"/>
      <c r="I4" s="18"/>
      <c r="J4" s="18"/>
      <c r="K4" s="18"/>
      <c r="L4" s="18"/>
      <c r="M4" s="18"/>
      <c r="N4" s="18"/>
    </row>
    <row r="5" spans="1:14" ht="15.75" customHeight="1" x14ac:dyDescent="0.4">
      <c r="A5" s="18"/>
      <c r="B5" s="6" t="s">
        <v>58</v>
      </c>
      <c r="C5" s="145">
        <v>401.07799999999997</v>
      </c>
      <c r="E5" s="18"/>
      <c r="F5" s="18"/>
      <c r="G5" s="18"/>
      <c r="H5" s="18"/>
      <c r="I5" s="18"/>
      <c r="J5" s="18"/>
      <c r="K5" s="18"/>
      <c r="L5" s="18"/>
      <c r="M5" s="18"/>
      <c r="N5" s="18"/>
    </row>
    <row r="6" spans="1:14" ht="15.75" customHeight="1" x14ac:dyDescent="0.4">
      <c r="A6" s="18"/>
      <c r="B6" s="6" t="s">
        <v>63</v>
      </c>
      <c r="C6" s="145">
        <v>401.38799999999998</v>
      </c>
      <c r="D6" s="21"/>
      <c r="E6" s="18"/>
      <c r="F6" s="18"/>
      <c r="G6" s="18"/>
      <c r="H6" s="18"/>
      <c r="I6" s="18"/>
      <c r="J6" s="18"/>
      <c r="K6" s="18"/>
      <c r="L6" s="18"/>
      <c r="M6" s="18"/>
      <c r="N6" s="18"/>
    </row>
    <row r="7" spans="1:14" ht="14.6" x14ac:dyDescent="0.4">
      <c r="A7" s="18"/>
      <c r="B7" s="6" t="s">
        <v>0</v>
      </c>
      <c r="C7" s="145">
        <v>384.78300000000002</v>
      </c>
      <c r="D7" s="21"/>
      <c r="E7" s="18"/>
      <c r="F7" s="18"/>
      <c r="G7" s="18"/>
      <c r="H7" s="18"/>
      <c r="I7" s="18"/>
      <c r="J7" s="18"/>
      <c r="K7" s="18"/>
      <c r="L7" s="18"/>
      <c r="M7" s="18"/>
      <c r="N7" s="18"/>
    </row>
    <row r="8" spans="1:14" ht="14.6" x14ac:dyDescent="0.4">
      <c r="A8" s="18"/>
      <c r="B8" s="6" t="s">
        <v>1</v>
      </c>
      <c r="C8" s="145">
        <v>378.40600000000001</v>
      </c>
      <c r="D8" s="18"/>
      <c r="E8" s="18"/>
      <c r="F8" s="18"/>
      <c r="G8" s="18"/>
      <c r="H8" s="18"/>
      <c r="I8" s="18"/>
      <c r="J8" s="18"/>
      <c r="K8" s="18"/>
      <c r="L8" s="18"/>
      <c r="M8" s="18"/>
      <c r="N8" s="18"/>
    </row>
    <row r="9" spans="1:14" ht="14.6" x14ac:dyDescent="0.4">
      <c r="A9" s="18"/>
      <c r="B9" s="6" t="s">
        <v>2</v>
      </c>
      <c r="C9" s="145">
        <v>391.10500000000002</v>
      </c>
      <c r="D9" s="18"/>
      <c r="E9" s="18"/>
      <c r="F9" s="18"/>
      <c r="G9" s="18"/>
      <c r="H9" s="18"/>
      <c r="I9" s="18"/>
      <c r="J9" s="18"/>
      <c r="K9" s="18"/>
      <c r="L9" s="18"/>
      <c r="M9" s="18"/>
      <c r="N9" s="18"/>
    </row>
    <row r="10" spans="1:14" ht="14.6" x14ac:dyDescent="0.4">
      <c r="A10" s="18"/>
      <c r="B10" s="6" t="s">
        <v>3</v>
      </c>
      <c r="C10" s="145">
        <v>394.50799999999998</v>
      </c>
      <c r="D10" s="21"/>
      <c r="E10" s="18"/>
      <c r="F10" s="18"/>
      <c r="G10" s="18"/>
      <c r="H10" s="18"/>
      <c r="I10" s="18"/>
      <c r="J10" s="18"/>
      <c r="K10" s="18"/>
      <c r="L10" s="18"/>
      <c r="M10" s="18"/>
      <c r="N10" s="18"/>
    </row>
    <row r="11" spans="1:14" ht="14.6" x14ac:dyDescent="0.4">
      <c r="A11" s="18"/>
      <c r="B11" s="6" t="s">
        <v>4</v>
      </c>
      <c r="C11" s="145">
        <v>393.00900000000001</v>
      </c>
      <c r="D11" s="18"/>
      <c r="E11" s="18"/>
      <c r="F11" s="18"/>
      <c r="G11" s="18"/>
      <c r="H11" s="18"/>
      <c r="I11" s="18"/>
      <c r="J11" s="18"/>
      <c r="K11" s="18"/>
      <c r="L11" s="18"/>
      <c r="M11" s="18"/>
      <c r="N11" s="18"/>
    </row>
    <row r="12" spans="1:14" ht="14.6" x14ac:dyDescent="0.4">
      <c r="A12" s="18"/>
      <c r="B12" s="6" t="s">
        <v>5</v>
      </c>
      <c r="C12" s="145">
        <v>393.827</v>
      </c>
      <c r="D12" s="18"/>
      <c r="E12" s="18"/>
      <c r="F12" s="18"/>
      <c r="G12" s="18"/>
      <c r="H12" s="18"/>
      <c r="I12" s="18"/>
      <c r="J12" s="18"/>
      <c r="K12" s="18"/>
      <c r="L12" s="18"/>
      <c r="M12" s="18"/>
      <c r="N12" s="18"/>
    </row>
    <row r="13" spans="1:14" ht="14.6" x14ac:dyDescent="0.4">
      <c r="A13" s="18"/>
      <c r="B13" s="6" t="s">
        <v>6</v>
      </c>
      <c r="C13" s="145">
        <v>406.887</v>
      </c>
      <c r="D13" s="18"/>
      <c r="E13" s="18"/>
      <c r="F13" s="18"/>
      <c r="G13" s="18"/>
      <c r="H13" s="18"/>
      <c r="I13" s="18"/>
      <c r="J13" s="18"/>
      <c r="K13" s="18"/>
      <c r="L13" s="18"/>
      <c r="M13" s="18"/>
      <c r="N13" s="18"/>
    </row>
    <row r="14" spans="1:14" ht="14.6" x14ac:dyDescent="0.4">
      <c r="A14" s="18"/>
      <c r="B14" s="6" t="s">
        <v>7</v>
      </c>
      <c r="C14" s="145">
        <v>414.83</v>
      </c>
      <c r="D14" s="21"/>
      <c r="E14" s="18"/>
      <c r="F14" s="18"/>
      <c r="G14" s="18"/>
      <c r="H14" s="18"/>
      <c r="I14" s="18"/>
      <c r="J14" s="18"/>
      <c r="K14" s="18"/>
      <c r="L14" s="18"/>
      <c r="M14" s="18"/>
      <c r="N14" s="18"/>
    </row>
    <row r="15" spans="1:14" ht="14.6" x14ac:dyDescent="0.4">
      <c r="A15" s="18"/>
      <c r="B15" s="6" t="s">
        <v>8</v>
      </c>
      <c r="C15" s="145">
        <v>412.279</v>
      </c>
      <c r="D15" s="18"/>
      <c r="E15" s="18"/>
      <c r="F15" s="18"/>
      <c r="G15" s="18"/>
      <c r="H15" s="18"/>
      <c r="I15" s="18"/>
      <c r="J15" s="18"/>
      <c r="K15" s="18"/>
      <c r="L15" s="18"/>
      <c r="M15" s="18"/>
      <c r="N15" s="18"/>
    </row>
    <row r="16" spans="1:14" ht="14.6" x14ac:dyDescent="0.4">
      <c r="A16" s="18"/>
      <c r="B16" s="6" t="s">
        <v>9</v>
      </c>
      <c r="C16" s="145">
        <v>404.79</v>
      </c>
      <c r="D16" s="18"/>
      <c r="E16" s="18"/>
      <c r="F16" s="18"/>
      <c r="G16" s="18"/>
      <c r="H16" s="18"/>
      <c r="I16" s="18"/>
      <c r="J16" s="18"/>
      <c r="K16" s="18"/>
      <c r="L16" s="18"/>
      <c r="M16" s="18"/>
      <c r="N16" s="18"/>
    </row>
    <row r="17" spans="1:14" ht="14.6" x14ac:dyDescent="0.4">
      <c r="A17" s="18"/>
      <c r="B17" s="6" t="s">
        <v>10</v>
      </c>
      <c r="C17" s="145">
        <v>417.11799999999999</v>
      </c>
      <c r="D17" s="18"/>
      <c r="E17" s="18"/>
      <c r="F17" s="18"/>
      <c r="G17" s="18"/>
      <c r="H17" s="18"/>
      <c r="I17" s="18"/>
      <c r="J17" s="18"/>
      <c r="K17" s="18"/>
      <c r="L17" s="18"/>
      <c r="M17" s="18"/>
      <c r="N17" s="18"/>
    </row>
    <row r="18" spans="1:14" ht="14.6" x14ac:dyDescent="0.4">
      <c r="A18" s="18"/>
      <c r="B18" s="6" t="s">
        <v>11</v>
      </c>
      <c r="C18" s="145">
        <v>428.40300000000002</v>
      </c>
      <c r="D18" s="18"/>
      <c r="E18" s="18"/>
      <c r="F18" s="18"/>
      <c r="G18" s="18"/>
      <c r="H18" s="18"/>
      <c r="I18" s="18"/>
      <c r="J18" s="18"/>
      <c r="K18" s="18"/>
      <c r="L18" s="18"/>
      <c r="M18" s="18"/>
      <c r="N18" s="18"/>
    </row>
    <row r="19" spans="1:14" ht="14.6" x14ac:dyDescent="0.4">
      <c r="A19" s="18"/>
      <c r="B19" s="6" t="s">
        <v>12</v>
      </c>
      <c r="C19" s="145">
        <v>422.93299999999999</v>
      </c>
      <c r="D19" s="18"/>
      <c r="E19" s="18"/>
      <c r="F19" s="18"/>
      <c r="G19" s="18"/>
      <c r="H19" s="18"/>
      <c r="I19" s="18"/>
      <c r="J19" s="18"/>
      <c r="K19" s="18"/>
      <c r="L19" s="18"/>
      <c r="M19" s="18"/>
      <c r="N19" s="18"/>
    </row>
    <row r="20" spans="1:14" ht="14.6" x14ac:dyDescent="0.4">
      <c r="A20" s="18"/>
      <c r="B20" s="6" t="s">
        <v>13</v>
      </c>
      <c r="C20" s="145">
        <v>417.55900000000003</v>
      </c>
      <c r="D20" s="18"/>
      <c r="E20" s="18"/>
      <c r="F20" s="18"/>
      <c r="G20" s="18"/>
      <c r="H20" s="18"/>
      <c r="I20" s="18"/>
      <c r="J20" s="18"/>
      <c r="K20" s="18"/>
      <c r="L20" s="18"/>
      <c r="M20" s="18"/>
      <c r="N20" s="18"/>
    </row>
    <row r="21" spans="1:14" ht="14.6" x14ac:dyDescent="0.4">
      <c r="A21" s="18"/>
      <c r="B21" s="6" t="s">
        <v>14</v>
      </c>
      <c r="C21" s="145">
        <v>429.33499999999998</v>
      </c>
      <c r="D21" s="18"/>
      <c r="E21" s="18"/>
      <c r="F21" s="18"/>
      <c r="G21" s="18"/>
      <c r="H21" s="18"/>
      <c r="I21" s="18"/>
      <c r="J21" s="18"/>
      <c r="K21" s="18"/>
      <c r="L21" s="18"/>
      <c r="M21" s="18"/>
      <c r="N21" s="18"/>
    </row>
    <row r="22" spans="1:14" ht="14.6" x14ac:dyDescent="0.4">
      <c r="A22" s="18"/>
      <c r="B22" s="6" t="s">
        <v>15</v>
      </c>
      <c r="C22" s="145">
        <v>443.88799999999998</v>
      </c>
      <c r="D22" s="18"/>
      <c r="E22" s="18"/>
      <c r="F22" s="18"/>
      <c r="G22" s="18"/>
      <c r="H22" s="18"/>
      <c r="I22" s="18"/>
      <c r="J22" s="18"/>
      <c r="K22" s="18"/>
      <c r="L22" s="18"/>
      <c r="M22" s="18"/>
      <c r="N22" s="18"/>
    </row>
    <row r="23" spans="1:14" ht="14.6" x14ac:dyDescent="0.4">
      <c r="A23" s="18"/>
      <c r="B23" s="6" t="s">
        <v>16</v>
      </c>
      <c r="C23" s="145">
        <v>434.55700000000002</v>
      </c>
      <c r="D23" s="18"/>
      <c r="E23" s="18"/>
      <c r="F23" s="18"/>
      <c r="G23" s="18"/>
      <c r="H23" s="18"/>
      <c r="I23" s="18"/>
      <c r="J23" s="18"/>
      <c r="K23" s="18"/>
      <c r="L23" s="18"/>
      <c r="M23" s="18"/>
      <c r="N23" s="18"/>
    </row>
    <row r="24" spans="1:14" ht="14.6" x14ac:dyDescent="0.4">
      <c r="A24" s="18"/>
      <c r="B24" s="6" t="s">
        <v>17</v>
      </c>
      <c r="C24" s="145">
        <v>436.8</v>
      </c>
      <c r="D24" s="18"/>
      <c r="E24" s="18"/>
      <c r="F24" s="18"/>
      <c r="G24" s="18"/>
      <c r="H24" s="18"/>
      <c r="I24" s="18"/>
      <c r="J24" s="18"/>
      <c r="K24" s="18"/>
      <c r="L24" s="18"/>
      <c r="M24" s="18"/>
      <c r="N24" s="18"/>
    </row>
    <row r="25" spans="1:14" ht="14.6" x14ac:dyDescent="0.4">
      <c r="A25" s="18"/>
      <c r="B25" s="6" t="s">
        <v>18</v>
      </c>
      <c r="C25" s="145">
        <v>448.24099999999999</v>
      </c>
      <c r="D25" s="18"/>
      <c r="E25" s="18"/>
      <c r="F25" s="18"/>
      <c r="G25" s="18"/>
      <c r="H25" s="18"/>
      <c r="I25" s="18"/>
      <c r="J25" s="18"/>
      <c r="K25" s="18"/>
      <c r="L25" s="18"/>
      <c r="M25" s="18"/>
      <c r="N25" s="18"/>
    </row>
    <row r="26" spans="1:14" ht="14.6" x14ac:dyDescent="0.4">
      <c r="A26" s="18"/>
      <c r="B26" s="6" t="s">
        <v>19</v>
      </c>
      <c r="C26" s="145">
        <v>461.76299999999998</v>
      </c>
      <c r="D26" s="18"/>
      <c r="E26" s="18"/>
      <c r="F26" s="18"/>
      <c r="G26" s="18"/>
      <c r="H26" s="18"/>
      <c r="I26" s="18"/>
      <c r="J26" s="18"/>
      <c r="K26" s="18"/>
      <c r="L26" s="18"/>
      <c r="M26" s="18"/>
      <c r="N26" s="18"/>
    </row>
    <row r="27" spans="1:14" ht="14.6" x14ac:dyDescent="0.4">
      <c r="A27" s="18"/>
      <c r="B27" s="6" t="s">
        <v>20</v>
      </c>
      <c r="C27" s="145">
        <v>457.04899999999998</v>
      </c>
      <c r="D27" s="18"/>
      <c r="E27" s="18"/>
      <c r="F27" s="18"/>
      <c r="G27" s="18"/>
      <c r="H27" s="18"/>
      <c r="I27" s="18"/>
      <c r="J27" s="18"/>
      <c r="K27" s="18"/>
      <c r="L27" s="18"/>
      <c r="M27" s="18"/>
      <c r="N27" s="18"/>
    </row>
    <row r="28" spans="1:14" ht="14.6" x14ac:dyDescent="0.4">
      <c r="A28" s="18"/>
      <c r="B28" s="6" t="s">
        <v>21</v>
      </c>
      <c r="C28" s="145">
        <v>458.35899999999998</v>
      </c>
      <c r="D28" s="18"/>
      <c r="E28" s="18"/>
      <c r="F28" s="18"/>
      <c r="G28" s="18"/>
      <c r="H28" s="18"/>
      <c r="I28" s="18"/>
      <c r="J28" s="18"/>
      <c r="K28" s="18"/>
      <c r="L28" s="18"/>
      <c r="M28" s="18"/>
      <c r="N28" s="18"/>
    </row>
    <row r="29" spans="1:14" ht="14.6" x14ac:dyDescent="0.4">
      <c r="A29" s="18"/>
      <c r="B29" s="6" t="s">
        <v>22</v>
      </c>
      <c r="C29" s="145">
        <v>467.238</v>
      </c>
      <c r="D29" s="18"/>
      <c r="E29" s="18"/>
      <c r="F29" s="18"/>
      <c r="G29" s="18"/>
      <c r="H29" s="18"/>
      <c r="I29" s="18"/>
      <c r="J29" s="18"/>
      <c r="K29" s="18"/>
      <c r="L29" s="18"/>
      <c r="M29" s="18"/>
      <c r="N29" s="18"/>
    </row>
    <row r="30" spans="1:14" ht="14.6" x14ac:dyDescent="0.4">
      <c r="A30" s="18"/>
      <c r="B30" s="6" t="s">
        <v>23</v>
      </c>
      <c r="C30" s="145">
        <v>479.86799999999999</v>
      </c>
      <c r="D30" s="18"/>
      <c r="E30" s="18"/>
      <c r="F30" s="18"/>
      <c r="G30" s="18"/>
      <c r="H30" s="18"/>
      <c r="I30" s="18"/>
      <c r="J30" s="18"/>
      <c r="K30" s="18"/>
      <c r="L30" s="18"/>
      <c r="M30" s="18"/>
      <c r="N30" s="18"/>
    </row>
    <row r="31" spans="1:14" ht="14.6" x14ac:dyDescent="0.4">
      <c r="A31" s="18"/>
      <c r="B31" s="6" t="s">
        <v>24</v>
      </c>
      <c r="C31" s="145">
        <v>469.93900000000002</v>
      </c>
      <c r="E31" s="18"/>
      <c r="F31" s="18"/>
    </row>
    <row r="32" spans="1:14" ht="14.6" x14ac:dyDescent="0.4">
      <c r="A32" s="18"/>
      <c r="B32" s="6" t="s">
        <v>25</v>
      </c>
      <c r="C32" s="145">
        <v>472.238</v>
      </c>
      <c r="E32" s="18"/>
      <c r="F32" s="18"/>
    </row>
    <row r="33" spans="1:6" ht="14.6" x14ac:dyDescent="0.4">
      <c r="A33" s="18"/>
      <c r="B33" s="6" t="s">
        <v>26</v>
      </c>
      <c r="C33" s="145">
        <v>480.452</v>
      </c>
      <c r="E33" s="18"/>
      <c r="F33" s="18"/>
    </row>
    <row r="34" spans="1:6" ht="14.6" x14ac:dyDescent="0.4">
      <c r="A34" s="18"/>
      <c r="B34" s="6" t="s">
        <v>27</v>
      </c>
      <c r="C34" s="145">
        <v>493.822</v>
      </c>
      <c r="E34" s="18"/>
      <c r="F34" s="18"/>
    </row>
    <row r="35" spans="1:6" ht="14.6" x14ac:dyDescent="0.4">
      <c r="A35" s="18"/>
      <c r="B35" s="6" t="s">
        <v>28</v>
      </c>
      <c r="C35" s="145">
        <v>485.58800000000002</v>
      </c>
      <c r="E35" s="18"/>
      <c r="F35" s="18"/>
    </row>
    <row r="36" spans="1:6" ht="14.6" x14ac:dyDescent="0.4">
      <c r="A36" s="18"/>
      <c r="B36" s="6" t="s">
        <v>31</v>
      </c>
      <c r="C36" s="145">
        <v>490.52</v>
      </c>
      <c r="E36" s="18"/>
      <c r="F36" s="18"/>
    </row>
    <row r="37" spans="1:6" ht="14.6" x14ac:dyDescent="0.4">
      <c r="A37" s="18"/>
      <c r="B37" s="6" t="s">
        <v>32</v>
      </c>
      <c r="C37" s="145">
        <v>497.04700000000003</v>
      </c>
      <c r="E37" s="18"/>
      <c r="F37" s="18"/>
    </row>
    <row r="38" spans="1:6" ht="14.6" x14ac:dyDescent="0.4">
      <c r="A38" s="18"/>
      <c r="B38" s="6" t="s">
        <v>33</v>
      </c>
      <c r="C38" s="145">
        <v>518.49</v>
      </c>
      <c r="E38" s="18"/>
      <c r="F38" s="18"/>
    </row>
    <row r="39" spans="1:6" ht="14.6" x14ac:dyDescent="0.4">
      <c r="A39" s="18"/>
      <c r="B39" s="6" t="s">
        <v>34</v>
      </c>
      <c r="C39" s="145">
        <v>507.548</v>
      </c>
      <c r="E39" s="18"/>
      <c r="F39" s="18"/>
    </row>
    <row r="40" spans="1:6" ht="14.6" x14ac:dyDescent="0.4">
      <c r="A40" s="18"/>
      <c r="B40" s="6" t="s">
        <v>38</v>
      </c>
      <c r="C40" s="145">
        <v>510.61500000000001</v>
      </c>
      <c r="E40" s="18"/>
      <c r="F40" s="18"/>
    </row>
    <row r="41" spans="1:6" ht="14.6" x14ac:dyDescent="0.4">
      <c r="A41" s="18"/>
      <c r="B41" s="6" t="s">
        <v>39</v>
      </c>
      <c r="C41" s="145">
        <v>520.71100000000001</v>
      </c>
      <c r="E41" s="18"/>
      <c r="F41" s="18"/>
    </row>
    <row r="42" spans="1:6" ht="14.6" x14ac:dyDescent="0.4">
      <c r="A42" s="18"/>
      <c r="B42" s="6" t="s">
        <v>40</v>
      </c>
      <c r="C42" s="145">
        <v>543.60799999999995</v>
      </c>
      <c r="E42" s="18"/>
      <c r="F42" s="18"/>
    </row>
    <row r="43" spans="1:6" ht="14.6" x14ac:dyDescent="0.4">
      <c r="A43" s="18"/>
      <c r="B43" s="6" t="s">
        <v>41</v>
      </c>
      <c r="C43" s="145">
        <v>523.87400000000002</v>
      </c>
      <c r="E43" s="18"/>
      <c r="F43" s="18"/>
    </row>
    <row r="44" spans="1:6" ht="14.6" x14ac:dyDescent="0.4">
      <c r="A44" s="18"/>
      <c r="B44" s="6" t="s">
        <v>43</v>
      </c>
      <c r="C44" s="145">
        <v>527.774</v>
      </c>
      <c r="E44" s="18"/>
      <c r="F44" s="18"/>
    </row>
    <row r="45" spans="1:6" ht="14.6" x14ac:dyDescent="0.4">
      <c r="A45" s="18"/>
      <c r="B45" s="6" t="s">
        <v>44</v>
      </c>
      <c r="C45" s="145">
        <v>540.61900000000003</v>
      </c>
      <c r="E45" s="18"/>
      <c r="F45" s="18"/>
    </row>
    <row r="46" spans="1:6" ht="14.6" x14ac:dyDescent="0.4">
      <c r="A46" s="18"/>
      <c r="B46" s="6" t="s">
        <v>45</v>
      </c>
      <c r="C46" s="145">
        <v>560.03700000000003</v>
      </c>
      <c r="E46" s="18"/>
      <c r="F46" s="18"/>
    </row>
    <row r="47" spans="1:6" ht="14.6" x14ac:dyDescent="0.4">
      <c r="A47" s="18"/>
      <c r="B47" s="6" t="s">
        <v>46</v>
      </c>
      <c r="C47" s="145">
        <v>545.24699999999996</v>
      </c>
      <c r="E47" s="18"/>
      <c r="F47" s="18"/>
    </row>
    <row r="48" spans="1:6" ht="14.6" x14ac:dyDescent="0.4">
      <c r="A48" s="18"/>
      <c r="B48" s="6" t="s">
        <v>59</v>
      </c>
      <c r="C48" s="145">
        <v>550.34199999999998</v>
      </c>
      <c r="E48" s="18"/>
      <c r="F48" s="18"/>
    </row>
    <row r="49" spans="1:6" ht="14.6" x14ac:dyDescent="0.4">
      <c r="A49" s="18"/>
      <c r="B49" s="6" t="s">
        <v>60</v>
      </c>
      <c r="C49" s="145">
        <v>557.47299999999996</v>
      </c>
      <c r="E49" s="18"/>
      <c r="F49" s="18"/>
    </row>
    <row r="50" spans="1:6" ht="14.6" x14ac:dyDescent="0.4">
      <c r="A50" s="18"/>
      <c r="B50" s="6" t="s">
        <v>61</v>
      </c>
      <c r="C50" s="145">
        <v>580.85900000000004</v>
      </c>
      <c r="E50" s="18"/>
      <c r="F50" s="18"/>
    </row>
    <row r="51" spans="1:6" ht="14.6" x14ac:dyDescent="0.4">
      <c r="A51" s="18"/>
      <c r="B51" s="6" t="s">
        <v>62</v>
      </c>
      <c r="C51" s="145">
        <v>555.83500000000004</v>
      </c>
      <c r="E51" s="18"/>
      <c r="F51" s="18"/>
    </row>
    <row r="52" spans="1:6" ht="14.6" x14ac:dyDescent="0.4">
      <c r="A52" s="18"/>
      <c r="B52" s="6" t="s">
        <v>64</v>
      </c>
      <c r="C52" s="145">
        <v>470.505</v>
      </c>
      <c r="E52" s="18"/>
      <c r="F52" s="18"/>
    </row>
    <row r="53" spans="1:6" ht="14.6" x14ac:dyDescent="0.4">
      <c r="A53" s="18"/>
      <c r="B53" s="6" t="s">
        <v>65</v>
      </c>
      <c r="C53" s="145">
        <v>523.26800000000003</v>
      </c>
      <c r="E53" s="18"/>
      <c r="F53" s="18"/>
    </row>
    <row r="54" spans="1:6" ht="14.6" x14ac:dyDescent="0.4">
      <c r="A54" s="18"/>
      <c r="B54" s="6" t="s">
        <v>66</v>
      </c>
      <c r="C54" s="145">
        <v>554.67999999999995</v>
      </c>
      <c r="E54" s="18"/>
      <c r="F54" s="18"/>
    </row>
    <row r="55" spans="1:6" ht="14.6" x14ac:dyDescent="0.4">
      <c r="A55" s="18"/>
      <c r="B55" s="6" t="s">
        <v>67</v>
      </c>
      <c r="C55" s="145">
        <v>536.63099999999997</v>
      </c>
      <c r="E55" s="18"/>
      <c r="F55" s="18"/>
    </row>
    <row r="56" spans="1:6" ht="14.6" x14ac:dyDescent="0.4">
      <c r="A56" s="18"/>
      <c r="B56" s="6" t="s">
        <v>68</v>
      </c>
      <c r="C56" s="145">
        <v>564.88599999999997</v>
      </c>
      <c r="E56" s="18"/>
      <c r="F56" s="18"/>
    </row>
    <row r="57" spans="1:6" ht="14.6" x14ac:dyDescent="0.4">
      <c r="A57" s="18"/>
      <c r="B57" s="6" t="s">
        <v>69</v>
      </c>
      <c r="C57" s="145">
        <v>574.173</v>
      </c>
      <c r="E57" s="18"/>
      <c r="F57" s="18"/>
    </row>
    <row r="58" spans="1:6" ht="14.6" x14ac:dyDescent="0.4">
      <c r="A58" s="18"/>
      <c r="B58" s="6" t="s">
        <v>70</v>
      </c>
      <c r="C58" s="145">
        <v>608.38900000000001</v>
      </c>
      <c r="E58" s="18"/>
      <c r="F58" s="18"/>
    </row>
    <row r="59" spans="1:6" ht="14.6" x14ac:dyDescent="0.4">
      <c r="A59" s="18"/>
      <c r="B59" s="6" t="s">
        <v>71</v>
      </c>
      <c r="C59" s="145">
        <v>614.00400000000002</v>
      </c>
      <c r="E59" s="18"/>
      <c r="F59" s="18"/>
    </row>
    <row r="60" spans="1:6" ht="14.6" x14ac:dyDescent="0.4">
      <c r="A60" s="18"/>
      <c r="B60" s="6" t="s">
        <v>72</v>
      </c>
      <c r="C60" s="145">
        <v>615.54999999999995</v>
      </c>
      <c r="E60" s="18"/>
      <c r="F60" s="18"/>
    </row>
    <row r="61" spans="1:6" ht="14.6" x14ac:dyDescent="0.4">
      <c r="A61" s="18"/>
      <c r="B61" s="6" t="s">
        <v>73</v>
      </c>
      <c r="C61" s="145">
        <v>628.47799999999995</v>
      </c>
      <c r="E61" s="18"/>
      <c r="F61" s="18"/>
    </row>
    <row r="62" spans="1:6" ht="14.6" x14ac:dyDescent="0.4">
      <c r="A62" s="19"/>
      <c r="B62" s="6" t="s">
        <v>74</v>
      </c>
      <c r="C62" s="145">
        <v>648.13800000000003</v>
      </c>
      <c r="E62" s="18"/>
      <c r="F62" s="18"/>
    </row>
    <row r="63" spans="1:6" ht="14.6" x14ac:dyDescent="0.4">
      <c r="A63" s="19"/>
      <c r="B63" s="6" t="s">
        <v>75</v>
      </c>
      <c r="C63" s="145">
        <v>660.06</v>
      </c>
      <c r="E63" s="18"/>
      <c r="F63" s="18"/>
    </row>
    <row r="64" spans="1:6" ht="14.6" x14ac:dyDescent="0.4">
      <c r="A64" s="18"/>
      <c r="B64" s="6" t="s">
        <v>77</v>
      </c>
      <c r="C64" s="145">
        <v>667.72699999999998</v>
      </c>
      <c r="E64" s="18"/>
      <c r="F64" s="18"/>
    </row>
    <row r="65" spans="1:22" ht="14.6" x14ac:dyDescent="0.4">
      <c r="A65" s="18"/>
      <c r="B65" s="6" t="s">
        <v>78</v>
      </c>
      <c r="C65" s="145">
        <v>674.09405099999992</v>
      </c>
      <c r="E65" s="18"/>
      <c r="F65" s="18"/>
    </row>
    <row r="66" spans="1:22" ht="14.6" x14ac:dyDescent="0.4">
      <c r="A66" s="18"/>
      <c r="B66" s="6" t="s">
        <v>79</v>
      </c>
      <c r="C66" s="145">
        <v>695.21416599999998</v>
      </c>
      <c r="E66" s="18"/>
      <c r="F66" s="18"/>
    </row>
    <row r="67" spans="1:22" ht="14.6" x14ac:dyDescent="0.4">
      <c r="A67" s="18"/>
      <c r="B67" s="6" t="s">
        <v>80</v>
      </c>
      <c r="C67" s="145">
        <v>689.45918700000004</v>
      </c>
      <c r="E67" s="18"/>
      <c r="F67" s="18"/>
    </row>
    <row r="68" spans="1:22" ht="14.6" x14ac:dyDescent="0.4">
      <c r="A68" s="18"/>
      <c r="B68" s="6" t="s">
        <v>338</v>
      </c>
      <c r="C68" s="145">
        <v>685.50199199999997</v>
      </c>
      <c r="E68" s="18"/>
      <c r="F68" s="18"/>
    </row>
    <row r="69" spans="1:22" ht="14.6" x14ac:dyDescent="0.4">
      <c r="A69" s="18"/>
      <c r="B69" s="6" t="s">
        <v>339</v>
      </c>
      <c r="C69" s="145">
        <v>690.79903999999999</v>
      </c>
      <c r="E69" s="18"/>
      <c r="F69" s="18"/>
    </row>
    <row r="70" spans="1:22" ht="14.6" x14ac:dyDescent="0.4">
      <c r="A70" s="18"/>
      <c r="B70" s="6" t="s">
        <v>340</v>
      </c>
      <c r="C70" s="145">
        <v>711.43665300000009</v>
      </c>
      <c r="E70" s="18"/>
      <c r="F70" s="18"/>
    </row>
    <row r="71" spans="1:22" ht="14.6" x14ac:dyDescent="0.4">
      <c r="A71" s="18"/>
      <c r="B71" s="6" t="s">
        <v>341</v>
      </c>
      <c r="C71" s="145">
        <v>710.17103799999995</v>
      </c>
      <c r="E71" s="18"/>
      <c r="F71" s="18"/>
    </row>
    <row r="72" spans="1:22" ht="14.6" x14ac:dyDescent="0.4">
      <c r="A72" s="18"/>
      <c r="B72" s="6" t="s">
        <v>345</v>
      </c>
      <c r="C72" s="145">
        <v>705.59167600000001</v>
      </c>
      <c r="E72" s="18"/>
      <c r="F72" s="18"/>
    </row>
    <row r="73" spans="1:22" ht="14.6" x14ac:dyDescent="0.4">
      <c r="A73" s="18"/>
      <c r="B73" s="6" t="s">
        <v>346</v>
      </c>
      <c r="C73" s="145">
        <v>713.86073899999997</v>
      </c>
      <c r="E73" s="18"/>
      <c r="F73" s="18"/>
    </row>
    <row r="74" spans="1:22" ht="14.6" x14ac:dyDescent="0.4">
      <c r="A74" s="18"/>
      <c r="B74" s="6" t="s">
        <v>347</v>
      </c>
      <c r="C74" s="145">
        <v>733.61559499999998</v>
      </c>
      <c r="E74" s="18"/>
      <c r="F74" s="18"/>
    </row>
    <row r="75" spans="1:22" ht="14.6" x14ac:dyDescent="0.4">
      <c r="A75" s="18"/>
      <c r="B75" s="6" t="s">
        <v>348</v>
      </c>
      <c r="C75" s="145">
        <v>733.96595600000001</v>
      </c>
      <c r="E75" s="18"/>
      <c r="F75" s="18"/>
    </row>
    <row r="76" spans="1:22" ht="14.6" x14ac:dyDescent="0.4">
      <c r="A76" s="18"/>
      <c r="B76" s="6" t="s">
        <v>369</v>
      </c>
      <c r="C76" s="145">
        <v>730.88787300000001</v>
      </c>
      <c r="E76" s="18"/>
      <c r="F76" s="18"/>
    </row>
    <row r="77" spans="1:22" ht="14.6" x14ac:dyDescent="0.4">
      <c r="A77" s="18"/>
      <c r="B77" s="6" t="s">
        <v>370</v>
      </c>
      <c r="C77" s="145">
        <v>739.39178000000004</v>
      </c>
      <c r="E77" s="18"/>
      <c r="F77" s="18"/>
    </row>
    <row r="78" spans="1:22" ht="14.6" x14ac:dyDescent="0.4">
      <c r="A78" s="18"/>
      <c r="B78" s="6" t="s">
        <v>371</v>
      </c>
      <c r="C78" s="145">
        <v>762.85713499999997</v>
      </c>
      <c r="E78" s="18"/>
      <c r="F78" s="18"/>
    </row>
    <row r="79" spans="1:22" s="2" customFormat="1" ht="15.9" x14ac:dyDescent="0.45">
      <c r="A79" s="7"/>
      <c r="B79" s="51" t="s">
        <v>372</v>
      </c>
      <c r="C79" s="145">
        <v>761.91655299999991</v>
      </c>
      <c r="D79" s="148"/>
      <c r="E79" s="148"/>
      <c r="F79" s="148"/>
      <c r="G79" s="148"/>
      <c r="H79" s="148"/>
      <c r="J79" s="148"/>
      <c r="K79" s="148"/>
      <c r="L79" s="148"/>
      <c r="M79" s="148"/>
      <c r="N79" s="148"/>
      <c r="O79" s="148"/>
      <c r="Q79" s="148"/>
      <c r="R79" s="148"/>
      <c r="U79" s="28"/>
      <c r="V79" s="28"/>
    </row>
    <row r="80" spans="1:22" s="2" customFormat="1" ht="15.9" x14ac:dyDescent="0.45">
      <c r="A80" s="7"/>
      <c r="B80" s="51" t="s">
        <v>491</v>
      </c>
      <c r="C80" s="145">
        <v>758.65563899999995</v>
      </c>
      <c r="D80" s="148"/>
      <c r="E80" s="148"/>
      <c r="F80" s="148"/>
      <c r="G80" s="148"/>
      <c r="H80" s="148"/>
      <c r="J80" s="148"/>
      <c r="K80" s="148"/>
      <c r="L80" s="148"/>
      <c r="M80" s="148"/>
      <c r="N80" s="148"/>
      <c r="O80" s="148"/>
      <c r="Q80" s="148"/>
      <c r="R80" s="148"/>
      <c r="U80" s="28"/>
      <c r="V80" s="28"/>
    </row>
    <row r="81" spans="1:22" s="2" customFormat="1" ht="15.9" x14ac:dyDescent="0.45">
      <c r="A81" s="7"/>
      <c r="B81" s="51" t="s">
        <v>492</v>
      </c>
      <c r="C81" s="145">
        <v>767.10919799999999</v>
      </c>
      <c r="D81" s="148"/>
      <c r="E81" s="148"/>
      <c r="F81" s="148"/>
      <c r="G81" s="148"/>
      <c r="H81" s="148"/>
      <c r="J81" s="148"/>
      <c r="K81" s="148"/>
      <c r="L81" s="148"/>
      <c r="M81" s="148"/>
      <c r="N81" s="148"/>
      <c r="O81" s="148"/>
      <c r="Q81" s="148"/>
      <c r="R81" s="148"/>
      <c r="U81" s="28"/>
      <c r="V81" s="28"/>
    </row>
    <row r="82" spans="1:22" s="2" customFormat="1" ht="15.9" x14ac:dyDescent="0.45">
      <c r="A82" s="7"/>
      <c r="B82" s="51" t="s">
        <v>493</v>
      </c>
      <c r="C82" s="145">
        <v>790.36568599999998</v>
      </c>
      <c r="D82" s="148"/>
      <c r="E82" s="148"/>
      <c r="F82" s="148"/>
      <c r="G82" s="148"/>
      <c r="H82" s="148"/>
      <c r="J82" s="148"/>
      <c r="K82" s="148"/>
      <c r="L82" s="148"/>
      <c r="M82" s="148"/>
      <c r="N82" s="148"/>
      <c r="O82" s="148"/>
      <c r="Q82" s="148"/>
      <c r="R82" s="148"/>
      <c r="U82" s="28"/>
      <c r="V82" s="28"/>
    </row>
    <row r="83" spans="1:22" ht="14.6" x14ac:dyDescent="0.4">
      <c r="A83" s="18"/>
      <c r="B83" s="6" t="s">
        <v>494</v>
      </c>
      <c r="C83" s="145">
        <v>789.67322000000001</v>
      </c>
      <c r="E83" s="18"/>
      <c r="F83" s="18"/>
    </row>
    <row r="84" spans="1:22" x14ac:dyDescent="0.35">
      <c r="B84" s="51" t="s">
        <v>600</v>
      </c>
      <c r="C84" s="145">
        <v>786.60179700000003</v>
      </c>
    </row>
    <row r="85" spans="1:22" x14ac:dyDescent="0.35">
      <c r="B85" s="51" t="s">
        <v>601</v>
      </c>
      <c r="C85" s="145">
        <v>795.17590099999995</v>
      </c>
    </row>
    <row r="86" spans="1:22" x14ac:dyDescent="0.35">
      <c r="B86" s="51" t="s">
        <v>604</v>
      </c>
      <c r="C86" s="145">
        <v>818.50480700000003</v>
      </c>
    </row>
    <row r="87" spans="1:22" ht="14.6" thickBot="1" x14ac:dyDescent="0.4">
      <c r="B87" s="6" t="s">
        <v>602</v>
      </c>
      <c r="C87" s="145">
        <v>817.86945900000001</v>
      </c>
    </row>
    <row r="88" spans="1:22" ht="15.9" x14ac:dyDescent="0.45">
      <c r="B88" s="614" t="s">
        <v>411</v>
      </c>
      <c r="C88" s="615"/>
    </row>
    <row r="89" spans="1:22" x14ac:dyDescent="0.35">
      <c r="B89" s="14">
        <v>2008</v>
      </c>
      <c r="C89" s="15">
        <v>1593.6</v>
      </c>
    </row>
    <row r="90" spans="1:22" x14ac:dyDescent="0.35">
      <c r="B90" s="14">
        <v>2009</v>
      </c>
      <c r="C90" s="15">
        <v>1548.8019999999999</v>
      </c>
    </row>
    <row r="91" spans="1:22" x14ac:dyDescent="0.35">
      <c r="B91" s="14">
        <v>2010</v>
      </c>
      <c r="C91" s="15">
        <v>1608.5530000000001</v>
      </c>
    </row>
    <row r="92" spans="1:22" x14ac:dyDescent="0.35">
      <c r="B92" s="14">
        <v>2011</v>
      </c>
      <c r="C92" s="15">
        <v>1662.59</v>
      </c>
    </row>
    <row r="93" spans="1:22" x14ac:dyDescent="0.35">
      <c r="B93" s="14">
        <v>2012</v>
      </c>
      <c r="C93" s="15">
        <v>1713.7149999999999</v>
      </c>
    </row>
    <row r="94" spans="1:22" x14ac:dyDescent="0.35">
      <c r="B94" s="14">
        <v>2013</v>
      </c>
      <c r="C94" s="15">
        <v>1781.3610000000001</v>
      </c>
    </row>
    <row r="95" spans="1:22" x14ac:dyDescent="0.35">
      <c r="B95" s="14">
        <v>2014</v>
      </c>
      <c r="C95" s="15">
        <v>1862.5139999999999</v>
      </c>
      <c r="E95" s="22"/>
    </row>
    <row r="96" spans="1:22" ht="14.6" x14ac:dyDescent="0.4">
      <c r="B96" s="14">
        <v>2015</v>
      </c>
      <c r="C96" s="15">
        <v>1916.451</v>
      </c>
      <c r="D96" s="21"/>
      <c r="E96" s="22"/>
    </row>
    <row r="97" spans="1:5" ht="14.6" x14ac:dyDescent="0.4">
      <c r="B97" s="14">
        <v>2016</v>
      </c>
      <c r="C97" s="15">
        <v>1991.645</v>
      </c>
      <c r="D97" s="21"/>
      <c r="E97" s="22"/>
    </row>
    <row r="98" spans="1:5" x14ac:dyDescent="0.35">
      <c r="B98" s="14">
        <v>2017</v>
      </c>
      <c r="C98" s="15">
        <v>2082.482</v>
      </c>
      <c r="E98" s="22"/>
    </row>
    <row r="99" spans="1:5" x14ac:dyDescent="0.35">
      <c r="B99" s="14">
        <v>2018</v>
      </c>
      <c r="C99" s="15">
        <v>2152.3040000000001</v>
      </c>
      <c r="E99" s="22"/>
    </row>
    <row r="100" spans="1:5" x14ac:dyDescent="0.35">
      <c r="B100" s="14">
        <v>2019</v>
      </c>
      <c r="C100" s="15">
        <v>2233.9209999999998</v>
      </c>
      <c r="E100" s="22"/>
    </row>
    <row r="101" spans="1:5" x14ac:dyDescent="0.35">
      <c r="B101" s="14">
        <v>2020</v>
      </c>
      <c r="C101" s="15">
        <v>2104.288</v>
      </c>
      <c r="E101" s="22"/>
    </row>
    <row r="102" spans="1:5" x14ac:dyDescent="0.35">
      <c r="B102" s="14">
        <v>2021</v>
      </c>
      <c r="C102" s="15">
        <v>2284.0790000000002</v>
      </c>
      <c r="E102" s="22"/>
    </row>
    <row r="103" spans="1:5" x14ac:dyDescent="0.35">
      <c r="B103" s="14">
        <v>2022</v>
      </c>
      <c r="C103" s="15">
        <v>2506.17</v>
      </c>
      <c r="E103" s="22"/>
    </row>
    <row r="104" spans="1:5" x14ac:dyDescent="0.35">
      <c r="B104" s="14">
        <v>2023</v>
      </c>
      <c r="C104" s="15">
        <v>2697.095217</v>
      </c>
      <c r="E104" s="22"/>
    </row>
    <row r="105" spans="1:5" x14ac:dyDescent="0.35">
      <c r="B105" s="14">
        <v>2024</v>
      </c>
      <c r="C105" s="15">
        <v>2777.196872</v>
      </c>
    </row>
    <row r="106" spans="1:5" x14ac:dyDescent="0.35">
      <c r="B106" s="14">
        <v>2025</v>
      </c>
      <c r="C106" s="15">
        <v>2863.2390479999995</v>
      </c>
      <c r="D106" s="22"/>
    </row>
    <row r="107" spans="1:5" x14ac:dyDescent="0.35">
      <c r="B107" s="14">
        <v>2026</v>
      </c>
      <c r="C107" s="15">
        <v>2967.1027439999998</v>
      </c>
      <c r="D107" s="22"/>
    </row>
    <row r="108" spans="1:5" x14ac:dyDescent="0.35">
      <c r="B108" s="14">
        <v>2027</v>
      </c>
      <c r="C108" s="15">
        <v>3078.0470759999994</v>
      </c>
    </row>
    <row r="109" spans="1:5" ht="14.6" thickBot="1" x14ac:dyDescent="0.4">
      <c r="B109" s="269">
        <v>2028</v>
      </c>
      <c r="C109" s="15">
        <v>3189.9557250000003</v>
      </c>
      <c r="D109" s="257"/>
    </row>
    <row r="110" spans="1:5" ht="15.9" x14ac:dyDescent="0.45">
      <c r="A110" s="476"/>
      <c r="B110" s="614" t="s">
        <v>497</v>
      </c>
      <c r="C110" s="615"/>
    </row>
    <row r="111" spans="1:5" x14ac:dyDescent="0.35">
      <c r="B111" s="6" t="s">
        <v>319</v>
      </c>
      <c r="C111" s="15">
        <v>1582.979</v>
      </c>
      <c r="D111" s="22"/>
    </row>
    <row r="112" spans="1:5" x14ac:dyDescent="0.35">
      <c r="B112" s="6" t="s">
        <v>320</v>
      </c>
      <c r="C112" s="15">
        <v>1557.028</v>
      </c>
    </row>
    <row r="113" spans="2:5" x14ac:dyDescent="0.35">
      <c r="B113" s="6" t="s">
        <v>321</v>
      </c>
      <c r="C113" s="15">
        <v>1627.8230000000001</v>
      </c>
      <c r="D113" s="22"/>
    </row>
    <row r="114" spans="2:5" x14ac:dyDescent="0.35">
      <c r="B114" s="6" t="s">
        <v>82</v>
      </c>
      <c r="C114" s="15">
        <v>1673.2439999999999</v>
      </c>
    </row>
    <row r="115" spans="2:5" x14ac:dyDescent="0.35">
      <c r="B115" s="6" t="s">
        <v>83</v>
      </c>
      <c r="C115" s="15">
        <v>1725.3389999999999</v>
      </c>
      <c r="D115" s="22"/>
    </row>
    <row r="116" spans="2:5" x14ac:dyDescent="0.35">
      <c r="B116" s="6" t="s">
        <v>84</v>
      </c>
      <c r="C116" s="15">
        <v>1803.8530000000001</v>
      </c>
      <c r="D116" s="22"/>
    </row>
    <row r="117" spans="2:5" x14ac:dyDescent="0.35">
      <c r="B117" s="6" t="s">
        <v>85</v>
      </c>
      <c r="C117" s="15">
        <v>1875.404</v>
      </c>
    </row>
    <row r="118" spans="2:5" x14ac:dyDescent="0.35">
      <c r="B118" s="6" t="s">
        <v>86</v>
      </c>
      <c r="C118" s="15">
        <v>1932.1</v>
      </c>
    </row>
    <row r="119" spans="2:5" x14ac:dyDescent="0.35">
      <c r="B119" s="6" t="s">
        <v>87</v>
      </c>
      <c r="C119" s="15">
        <v>2013.605</v>
      </c>
    </row>
    <row r="120" spans="2:5" x14ac:dyDescent="0.35">
      <c r="B120" s="6" t="s">
        <v>88</v>
      </c>
      <c r="C120" s="15">
        <v>2098.808</v>
      </c>
      <c r="D120" s="22"/>
      <c r="E120" s="169"/>
    </row>
    <row r="121" spans="2:5" x14ac:dyDescent="0.35">
      <c r="B121" s="6" t="s">
        <v>89</v>
      </c>
      <c r="C121" s="15">
        <v>2173.6770000000001</v>
      </c>
      <c r="D121" s="22"/>
      <c r="E121" s="169"/>
    </row>
    <row r="122" spans="2:5" x14ac:dyDescent="0.35">
      <c r="B122" s="6" t="s">
        <v>90</v>
      </c>
      <c r="C122" s="15">
        <v>2244.509</v>
      </c>
      <c r="D122" s="22"/>
      <c r="E122" s="169"/>
    </row>
    <row r="123" spans="2:5" x14ac:dyDescent="0.35">
      <c r="B123" s="6" t="s">
        <v>91</v>
      </c>
      <c r="C123" s="15">
        <v>2085.0839999999998</v>
      </c>
      <c r="D123" s="22"/>
      <c r="E123" s="169"/>
    </row>
    <row r="124" spans="2:5" x14ac:dyDescent="0.35">
      <c r="B124" s="6" t="s">
        <v>92</v>
      </c>
      <c r="C124" s="15">
        <v>2361.4520000000002</v>
      </c>
      <c r="D124" s="22"/>
      <c r="E124" s="169"/>
    </row>
    <row r="125" spans="2:5" x14ac:dyDescent="0.35">
      <c r="B125" s="14" t="s">
        <v>93</v>
      </c>
      <c r="C125" s="15">
        <v>2552.2260000000001</v>
      </c>
    </row>
    <row r="126" spans="2:5" x14ac:dyDescent="0.35">
      <c r="B126" s="14" t="s">
        <v>94</v>
      </c>
      <c r="C126" s="15">
        <v>2726.494404</v>
      </c>
    </row>
    <row r="127" spans="2:5" x14ac:dyDescent="0.35">
      <c r="B127" s="14" t="s">
        <v>342</v>
      </c>
      <c r="C127" s="79">
        <v>2797.908723</v>
      </c>
    </row>
    <row r="128" spans="2:5" x14ac:dyDescent="0.35">
      <c r="B128" s="14" t="s">
        <v>349</v>
      </c>
      <c r="C128" s="79">
        <v>2887.033966</v>
      </c>
    </row>
    <row r="129" spans="2:3" x14ac:dyDescent="0.35">
      <c r="B129" s="14" t="s">
        <v>373</v>
      </c>
      <c r="C129" s="79">
        <v>2995.0533409999994</v>
      </c>
    </row>
    <row r="130" spans="2:3" x14ac:dyDescent="0.35">
      <c r="B130" s="14" t="s">
        <v>495</v>
      </c>
      <c r="C130" s="79">
        <v>3105.8037429999999</v>
      </c>
    </row>
    <row r="131" spans="2:3" ht="14.6" thickBot="1" x14ac:dyDescent="0.4">
      <c r="B131" s="269" t="s">
        <v>603</v>
      </c>
      <c r="C131" s="526">
        <v>3218.1519639999997</v>
      </c>
    </row>
    <row r="132" spans="2:3" x14ac:dyDescent="0.35">
      <c r="B132" s="459" t="s">
        <v>29</v>
      </c>
      <c r="C132" s="460"/>
    </row>
    <row r="133" spans="2:3" ht="14.6" thickBot="1" x14ac:dyDescent="0.4">
      <c r="B133" s="461" t="s">
        <v>412</v>
      </c>
      <c r="C133" s="462"/>
    </row>
  </sheetData>
  <mergeCells count="3">
    <mergeCell ref="B110:C110"/>
    <mergeCell ref="B2:C2"/>
    <mergeCell ref="B88:C88"/>
  </mergeCells>
  <phoneticPr fontId="93" type="noConversion"/>
  <hyperlinks>
    <hyperlink ref="A1" location="Contents!A1" display="Back to contents" xr:uid="{DB96D857-BC59-4600-A17D-CCF4E82CDCC7}"/>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83"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68280-4ABD-41C0-8CE6-1993990B6C08}">
  <sheetPr>
    <tabColor theme="6"/>
  </sheetPr>
  <dimension ref="A1:M140"/>
  <sheetViews>
    <sheetView zoomScaleNormal="100" zoomScaleSheetLayoutView="100" workbookViewId="0"/>
  </sheetViews>
  <sheetFormatPr defaultColWidth="8.86328125" defaultRowHeight="12.9" x14ac:dyDescent="0.35"/>
  <cols>
    <col min="1" max="1" width="9.33203125" style="39" customWidth="1"/>
    <col min="2" max="2" width="8.86328125" style="39"/>
    <col min="3" max="12" width="11.33203125" style="39" customWidth="1"/>
    <col min="13" max="13" width="10.1328125" style="39" bestFit="1" customWidth="1"/>
    <col min="14" max="16384" width="8.86328125" style="39"/>
  </cols>
  <sheetData>
    <row r="1" spans="1:13" ht="33.75" customHeight="1" thickBot="1" x14ac:dyDescent="0.4">
      <c r="A1" s="9" t="s">
        <v>42</v>
      </c>
      <c r="B1" s="38"/>
      <c r="C1" s="38"/>
      <c r="D1" s="38"/>
      <c r="E1" s="38"/>
      <c r="F1" s="38"/>
    </row>
    <row r="2" spans="1:13" ht="18.75" customHeight="1" thickBot="1" x14ac:dyDescent="0.55000000000000004">
      <c r="A2" s="40"/>
      <c r="B2" s="627" t="s">
        <v>95</v>
      </c>
      <c r="C2" s="628"/>
      <c r="D2" s="628"/>
      <c r="E2" s="628"/>
      <c r="F2" s="628"/>
      <c r="G2" s="628"/>
      <c r="H2" s="628"/>
      <c r="I2" s="628"/>
      <c r="J2" s="628"/>
      <c r="K2" s="628"/>
      <c r="L2" s="629"/>
    </row>
    <row r="3" spans="1:13" ht="18.75" customHeight="1" thickBot="1" x14ac:dyDescent="0.55000000000000004">
      <c r="A3" s="40"/>
      <c r="B3" s="83"/>
      <c r="C3" s="628" t="s">
        <v>96</v>
      </c>
      <c r="D3" s="628"/>
      <c r="E3" s="628"/>
      <c r="F3" s="628"/>
      <c r="G3" s="628"/>
      <c r="H3" s="627" t="s">
        <v>97</v>
      </c>
      <c r="I3" s="628"/>
      <c r="J3" s="628"/>
      <c r="K3" s="628"/>
      <c r="L3" s="629"/>
    </row>
    <row r="4" spans="1:13" ht="30.75" customHeight="1" x14ac:dyDescent="0.45">
      <c r="A4" s="40"/>
      <c r="B4" s="41"/>
      <c r="C4" s="630" t="s">
        <v>98</v>
      </c>
      <c r="D4" s="630"/>
      <c r="E4" s="630"/>
      <c r="F4" s="630"/>
      <c r="G4" s="258" t="s">
        <v>490</v>
      </c>
      <c r="H4" s="630" t="s">
        <v>98</v>
      </c>
      <c r="I4" s="630"/>
      <c r="J4" s="630"/>
      <c r="K4" s="630"/>
      <c r="L4" s="258" t="s">
        <v>490</v>
      </c>
    </row>
    <row r="5" spans="1:13" ht="63.45" x14ac:dyDescent="0.45">
      <c r="A5" s="40"/>
      <c r="B5" s="41"/>
      <c r="C5" s="42" t="s">
        <v>99</v>
      </c>
      <c r="D5" s="42" t="s">
        <v>100</v>
      </c>
      <c r="E5" s="42" t="s">
        <v>101</v>
      </c>
      <c r="F5" s="301" t="s">
        <v>102</v>
      </c>
      <c r="G5" s="260" t="s">
        <v>100</v>
      </c>
      <c r="H5" s="42" t="s">
        <v>99</v>
      </c>
      <c r="I5" s="457" t="s">
        <v>100</v>
      </c>
      <c r="J5" s="42" t="s">
        <v>101</v>
      </c>
      <c r="K5" s="301" t="s">
        <v>102</v>
      </c>
      <c r="L5" s="263" t="s">
        <v>100</v>
      </c>
      <c r="M5" s="84"/>
    </row>
    <row r="6" spans="1:13" x14ac:dyDescent="0.35">
      <c r="A6" s="40"/>
      <c r="B6" s="43" t="s">
        <v>56</v>
      </c>
      <c r="C6" s="44">
        <f>100</f>
        <v>100</v>
      </c>
      <c r="D6" s="44">
        <v>100</v>
      </c>
      <c r="E6" s="44">
        <v>100</v>
      </c>
      <c r="F6" s="44">
        <v>100</v>
      </c>
      <c r="G6" s="261">
        <v>4.8888618755875397</v>
      </c>
      <c r="H6" s="44">
        <f>100</f>
        <v>100</v>
      </c>
      <c r="I6" s="44">
        <v>100</v>
      </c>
      <c r="J6" s="44">
        <v>100</v>
      </c>
      <c r="K6" s="44">
        <v>100</v>
      </c>
      <c r="L6" s="261">
        <v>6.1311258816594512</v>
      </c>
    </row>
    <row r="7" spans="1:13" x14ac:dyDescent="0.35">
      <c r="A7" s="40"/>
      <c r="B7" s="43" t="s">
        <v>57</v>
      </c>
      <c r="C7" s="44">
        <v>99.923949844155516</v>
      </c>
      <c r="D7" s="44">
        <v>100.83970614700357</v>
      </c>
      <c r="E7" s="44">
        <v>98.626901302524601</v>
      </c>
      <c r="F7" s="44">
        <v>99.307792663547815</v>
      </c>
      <c r="G7" s="261">
        <v>4.9299139492753623</v>
      </c>
      <c r="H7" s="45">
        <v>99.888430670103588</v>
      </c>
      <c r="I7" s="44">
        <v>100.80386145632063</v>
      </c>
      <c r="J7" s="44">
        <v>98.591843180032143</v>
      </c>
      <c r="K7" s="44">
        <v>99.272492510002735</v>
      </c>
      <c r="L7" s="261">
        <v>6.1804116394606101</v>
      </c>
    </row>
    <row r="8" spans="1:13" x14ac:dyDescent="0.35">
      <c r="A8" s="40"/>
      <c r="B8" s="43" t="s">
        <v>58</v>
      </c>
      <c r="C8" s="44">
        <v>99.271530007738605</v>
      </c>
      <c r="D8" s="44">
        <v>98.997667061418539</v>
      </c>
      <c r="E8" s="44">
        <v>96.881593764310495</v>
      </c>
      <c r="F8" s="44">
        <v>97.604686696659925</v>
      </c>
      <c r="G8" s="261">
        <v>4.8398592026867746</v>
      </c>
      <c r="H8" s="45">
        <v>99.201996843532029</v>
      </c>
      <c r="I8" s="44">
        <v>98.928325720156735</v>
      </c>
      <c r="J8" s="44">
        <v>96.813734592931937</v>
      </c>
      <c r="K8" s="44">
        <v>97.53632104633823</v>
      </c>
      <c r="L8" s="261">
        <v>6.0654201825208931</v>
      </c>
    </row>
    <row r="9" spans="1:13" x14ac:dyDescent="0.35">
      <c r="A9" s="40"/>
      <c r="B9" s="43" t="s">
        <v>63</v>
      </c>
      <c r="C9" s="44">
        <v>98.922915153507503</v>
      </c>
      <c r="D9" s="44">
        <v>100.65846827201074</v>
      </c>
      <c r="E9" s="44">
        <v>94.368102843245339</v>
      </c>
      <c r="F9" s="44">
        <v>95.366666474868296</v>
      </c>
      <c r="G9" s="261">
        <v>4.9210534799007126</v>
      </c>
      <c r="H9" s="45">
        <v>98.831617889124246</v>
      </c>
      <c r="I9" s="44">
        <v>100.56556924274149</v>
      </c>
      <c r="J9" s="44">
        <v>94.281009275276219</v>
      </c>
      <c r="K9" s="44">
        <v>95.278651319340412</v>
      </c>
      <c r="L9" s="261">
        <v>6.1658016438798793</v>
      </c>
    </row>
    <row r="10" spans="1:13" x14ac:dyDescent="0.35">
      <c r="A10" s="40"/>
      <c r="B10" s="43" t="s">
        <v>0</v>
      </c>
      <c r="C10" s="44">
        <v>98.207654065568221</v>
      </c>
      <c r="D10" s="44">
        <v>99.215839123683978</v>
      </c>
      <c r="E10" s="44">
        <v>93.851724833067294</v>
      </c>
      <c r="F10" s="44">
        <v>93.255877121064032</v>
      </c>
      <c r="G10" s="261">
        <v>4.8505253334620519</v>
      </c>
      <c r="H10" s="45">
        <v>98.095254087113517</v>
      </c>
      <c r="I10" s="44">
        <v>99.102285263895979</v>
      </c>
      <c r="J10" s="44">
        <v>93.744310274094815</v>
      </c>
      <c r="K10" s="44">
        <v>93.149144517796827</v>
      </c>
      <c r="L10" s="261">
        <v>6.0760858611307063</v>
      </c>
    </row>
    <row r="11" spans="1:13" x14ac:dyDescent="0.35">
      <c r="A11" s="40"/>
      <c r="B11" s="43" t="s">
        <v>1</v>
      </c>
      <c r="C11" s="44">
        <v>97.102743935526036</v>
      </c>
      <c r="D11" s="44">
        <v>101.75421365518289</v>
      </c>
      <c r="E11" s="44">
        <v>93.62994796539428</v>
      </c>
      <c r="F11" s="44">
        <v>92.78641406399953</v>
      </c>
      <c r="G11" s="261">
        <v>4.9746229581921266</v>
      </c>
      <c r="H11" s="45">
        <v>96.973683563532632</v>
      </c>
      <c r="I11" s="44">
        <v>101.61897096137237</v>
      </c>
      <c r="J11" s="44">
        <v>93.505503326402817</v>
      </c>
      <c r="K11" s="44">
        <v>92.663090575602709</v>
      </c>
      <c r="L11" s="261">
        <v>6.2303870292887034</v>
      </c>
    </row>
    <row r="12" spans="1:13" x14ac:dyDescent="0.35">
      <c r="A12" s="40"/>
      <c r="B12" s="43" t="s">
        <v>2</v>
      </c>
      <c r="C12" s="44">
        <v>96.849766000379901</v>
      </c>
      <c r="D12" s="44">
        <v>101.11358849087657</v>
      </c>
      <c r="E12" s="44">
        <v>93.964491975233642</v>
      </c>
      <c r="F12" s="44">
        <v>92.657717400634596</v>
      </c>
      <c r="G12" s="261">
        <v>4.9433036787689346</v>
      </c>
      <c r="H12" s="45">
        <v>96.703583175675519</v>
      </c>
      <c r="I12" s="44">
        <v>100.96096994989283</v>
      </c>
      <c r="J12" s="44">
        <v>93.822664117241715</v>
      </c>
      <c r="K12" s="44">
        <v>92.517861958338187</v>
      </c>
      <c r="L12" s="261">
        <v>6.1900441589723005</v>
      </c>
    </row>
    <row r="13" spans="1:13" x14ac:dyDescent="0.35">
      <c r="A13" s="40"/>
      <c r="B13" s="43" t="s">
        <v>3</v>
      </c>
      <c r="C13" s="44">
        <v>96.765824353967773</v>
      </c>
      <c r="D13" s="44">
        <v>101.73403022574368</v>
      </c>
      <c r="E13" s="44">
        <v>94.473994238038699</v>
      </c>
      <c r="F13" s="44">
        <v>92.747103198127931</v>
      </c>
      <c r="G13" s="261">
        <v>4.9736362182050868</v>
      </c>
      <c r="H13" s="45">
        <v>96.596206712305104</v>
      </c>
      <c r="I13" s="44">
        <v>101.55570397885914</v>
      </c>
      <c r="J13" s="44">
        <v>94.308393870263288</v>
      </c>
      <c r="K13" s="44">
        <v>92.584529841051321</v>
      </c>
      <c r="L13" s="261">
        <v>6.2265080509492909</v>
      </c>
    </row>
    <row r="14" spans="1:13" x14ac:dyDescent="0.35">
      <c r="A14" s="40"/>
      <c r="B14" s="43" t="s">
        <v>4</v>
      </c>
      <c r="C14" s="44">
        <v>96.27737029667982</v>
      </c>
      <c r="D14" s="44">
        <v>101.60905073500327</v>
      </c>
      <c r="E14" s="44">
        <v>93.823791782082111</v>
      </c>
      <c r="F14" s="44">
        <v>93.42782050146549</v>
      </c>
      <c r="G14" s="261">
        <v>4.9675261435299749</v>
      </c>
      <c r="H14" s="45">
        <v>96.087191251879645</v>
      </c>
      <c r="I14" s="44">
        <v>101.40833989140324</v>
      </c>
      <c r="J14" s="44">
        <v>93.638459350944217</v>
      </c>
      <c r="K14" s="44">
        <v>93.243270242084932</v>
      </c>
      <c r="L14" s="261">
        <v>6.2174729732430114</v>
      </c>
    </row>
    <row r="15" spans="1:13" x14ac:dyDescent="0.35">
      <c r="A15" s="40"/>
      <c r="B15" s="43" t="s">
        <v>5</v>
      </c>
      <c r="C15" s="44">
        <v>96.678427685579337</v>
      </c>
      <c r="D15" s="44">
        <v>101.69283114927649</v>
      </c>
      <c r="E15" s="44">
        <v>95.910958823518612</v>
      </c>
      <c r="F15" s="44">
        <v>94.257969802360151</v>
      </c>
      <c r="G15" s="261">
        <v>4.971622052262588</v>
      </c>
      <c r="H15" s="45">
        <v>96.464121444516437</v>
      </c>
      <c r="I15" s="44">
        <v>101.46740952308367</v>
      </c>
      <c r="J15" s="44">
        <v>95.698353824096657</v>
      </c>
      <c r="K15" s="44">
        <v>94.049028969517309</v>
      </c>
      <c r="L15" s="261">
        <v>6.2210946067191708</v>
      </c>
    </row>
    <row r="16" spans="1:13" x14ac:dyDescent="0.35">
      <c r="A16" s="40"/>
      <c r="B16" s="43" t="s">
        <v>6</v>
      </c>
      <c r="C16" s="44">
        <v>97.114897925166829</v>
      </c>
      <c r="D16" s="44">
        <v>101.05169155746724</v>
      </c>
      <c r="E16" s="44">
        <v>95.790463100064599</v>
      </c>
      <c r="F16" s="44">
        <v>94.581008802295585</v>
      </c>
      <c r="G16" s="261">
        <v>4.9402776231893277</v>
      </c>
      <c r="H16" s="45">
        <v>96.883604097640969</v>
      </c>
      <c r="I16" s="44">
        <v>100.81102166008134</v>
      </c>
      <c r="J16" s="44">
        <v>95.562323614524885</v>
      </c>
      <c r="K16" s="44">
        <v>94.35574981521421</v>
      </c>
      <c r="L16" s="261">
        <v>6.1808506405665629</v>
      </c>
    </row>
    <row r="17" spans="1:12" x14ac:dyDescent="0.35">
      <c r="A17" s="40"/>
      <c r="B17" s="43" t="s">
        <v>7</v>
      </c>
      <c r="C17" s="44">
        <v>96.711850389994979</v>
      </c>
      <c r="D17" s="44">
        <v>100.10520633523713</v>
      </c>
      <c r="E17" s="44">
        <v>95.432793495055989</v>
      </c>
      <c r="F17" s="44">
        <v>94.466960562625701</v>
      </c>
      <c r="G17" s="261">
        <v>4.8940052680016501</v>
      </c>
      <c r="H17" s="45">
        <v>96.461805173101695</v>
      </c>
      <c r="I17" s="44">
        <v>99.846387711363178</v>
      </c>
      <c r="J17" s="44">
        <v>95.186055236487078</v>
      </c>
      <c r="K17" s="44">
        <v>94.222719432424256</v>
      </c>
      <c r="L17" s="261">
        <v>6.1217077188734299</v>
      </c>
    </row>
    <row r="18" spans="1:12" x14ac:dyDescent="0.35">
      <c r="A18" s="40"/>
      <c r="B18" s="43" t="s">
        <v>8</v>
      </c>
      <c r="C18" s="44">
        <v>96.894774817316801</v>
      </c>
      <c r="D18" s="44">
        <v>97.213878563860803</v>
      </c>
      <c r="E18" s="44">
        <v>94.403203499308702</v>
      </c>
      <c r="F18" s="44">
        <v>94.510266591566634</v>
      </c>
      <c r="G18" s="261">
        <v>4.7526522468885579</v>
      </c>
      <c r="H18" s="45">
        <v>96.62804152275497</v>
      </c>
      <c r="I18" s="44">
        <v>96.946266836031668</v>
      </c>
      <c r="J18" s="44">
        <v>94.143329037202349</v>
      </c>
      <c r="K18" s="44">
        <v>94.250097404678996</v>
      </c>
      <c r="L18" s="261">
        <v>5.9438976572865716</v>
      </c>
    </row>
    <row r="19" spans="1:12" x14ac:dyDescent="0.35">
      <c r="A19" s="40"/>
      <c r="B19" s="43" t="s">
        <v>9</v>
      </c>
      <c r="C19" s="44">
        <v>96.71390858641891</v>
      </c>
      <c r="D19" s="44">
        <v>98.714372500539014</v>
      </c>
      <c r="E19" s="44">
        <v>93.982176637893147</v>
      </c>
      <c r="F19" s="44">
        <v>94.423312669355312</v>
      </c>
      <c r="G19" s="261">
        <v>4.8260093229043219</v>
      </c>
      <c r="H19" s="45">
        <v>96.430037487383203</v>
      </c>
      <c r="I19" s="44">
        <v>98.424629713571449</v>
      </c>
      <c r="J19" s="44">
        <v>93.706323617764895</v>
      </c>
      <c r="K19" s="44">
        <v>94.146164843010482</v>
      </c>
      <c r="L19" s="261">
        <v>6.0345379462962594</v>
      </c>
    </row>
    <row r="20" spans="1:12" x14ac:dyDescent="0.35">
      <c r="A20" s="40"/>
      <c r="B20" s="43" t="s">
        <v>10</v>
      </c>
      <c r="C20" s="44">
        <v>96.009413367738475</v>
      </c>
      <c r="D20" s="44">
        <v>98.495359874409075</v>
      </c>
      <c r="E20" s="44">
        <v>94.140826308899406</v>
      </c>
      <c r="F20" s="44">
        <v>94.554658601868667</v>
      </c>
      <c r="G20" s="261">
        <v>4.8153020981227321</v>
      </c>
      <c r="H20" s="45">
        <v>95.716228334563979</v>
      </c>
      <c r="I20" s="44">
        <v>98.194583478226818</v>
      </c>
      <c r="J20" s="44">
        <v>93.853347401193346</v>
      </c>
      <c r="K20" s="44">
        <v>94.265915969801881</v>
      </c>
      <c r="L20" s="261">
        <v>6.0204335220212615</v>
      </c>
    </row>
    <row r="21" spans="1:12" x14ac:dyDescent="0.35">
      <c r="A21" s="40"/>
      <c r="B21" s="43" t="s">
        <v>11</v>
      </c>
      <c r="C21" s="44">
        <v>96.050327167719459</v>
      </c>
      <c r="D21" s="44">
        <v>97.611518021421858</v>
      </c>
      <c r="E21" s="44">
        <v>94.150091885302217</v>
      </c>
      <c r="F21" s="44">
        <v>94.530426263459091</v>
      </c>
      <c r="G21" s="261">
        <v>4.7720922907315533</v>
      </c>
      <c r="H21" s="45">
        <v>95.768297397242236</v>
      </c>
      <c r="I21" s="44">
        <v>97.324904171835982</v>
      </c>
      <c r="J21" s="44">
        <v>93.873641720187592</v>
      </c>
      <c r="K21" s="44">
        <v>94.252859333617792</v>
      </c>
      <c r="L21" s="261">
        <v>5.9671123889796966</v>
      </c>
    </row>
    <row r="22" spans="1:12" x14ac:dyDescent="0.35">
      <c r="A22" s="40"/>
      <c r="B22" s="43" t="s">
        <v>12</v>
      </c>
      <c r="C22" s="44">
        <v>96.257777520702248</v>
      </c>
      <c r="D22" s="44">
        <v>99.511591870140336</v>
      </c>
      <c r="E22" s="44">
        <v>94.007249787991228</v>
      </c>
      <c r="F22" s="44">
        <v>95.196930608352943</v>
      </c>
      <c r="G22" s="261">
        <v>4.8649842767295599</v>
      </c>
      <c r="H22" s="45">
        <v>95.986408508627008</v>
      </c>
      <c r="I22" s="44">
        <v>99.231049735557619</v>
      </c>
      <c r="J22" s="44">
        <v>93.742225442323146</v>
      </c>
      <c r="K22" s="44">
        <v>94.928552325816469</v>
      </c>
      <c r="L22" s="261">
        <v>6.0839805729791374</v>
      </c>
    </row>
    <row r="23" spans="1:12" x14ac:dyDescent="0.35">
      <c r="A23" s="40"/>
      <c r="B23" s="43" t="s">
        <v>13</v>
      </c>
      <c r="C23" s="44">
        <v>96.794075207760116</v>
      </c>
      <c r="D23" s="44">
        <v>100.33555022479625</v>
      </c>
      <c r="E23" s="44">
        <v>94.594148336801084</v>
      </c>
      <c r="F23" s="44">
        <v>94.910900886265864</v>
      </c>
      <c r="G23" s="261">
        <v>4.9052664626010518</v>
      </c>
      <c r="H23" s="45">
        <v>96.532492240143668</v>
      </c>
      <c r="I23" s="44">
        <v>100.06439653146423</v>
      </c>
      <c r="J23" s="44">
        <v>94.338510602900641</v>
      </c>
      <c r="K23" s="44">
        <v>94.654407138485411</v>
      </c>
      <c r="L23" s="261">
        <v>6.1350741140669482</v>
      </c>
    </row>
    <row r="24" spans="1:12" x14ac:dyDescent="0.35">
      <c r="A24" s="40"/>
      <c r="B24" s="43" t="s">
        <v>14</v>
      </c>
      <c r="C24" s="44">
        <v>96.94206881880244</v>
      </c>
      <c r="D24" s="44">
        <v>99.789111694712773</v>
      </c>
      <c r="E24" s="44">
        <v>95.528981893099228</v>
      </c>
      <c r="F24" s="44">
        <v>95.67032637397493</v>
      </c>
      <c r="G24" s="261">
        <v>4.8785518376302797</v>
      </c>
      <c r="H24" s="45">
        <v>96.681894798338092</v>
      </c>
      <c r="I24" s="44">
        <v>99.521296754258813</v>
      </c>
      <c r="J24" s="44">
        <v>95.272600328389061</v>
      </c>
      <c r="K24" s="44">
        <v>95.413565467640453</v>
      </c>
      <c r="L24" s="261">
        <v>6.1017759830634724</v>
      </c>
    </row>
    <row r="25" spans="1:12" x14ac:dyDescent="0.35">
      <c r="A25" s="40"/>
      <c r="B25" s="43" t="s">
        <v>15</v>
      </c>
      <c r="C25" s="44">
        <v>97.274990276263694</v>
      </c>
      <c r="D25" s="44">
        <v>99.340727149563207</v>
      </c>
      <c r="E25" s="44">
        <v>96.491598703027506</v>
      </c>
      <c r="F25" s="44">
        <v>95.414174014217892</v>
      </c>
      <c r="G25" s="261">
        <v>4.856630936546436</v>
      </c>
      <c r="H25" s="45">
        <v>97.013833482940498</v>
      </c>
      <c r="I25" s="44">
        <v>99.074024416670568</v>
      </c>
      <c r="J25" s="44">
        <v>96.232545102216491</v>
      </c>
      <c r="K25" s="44">
        <v>95.158013004565078</v>
      </c>
      <c r="L25" s="261">
        <v>6.0743531530120958</v>
      </c>
    </row>
    <row r="26" spans="1:12" x14ac:dyDescent="0.35">
      <c r="A26" s="40"/>
      <c r="B26" s="43" t="s">
        <v>16</v>
      </c>
      <c r="C26" s="44">
        <v>96.897426002244018</v>
      </c>
      <c r="D26" s="44">
        <v>98.397817527147808</v>
      </c>
      <c r="E26" s="44">
        <v>95.820611684566387</v>
      </c>
      <c r="F26" s="44">
        <v>95.533242044584966</v>
      </c>
      <c r="G26" s="261">
        <v>4.8105333874949228</v>
      </c>
      <c r="H26" s="45">
        <v>96.638704053510281</v>
      </c>
      <c r="I26" s="44">
        <v>98.135089442903393</v>
      </c>
      <c r="J26" s="44">
        <v>95.5647648947525</v>
      </c>
      <c r="K26" s="44">
        <v>95.278162548974223</v>
      </c>
      <c r="L26" s="261">
        <v>6.0167858678235042</v>
      </c>
    </row>
    <row r="27" spans="1:12" x14ac:dyDescent="0.35">
      <c r="A27" s="40"/>
      <c r="B27" s="43" t="s">
        <v>17</v>
      </c>
      <c r="C27" s="44">
        <v>97.067259445264227</v>
      </c>
      <c r="D27" s="44">
        <v>100.49508422815634</v>
      </c>
      <c r="E27" s="44">
        <v>96.617008431144541</v>
      </c>
      <c r="F27" s="44">
        <v>96.076104464778709</v>
      </c>
      <c r="G27" s="261">
        <v>4.9130658596699215</v>
      </c>
      <c r="H27" s="45">
        <v>96.806104389314783</v>
      </c>
      <c r="I27" s="44">
        <v>100.22470676520697</v>
      </c>
      <c r="J27" s="44">
        <v>96.357064755112958</v>
      </c>
      <c r="K27" s="44">
        <v>95.81761606631872</v>
      </c>
      <c r="L27" s="261">
        <v>6.1449029362988981</v>
      </c>
    </row>
    <row r="28" spans="1:12" x14ac:dyDescent="0.35">
      <c r="A28" s="40"/>
      <c r="B28" s="43" t="s">
        <v>18</v>
      </c>
      <c r="C28" s="44">
        <v>97.42654954539428</v>
      </c>
      <c r="D28" s="44">
        <v>102.177114592168</v>
      </c>
      <c r="E28" s="44">
        <v>97.568679907678543</v>
      </c>
      <c r="F28" s="44">
        <v>96.692248961902678</v>
      </c>
      <c r="G28" s="261">
        <v>4.9952980008718937</v>
      </c>
      <c r="H28" s="45">
        <v>97.178702628441897</v>
      </c>
      <c r="I28" s="44">
        <v>101.91718254127493</v>
      </c>
      <c r="J28" s="44">
        <v>97.320471420165873</v>
      </c>
      <c r="K28" s="44">
        <v>96.446270058716365</v>
      </c>
      <c r="L28" s="261">
        <v>6.2486707566462165</v>
      </c>
    </row>
    <row r="29" spans="1:12" x14ac:dyDescent="0.35">
      <c r="A29" s="40"/>
      <c r="B29" s="43" t="s">
        <v>19</v>
      </c>
      <c r="C29" s="44">
        <v>97.834636663738706</v>
      </c>
      <c r="D29" s="44">
        <v>102.73355477491866</v>
      </c>
      <c r="E29" s="44">
        <v>97.692750376402316</v>
      </c>
      <c r="F29" s="44">
        <v>97.185526245520009</v>
      </c>
      <c r="G29" s="261">
        <v>5.0225015928268402</v>
      </c>
      <c r="H29" s="45">
        <v>97.588271537629851</v>
      </c>
      <c r="I29" s="44">
        <v>102.47485329617001</v>
      </c>
      <c r="J29" s="44">
        <v>97.446742545360479</v>
      </c>
      <c r="K29" s="44">
        <v>96.940795695625582</v>
      </c>
      <c r="L29" s="261">
        <v>6.2828622526340343</v>
      </c>
    </row>
    <row r="30" spans="1:12" x14ac:dyDescent="0.35">
      <c r="A30" s="40"/>
      <c r="B30" s="43" t="s">
        <v>20</v>
      </c>
      <c r="C30" s="44">
        <v>98.428145388667886</v>
      </c>
      <c r="D30" s="44">
        <v>102.28503079030519</v>
      </c>
      <c r="E30" s="44">
        <v>97.798643757395396</v>
      </c>
      <c r="F30" s="44">
        <v>97.798448537904946</v>
      </c>
      <c r="G30" s="261">
        <v>5.0005738747402058</v>
      </c>
      <c r="H30" s="45">
        <v>98.182811383889799</v>
      </c>
      <c r="I30" s="44">
        <v>102.03008342607765</v>
      </c>
      <c r="J30" s="44">
        <v>97.554878797280281</v>
      </c>
      <c r="K30" s="44">
        <v>97.554684064378165</v>
      </c>
      <c r="L30" s="261">
        <v>6.2555928520149786</v>
      </c>
    </row>
    <row r="31" spans="1:12" x14ac:dyDescent="0.35">
      <c r="A31" s="40"/>
      <c r="B31" s="43" t="s">
        <v>21</v>
      </c>
      <c r="C31" s="44">
        <v>98.797377319762475</v>
      </c>
      <c r="D31" s="44">
        <v>102.17703069177325</v>
      </c>
      <c r="E31" s="44">
        <v>98.096953742183942</v>
      </c>
      <c r="F31" s="44">
        <v>98.467734443106892</v>
      </c>
      <c r="G31" s="261">
        <v>4.9952938990974811</v>
      </c>
      <c r="H31" s="45">
        <v>98.553648629770152</v>
      </c>
      <c r="I31" s="44">
        <v>101.92496454879037</v>
      </c>
      <c r="J31" s="44">
        <v>97.854952965681122</v>
      </c>
      <c r="K31" s="44">
        <v>98.224818967277486</v>
      </c>
      <c r="L31" s="261">
        <v>6.2491478813231076</v>
      </c>
    </row>
    <row r="32" spans="1:12" x14ac:dyDescent="0.35">
      <c r="A32" s="40"/>
      <c r="B32" s="43" t="s">
        <v>22</v>
      </c>
      <c r="C32" s="44">
        <v>99.013038224336853</v>
      </c>
      <c r="D32" s="44">
        <v>102.0884182926111</v>
      </c>
      <c r="E32" s="44">
        <v>99.460410276959024</v>
      </c>
      <c r="F32" s="44">
        <v>99.012963512876311</v>
      </c>
      <c r="G32" s="261">
        <v>4.9909617612977986</v>
      </c>
      <c r="H32" s="45">
        <v>98.775111174908204</v>
      </c>
      <c r="I32" s="44">
        <v>101.84310114467979</v>
      </c>
      <c r="J32" s="44">
        <v>99.221408198277757</v>
      </c>
      <c r="K32" s="44">
        <v>98.77503664297835</v>
      </c>
      <c r="L32" s="261">
        <v>6.2441287329660771</v>
      </c>
    </row>
    <row r="33" spans="1:12" x14ac:dyDescent="0.35">
      <c r="A33" s="40"/>
      <c r="B33" s="43" t="s">
        <v>23</v>
      </c>
      <c r="C33" s="44">
        <v>99.173364015944841</v>
      </c>
      <c r="D33" s="44">
        <v>103.27878867350015</v>
      </c>
      <c r="E33" s="44">
        <v>99.827313434776286</v>
      </c>
      <c r="F33" s="44">
        <v>99.515444318783011</v>
      </c>
      <c r="G33" s="261">
        <v>5.0491573250273696</v>
      </c>
      <c r="H33" s="45">
        <v>98.93564528951633</v>
      </c>
      <c r="I33" s="44">
        <v>103.03122923701066</v>
      </c>
      <c r="J33" s="44">
        <v>99.588027190450788</v>
      </c>
      <c r="K33" s="44">
        <v>99.276905625272278</v>
      </c>
      <c r="L33" s="261">
        <v>6.3169743619422416</v>
      </c>
    </row>
    <row r="34" spans="1:12" x14ac:dyDescent="0.35">
      <c r="A34" s="40"/>
      <c r="B34" s="43" t="s">
        <v>24</v>
      </c>
      <c r="C34" s="44">
        <v>99.654584930801079</v>
      </c>
      <c r="D34" s="44">
        <v>105.17267773473354</v>
      </c>
      <c r="E34" s="44">
        <v>100.11357217326893</v>
      </c>
      <c r="F34" s="44">
        <v>99.611772081362076</v>
      </c>
      <c r="G34" s="261">
        <v>5.1417469453079319</v>
      </c>
      <c r="H34" s="45">
        <v>99.423579479575494</v>
      </c>
      <c r="I34" s="44">
        <v>104.92888100532468</v>
      </c>
      <c r="J34" s="44">
        <v>99.88150276141242</v>
      </c>
      <c r="K34" s="44">
        <v>99.380865872952171</v>
      </c>
      <c r="L34" s="261">
        <v>6.4333217806531113</v>
      </c>
    </row>
    <row r="35" spans="1:12" x14ac:dyDescent="0.35">
      <c r="A35" s="40"/>
      <c r="B35" s="43" t="s">
        <v>25</v>
      </c>
      <c r="C35" s="44">
        <v>99.311828721189514</v>
      </c>
      <c r="D35" s="44">
        <v>107.46219721711479</v>
      </c>
      <c r="E35" s="44">
        <v>100.49773427497425</v>
      </c>
      <c r="F35" s="44">
        <v>100.00139329316029</v>
      </c>
      <c r="G35" s="261">
        <v>5.2536783904162183</v>
      </c>
      <c r="H35" s="45">
        <v>99.084097456730433</v>
      </c>
      <c r="I35" s="44">
        <v>107.21577639928334</v>
      </c>
      <c r="J35" s="44">
        <v>100.26728361872897</v>
      </c>
      <c r="K35" s="44">
        <v>99.772080792972076</v>
      </c>
      <c r="L35" s="261">
        <v>6.5735342160385883</v>
      </c>
    </row>
    <row r="36" spans="1:12" x14ac:dyDescent="0.35">
      <c r="A36" s="40"/>
      <c r="B36" s="43" t="s">
        <v>26</v>
      </c>
      <c r="C36" s="44">
        <v>99.816745686180326</v>
      </c>
      <c r="D36" s="44">
        <v>109.43971184505037</v>
      </c>
      <c r="E36" s="44">
        <v>101.51440652887699</v>
      </c>
      <c r="F36" s="44">
        <v>100.18815258015779</v>
      </c>
      <c r="G36" s="261">
        <v>5.3503563491455282</v>
      </c>
      <c r="H36" s="45">
        <v>99.602935565593427</v>
      </c>
      <c r="I36" s="44">
        <v>109.20528907534639</v>
      </c>
      <c r="J36" s="44">
        <v>101.29695997367178</v>
      </c>
      <c r="K36" s="44">
        <v>99.9735468961387</v>
      </c>
      <c r="L36" s="261">
        <v>6.6955137426395845</v>
      </c>
    </row>
    <row r="37" spans="1:12" x14ac:dyDescent="0.35">
      <c r="A37" s="40"/>
      <c r="B37" s="43" t="s">
        <v>27</v>
      </c>
      <c r="C37" s="44">
        <v>100.27024559889006</v>
      </c>
      <c r="D37" s="44">
        <v>109.13187117449486</v>
      </c>
      <c r="E37" s="44">
        <v>101.02394273248517</v>
      </c>
      <c r="F37" s="44">
        <v>100.56180152444703</v>
      </c>
      <c r="G37" s="261">
        <v>5.3353064439651874</v>
      </c>
      <c r="H37" s="45">
        <v>100.07093865940013</v>
      </c>
      <c r="I37" s="44">
        <v>108.9149500019706</v>
      </c>
      <c r="J37" s="44">
        <v>100.82313767091414</v>
      </c>
      <c r="K37" s="44">
        <v>100.36191505990593</v>
      </c>
      <c r="L37" s="261">
        <v>6.6777126885672713</v>
      </c>
    </row>
    <row r="38" spans="1:12" x14ac:dyDescent="0.35">
      <c r="A38" s="40"/>
      <c r="B38" s="43" t="s">
        <v>28</v>
      </c>
      <c r="C38" s="44">
        <v>100.1651489162043</v>
      </c>
      <c r="D38" s="44">
        <v>108.44584478048502</v>
      </c>
      <c r="E38" s="44">
        <v>102.89365152212308</v>
      </c>
      <c r="F38" s="44">
        <v>100.71856636113847</v>
      </c>
      <c r="G38" s="261">
        <v>5.3017675611319719</v>
      </c>
      <c r="H38" s="45">
        <v>99.981066489781213</v>
      </c>
      <c r="I38" s="44">
        <v>108.2465441808383</v>
      </c>
      <c r="J38" s="44">
        <v>102.70455468314591</v>
      </c>
      <c r="K38" s="44">
        <v>100.53346687012565</v>
      </c>
      <c r="L38" s="261">
        <v>6.6367318862733109</v>
      </c>
    </row>
    <row r="39" spans="1:12" x14ac:dyDescent="0.35">
      <c r="A39" s="40"/>
      <c r="B39" s="43" t="s">
        <v>31</v>
      </c>
      <c r="C39" s="44">
        <v>100.51476361389275</v>
      </c>
      <c r="D39" s="44">
        <v>108.39679047474037</v>
      </c>
      <c r="E39" s="44">
        <v>103.52827301971253</v>
      </c>
      <c r="F39" s="44">
        <v>101.0765532364325</v>
      </c>
      <c r="G39" s="261">
        <v>5.2993693638800874</v>
      </c>
      <c r="H39" s="45">
        <v>100.34734813368243</v>
      </c>
      <c r="I39" s="44">
        <v>108.21624684037135</v>
      </c>
      <c r="J39" s="44">
        <v>103.35583829550102</v>
      </c>
      <c r="K39" s="44">
        <v>100.90820205010249</v>
      </c>
      <c r="L39" s="261">
        <v>6.6348743181904872</v>
      </c>
    </row>
    <row r="40" spans="1:12" x14ac:dyDescent="0.35">
      <c r="A40" s="40"/>
      <c r="B40" s="43" t="s">
        <v>32</v>
      </c>
      <c r="C40" s="44">
        <v>100.56410596159668</v>
      </c>
      <c r="D40" s="44">
        <v>107.47733631002582</v>
      </c>
      <c r="E40" s="44">
        <v>104.23409525570983</v>
      </c>
      <c r="F40" s="44">
        <v>101.301811442249</v>
      </c>
      <c r="G40" s="261">
        <v>5.2544185197578557</v>
      </c>
      <c r="H40" s="45">
        <v>100.39522031278231</v>
      </c>
      <c r="I40" s="44">
        <v>107.29684069976803</v>
      </c>
      <c r="J40" s="44">
        <v>104.05904628930658</v>
      </c>
      <c r="K40" s="44">
        <v>101.13168690339984</v>
      </c>
      <c r="L40" s="261">
        <v>6.5785043703463906</v>
      </c>
    </row>
    <row r="41" spans="1:12" x14ac:dyDescent="0.35">
      <c r="A41" s="40"/>
      <c r="B41" s="43" t="s">
        <v>33</v>
      </c>
      <c r="C41" s="44">
        <v>100.52491400396178</v>
      </c>
      <c r="D41" s="44">
        <v>106.54135860771925</v>
      </c>
      <c r="E41" s="44">
        <v>104.09142600688521</v>
      </c>
      <c r="F41" s="44">
        <v>101.79577196861285</v>
      </c>
      <c r="G41" s="261">
        <v>5.2086598627057894</v>
      </c>
      <c r="H41" s="45">
        <v>100.3757052078051</v>
      </c>
      <c r="I41" s="44">
        <v>106.38321962280912</v>
      </c>
      <c r="J41" s="44">
        <v>103.93692344880183</v>
      </c>
      <c r="K41" s="44">
        <v>101.64467684219795</v>
      </c>
      <c r="L41" s="261">
        <v>6.5224891120366673</v>
      </c>
    </row>
    <row r="42" spans="1:12" x14ac:dyDescent="0.35">
      <c r="A42" s="40"/>
      <c r="B42" s="43" t="s">
        <v>34</v>
      </c>
      <c r="C42" s="44">
        <v>100.69387069952739</v>
      </c>
      <c r="D42" s="44">
        <v>106.4177631542256</v>
      </c>
      <c r="E42" s="44">
        <v>104.676790461702</v>
      </c>
      <c r="F42" s="44">
        <v>102.50107351904258</v>
      </c>
      <c r="G42" s="261">
        <v>5.2026174516999788</v>
      </c>
      <c r="H42" s="45">
        <v>100.56591449383438</v>
      </c>
      <c r="I42" s="44">
        <v>106.2825333423516</v>
      </c>
      <c r="J42" s="44">
        <v>104.54377298170488</v>
      </c>
      <c r="K42" s="44">
        <v>102.3708208198878</v>
      </c>
      <c r="L42" s="261">
        <v>6.5163159094362557</v>
      </c>
    </row>
    <row r="43" spans="1:12" x14ac:dyDescent="0.35">
      <c r="A43" s="40"/>
      <c r="B43" s="43" t="s">
        <v>38</v>
      </c>
      <c r="C43" s="44">
        <v>100.91897779975314</v>
      </c>
      <c r="D43" s="44">
        <v>108.54349386519171</v>
      </c>
      <c r="E43" s="44">
        <v>104.53964900081797</v>
      </c>
      <c r="F43" s="44">
        <v>103.00781122078465</v>
      </c>
      <c r="G43" s="261">
        <v>5.3065414900060572</v>
      </c>
      <c r="H43" s="45">
        <v>100.81031983665996</v>
      </c>
      <c r="I43" s="44">
        <v>108.42662669900002</v>
      </c>
      <c r="J43" s="44">
        <v>104.42709271486895</v>
      </c>
      <c r="K43" s="44">
        <v>102.89690424180048</v>
      </c>
      <c r="L43" s="261">
        <v>6.6477729721526675</v>
      </c>
    </row>
    <row r="44" spans="1:12" x14ac:dyDescent="0.35">
      <c r="A44" s="40"/>
      <c r="B44" s="43" t="s">
        <v>39</v>
      </c>
      <c r="C44" s="44">
        <v>100.76163224727919</v>
      </c>
      <c r="D44" s="44">
        <v>108.60307503353258</v>
      </c>
      <c r="E44" s="44">
        <v>105.06380119095472</v>
      </c>
      <c r="F44" s="44">
        <v>103.5072919440741</v>
      </c>
      <c r="G44" s="261">
        <v>5.3094543310301034</v>
      </c>
      <c r="H44" s="45">
        <v>100.6684477051086</v>
      </c>
      <c r="I44" s="44">
        <v>108.50263871070196</v>
      </c>
      <c r="J44" s="44">
        <v>104.96663799506027</v>
      </c>
      <c r="K44" s="44">
        <v>103.41156821078387</v>
      </c>
      <c r="L44" s="261">
        <v>6.6524333642752946</v>
      </c>
    </row>
    <row r="45" spans="1:12" x14ac:dyDescent="0.35">
      <c r="A45" s="40"/>
      <c r="B45" s="43" t="s">
        <v>40</v>
      </c>
      <c r="C45" s="44">
        <v>100.89658331667142</v>
      </c>
      <c r="D45" s="44">
        <v>108.46607780485247</v>
      </c>
      <c r="E45" s="44">
        <v>105.48420249456095</v>
      </c>
      <c r="F45" s="44">
        <v>104.09903734004537</v>
      </c>
      <c r="G45" s="261">
        <v>5.3027567257465504</v>
      </c>
      <c r="H45" s="45">
        <v>100.81855730921284</v>
      </c>
      <c r="I45" s="44">
        <v>108.38219810627781</v>
      </c>
      <c r="J45" s="44">
        <v>105.40262875935547</v>
      </c>
      <c r="K45" s="44">
        <v>104.01853478984073</v>
      </c>
      <c r="L45" s="261">
        <v>6.645048999205418</v>
      </c>
    </row>
    <row r="46" spans="1:12" x14ac:dyDescent="0.35">
      <c r="A46" s="40"/>
      <c r="B46" s="43" t="s">
        <v>41</v>
      </c>
      <c r="C46" s="44">
        <v>101.33818852538694</v>
      </c>
      <c r="D46" s="44">
        <v>109.5585512205399</v>
      </c>
      <c r="E46" s="44">
        <v>105.99209836598561</v>
      </c>
      <c r="F46" s="44">
        <v>104.00273911366887</v>
      </c>
      <c r="G46" s="261">
        <v>5.3561662420670215</v>
      </c>
      <c r="H46" s="45">
        <v>101.2751300606713</v>
      </c>
      <c r="I46" s="44">
        <v>109.49037757211597</v>
      </c>
      <c r="J46" s="44">
        <v>105.92614397019256</v>
      </c>
      <c r="K46" s="44">
        <v>103.93802261192198</v>
      </c>
      <c r="L46" s="261">
        <v>6.7129928772506569</v>
      </c>
    </row>
    <row r="47" spans="1:12" x14ac:dyDescent="0.35">
      <c r="A47" s="40"/>
      <c r="B47" s="43" t="s">
        <v>43</v>
      </c>
      <c r="C47" s="44">
        <v>101.32170711821772</v>
      </c>
      <c r="D47" s="44">
        <v>108.96425267100636</v>
      </c>
      <c r="E47" s="44">
        <v>105.70936624607097</v>
      </c>
      <c r="F47" s="44">
        <v>104.02068419519334</v>
      </c>
      <c r="G47" s="261">
        <v>5.3271118068517067</v>
      </c>
      <c r="H47" s="45">
        <v>101.27201366440116</v>
      </c>
      <c r="I47" s="44">
        <v>108.91081091393593</v>
      </c>
      <c r="J47" s="44">
        <v>105.65752085519728</v>
      </c>
      <c r="K47" s="44">
        <v>103.96966702214088</v>
      </c>
      <c r="L47" s="261">
        <v>6.6774589158695115</v>
      </c>
    </row>
    <row r="48" spans="1:12" x14ac:dyDescent="0.35">
      <c r="A48" s="40"/>
      <c r="B48" s="43" t="s">
        <v>44</v>
      </c>
      <c r="C48" s="44">
        <v>101.3252285526881</v>
      </c>
      <c r="D48" s="44">
        <v>109.19533377979381</v>
      </c>
      <c r="E48" s="44">
        <v>106.39774917936396</v>
      </c>
      <c r="F48" s="44">
        <v>104.22553157285776</v>
      </c>
      <c r="G48" s="261">
        <v>5.338409043080901</v>
      </c>
      <c r="H48" s="45">
        <v>101.28087629493834</v>
      </c>
      <c r="I48" s="44">
        <v>109.14753660570339</v>
      </c>
      <c r="J48" s="44">
        <v>106.35117656893898</v>
      </c>
      <c r="K48" s="44">
        <v>104.17990978935472</v>
      </c>
      <c r="L48" s="261">
        <v>6.6919728660260036</v>
      </c>
    </row>
    <row r="49" spans="1:12" x14ac:dyDescent="0.35">
      <c r="A49" s="40"/>
      <c r="B49" s="43" t="s">
        <v>45</v>
      </c>
      <c r="C49" s="44">
        <v>101.7062739613112</v>
      </c>
      <c r="D49" s="44">
        <v>110.28062670851578</v>
      </c>
      <c r="E49" s="44">
        <v>107.40772229877592</v>
      </c>
      <c r="F49" s="44">
        <v>104.21765656163564</v>
      </c>
      <c r="G49" s="261">
        <v>5.3914675153116365</v>
      </c>
      <c r="H49" s="45">
        <v>101.6690172655275</v>
      </c>
      <c r="I49" s="44">
        <v>110.2402290850448</v>
      </c>
      <c r="J49" s="44">
        <v>107.36837706786093</v>
      </c>
      <c r="K49" s="44">
        <v>104.1794799047336</v>
      </c>
      <c r="L49" s="261">
        <v>6.7589672174338515</v>
      </c>
    </row>
    <row r="50" spans="1:12" x14ac:dyDescent="0.35">
      <c r="A50" s="40"/>
      <c r="B50" s="43" t="s">
        <v>46</v>
      </c>
      <c r="C50" s="44">
        <v>101.8791143485936</v>
      </c>
      <c r="D50" s="44">
        <v>109.9253529157768</v>
      </c>
      <c r="E50" s="44">
        <v>107.16183511418919</v>
      </c>
      <c r="F50" s="44">
        <v>104.83330384499953</v>
      </c>
      <c r="G50" s="261">
        <v>5.3740986703044662</v>
      </c>
      <c r="H50" s="45">
        <v>101.8505772740949</v>
      </c>
      <c r="I50" s="44">
        <v>109.89456203184027</v>
      </c>
      <c r="J50" s="44">
        <v>107.13181831151448</v>
      </c>
      <c r="K50" s="44">
        <v>104.80393928072257</v>
      </c>
      <c r="L50" s="261">
        <v>6.7377739352704582</v>
      </c>
    </row>
    <row r="51" spans="1:12" x14ac:dyDescent="0.35">
      <c r="A51" s="40"/>
      <c r="B51" s="43" t="s">
        <v>59</v>
      </c>
      <c r="C51" s="44">
        <v>102.09657479148539</v>
      </c>
      <c r="D51" s="44">
        <v>111.47156522446748</v>
      </c>
      <c r="E51" s="44">
        <v>107.31034350551286</v>
      </c>
      <c r="F51" s="44">
        <v>105.02981330847327</v>
      </c>
      <c r="G51" s="261">
        <v>5.4496908543796874</v>
      </c>
      <c r="H51" s="45">
        <v>102.07331187112101</v>
      </c>
      <c r="I51" s="44">
        <v>111.44616619271726</v>
      </c>
      <c r="J51" s="44">
        <v>107.28589261692679</v>
      </c>
      <c r="K51" s="44">
        <v>105.00588204351291</v>
      </c>
      <c r="L51" s="261">
        <v>6.8329047395588924</v>
      </c>
    </row>
    <row r="52" spans="1:12" x14ac:dyDescent="0.35">
      <c r="A52" s="40"/>
      <c r="B52" s="43" t="s">
        <v>60</v>
      </c>
      <c r="C52" s="44">
        <v>101.80788485154024</v>
      </c>
      <c r="D52" s="44">
        <v>111.40949033107441</v>
      </c>
      <c r="E52" s="44">
        <v>106.98617313950901</v>
      </c>
      <c r="F52" s="44">
        <v>105.68219931729506</v>
      </c>
      <c r="G52" s="261">
        <v>5.4466560985822818</v>
      </c>
      <c r="H52" s="45">
        <v>101.75917173942888</v>
      </c>
      <c r="I52" s="44">
        <v>111.35618303566513</v>
      </c>
      <c r="J52" s="44">
        <v>106.93498231618413</v>
      </c>
      <c r="K52" s="44">
        <v>105.63163242033001</v>
      </c>
      <c r="L52" s="261">
        <v>6.8273877589277348</v>
      </c>
    </row>
    <row r="53" spans="1:12" x14ac:dyDescent="0.35">
      <c r="A53" s="40"/>
      <c r="B53" s="43" t="s">
        <v>61</v>
      </c>
      <c r="C53" s="44">
        <v>102.26191571371113</v>
      </c>
      <c r="D53" s="44">
        <v>111.9131601824994</v>
      </c>
      <c r="E53" s="44">
        <v>106.42785471123263</v>
      </c>
      <c r="F53" s="44">
        <v>105.54639419525064</v>
      </c>
      <c r="G53" s="261">
        <v>5.4712798219274266</v>
      </c>
      <c r="H53" s="45">
        <v>102.18742276835238</v>
      </c>
      <c r="I53" s="44">
        <v>111.83163676424319</v>
      </c>
      <c r="J53" s="44">
        <v>106.35032707731017</v>
      </c>
      <c r="K53" s="44">
        <v>105.46950866342063</v>
      </c>
      <c r="L53" s="261">
        <v>6.8565384255358985</v>
      </c>
    </row>
    <row r="54" spans="1:12" x14ac:dyDescent="0.35">
      <c r="A54" s="40"/>
      <c r="B54" s="43" t="s">
        <v>62</v>
      </c>
      <c r="C54" s="44">
        <v>102.30865308584647</v>
      </c>
      <c r="D54" s="44">
        <v>110.43623040202169</v>
      </c>
      <c r="E54" s="44">
        <v>103.29863074857829</v>
      </c>
      <c r="F54" s="44">
        <v>102.56513001689196</v>
      </c>
      <c r="G54" s="261">
        <v>5.3990747649604538</v>
      </c>
      <c r="H54" s="45">
        <v>102.27937387117365</v>
      </c>
      <c r="I54" s="44">
        <v>110.40462519561852</v>
      </c>
      <c r="J54" s="44">
        <v>103.26906821702421</v>
      </c>
      <c r="K54" s="44">
        <v>102.53577740233649</v>
      </c>
      <c r="L54" s="261">
        <v>6.7690465499176771</v>
      </c>
    </row>
    <row r="55" spans="1:12" x14ac:dyDescent="0.35">
      <c r="A55" s="40"/>
      <c r="B55" s="43" t="s">
        <v>64</v>
      </c>
      <c r="C55" s="44">
        <v>100.88661052143057</v>
      </c>
      <c r="D55" s="44">
        <v>107.75004616692131</v>
      </c>
      <c r="E55" s="44">
        <v>79.002565865004712</v>
      </c>
      <c r="F55" s="44">
        <v>81.634826493274787</v>
      </c>
      <c r="G55" s="261">
        <v>5.267750927982588</v>
      </c>
      <c r="H55" s="45">
        <v>100.98160550738862</v>
      </c>
      <c r="I55" s="44">
        <v>107.85150377432524</v>
      </c>
      <c r="J55" s="44">
        <v>79.076954801219344</v>
      </c>
      <c r="K55" s="44">
        <v>81.711693970101805</v>
      </c>
      <c r="L55" s="261">
        <v>6.612511461666573</v>
      </c>
    </row>
    <row r="56" spans="1:12" x14ac:dyDescent="0.35">
      <c r="A56" s="40"/>
      <c r="B56" s="43" t="s">
        <v>65</v>
      </c>
      <c r="C56" s="44">
        <v>100.20416775379994</v>
      </c>
      <c r="D56" s="44">
        <v>111.24239188276286</v>
      </c>
      <c r="E56" s="44">
        <v>94.604485345148191</v>
      </c>
      <c r="F56" s="44">
        <v>95.349166496410106</v>
      </c>
      <c r="G56" s="261">
        <v>5.4384868862480804</v>
      </c>
      <c r="H56" s="45">
        <v>100.04544184385271</v>
      </c>
      <c r="I56" s="44">
        <v>111.06618114949583</v>
      </c>
      <c r="J56" s="44">
        <v>94.454629472302656</v>
      </c>
      <c r="K56" s="44">
        <v>95.198131029980786</v>
      </c>
      <c r="L56" s="261">
        <v>6.8096073782275077</v>
      </c>
    </row>
    <row r="57" spans="1:12" x14ac:dyDescent="0.35">
      <c r="A57" s="40"/>
      <c r="B57" s="43" t="s">
        <v>66</v>
      </c>
      <c r="C57" s="44">
        <v>99.68424154356083</v>
      </c>
      <c r="D57" s="44">
        <v>111.5385016409071</v>
      </c>
      <c r="E57" s="44">
        <v>93.109912645681916</v>
      </c>
      <c r="F57" s="44">
        <v>96.661656803854214</v>
      </c>
      <c r="G57" s="261">
        <v>5.4529632833238884</v>
      </c>
      <c r="H57" s="45">
        <v>99.494044819859397</v>
      </c>
      <c r="I57" s="44">
        <v>111.32568708516401</v>
      </c>
      <c r="J57" s="44">
        <v>92.932259688151959</v>
      </c>
      <c r="K57" s="44">
        <v>96.477227147300951</v>
      </c>
      <c r="L57" s="261">
        <v>6.8255180138137019</v>
      </c>
    </row>
    <row r="58" spans="1:12" x14ac:dyDescent="0.35">
      <c r="A58" s="40"/>
      <c r="B58" s="43" t="s">
        <v>67</v>
      </c>
      <c r="C58" s="44">
        <v>99.723660926918612</v>
      </c>
      <c r="D58" s="44">
        <v>111.93036868239896</v>
      </c>
      <c r="E58" s="44">
        <v>89.903661958175832</v>
      </c>
      <c r="F58" s="44">
        <v>95.691594676892493</v>
      </c>
      <c r="G58" s="261">
        <v>5.4721211217183772</v>
      </c>
      <c r="H58" s="45">
        <v>99.494035003718963</v>
      </c>
      <c r="I58" s="44">
        <v>111.67263532199192</v>
      </c>
      <c r="J58" s="44">
        <v>89.696647783362167</v>
      </c>
      <c r="K58" s="44">
        <v>95.471253079262624</v>
      </c>
      <c r="L58" s="261">
        <v>6.8467898469578197</v>
      </c>
    </row>
    <row r="59" spans="1:12" x14ac:dyDescent="0.35">
      <c r="A59" s="40"/>
      <c r="B59" s="43" t="s">
        <v>68</v>
      </c>
      <c r="C59" s="44">
        <v>100.17243216588521</v>
      </c>
      <c r="D59" s="44">
        <v>112.45881264353095</v>
      </c>
      <c r="E59" s="44">
        <v>100.51995159909394</v>
      </c>
      <c r="F59" s="44">
        <v>102.72520549559226</v>
      </c>
      <c r="G59" s="261">
        <v>5.4979560170680033</v>
      </c>
      <c r="H59" s="45">
        <v>99.82029923155676</v>
      </c>
      <c r="I59" s="44">
        <v>112.06348979041607</v>
      </c>
      <c r="J59" s="44">
        <v>100.16659704086042</v>
      </c>
      <c r="K59" s="44">
        <v>102.36409887914552</v>
      </c>
      <c r="L59" s="261">
        <v>6.8707536264309956</v>
      </c>
    </row>
    <row r="60" spans="1:12" x14ac:dyDescent="0.35">
      <c r="A60" s="40"/>
      <c r="B60" s="43" t="s">
        <v>69</v>
      </c>
      <c r="C60" s="44">
        <v>100.7799384015362</v>
      </c>
      <c r="D60" s="44">
        <v>111.5578900272115</v>
      </c>
      <c r="E60" s="44">
        <v>103.1797752763546</v>
      </c>
      <c r="F60" s="44">
        <v>104.18908269353342</v>
      </c>
      <c r="G60" s="261">
        <v>5.4539111547502159</v>
      </c>
      <c r="H60" s="45">
        <v>100.47916740836152</v>
      </c>
      <c r="I60" s="44">
        <v>111.22495295747164</v>
      </c>
      <c r="J60" s="44">
        <v>102.87184213035709</v>
      </c>
      <c r="K60" s="44">
        <v>103.87813733697999</v>
      </c>
      <c r="L60" s="261">
        <v>6.8193418776390926</v>
      </c>
    </row>
    <row r="61" spans="1:12" x14ac:dyDescent="0.35">
      <c r="A61" s="40"/>
      <c r="B61" s="43" t="s">
        <v>70</v>
      </c>
      <c r="C61" s="44">
        <v>100.41729836985014</v>
      </c>
      <c r="D61" s="44">
        <v>110.49836577584068</v>
      </c>
      <c r="E61" s="44">
        <v>103.18092376867699</v>
      </c>
      <c r="F61" s="44">
        <v>105.47314258823647</v>
      </c>
      <c r="G61" s="261">
        <v>5.4021124775623433</v>
      </c>
      <c r="H61" s="45">
        <v>100.42637902278558</v>
      </c>
      <c r="I61" s="44">
        <v>110.50835805133322</v>
      </c>
      <c r="J61" s="44">
        <v>103.19025433396305</v>
      </c>
      <c r="K61" s="44">
        <v>105.48268043696771</v>
      </c>
      <c r="L61" s="261">
        <v>6.7754065418821865</v>
      </c>
    </row>
    <row r="62" spans="1:12" x14ac:dyDescent="0.35">
      <c r="A62" s="40"/>
      <c r="B62" s="43" t="s">
        <v>71</v>
      </c>
      <c r="C62" s="44">
        <v>100.3334300788821</v>
      </c>
      <c r="D62" s="44">
        <v>109.96103657807286</v>
      </c>
      <c r="E62" s="44">
        <v>103.79614775430474</v>
      </c>
      <c r="F62" s="44">
        <v>105.72765081679022</v>
      </c>
      <c r="G62" s="261">
        <v>5.3758431952662722</v>
      </c>
      <c r="H62" s="45">
        <v>100.5781631834796</v>
      </c>
      <c r="I62" s="44">
        <v>110.22925332143882</v>
      </c>
      <c r="J62" s="44">
        <v>104.04932711302082</v>
      </c>
      <c r="K62" s="44">
        <v>105.98554149396378</v>
      </c>
      <c r="L62" s="261">
        <v>6.7582942795506957</v>
      </c>
    </row>
    <row r="63" spans="1:12" x14ac:dyDescent="0.35">
      <c r="A63" s="40"/>
      <c r="B63" s="43" t="s">
        <v>72</v>
      </c>
      <c r="C63" s="44">
        <v>100.54130738245952</v>
      </c>
      <c r="D63" s="44">
        <v>108.19024083342036</v>
      </c>
      <c r="E63" s="44">
        <v>103.92936665000759</v>
      </c>
      <c r="F63" s="44">
        <v>105.52379048666533</v>
      </c>
      <c r="G63" s="261">
        <v>5.2892714372114291</v>
      </c>
      <c r="H63" s="45">
        <v>100.96991622423911</v>
      </c>
      <c r="I63" s="44">
        <v>108.65145717347704</v>
      </c>
      <c r="J63" s="44">
        <v>104.37241883051368</v>
      </c>
      <c r="K63" s="44">
        <v>105.97363971578496</v>
      </c>
      <c r="L63" s="261">
        <v>6.6615576115631852</v>
      </c>
    </row>
    <row r="64" spans="1:12" x14ac:dyDescent="0.35">
      <c r="A64" s="40"/>
      <c r="B64" s="43" t="s">
        <v>73</v>
      </c>
      <c r="C64" s="44">
        <v>100.14729676684372</v>
      </c>
      <c r="D64" s="44">
        <v>108.04216270318399</v>
      </c>
      <c r="E64" s="44">
        <v>102.82262192001262</v>
      </c>
      <c r="F64" s="44">
        <v>105.1903124636074</v>
      </c>
      <c r="G64" s="261">
        <v>5.2820321019562204</v>
      </c>
      <c r="H64" s="45">
        <v>100.56384305621712</v>
      </c>
      <c r="I64" s="44">
        <v>108.49154639523358</v>
      </c>
      <c r="J64" s="44">
        <v>103.25029578647876</v>
      </c>
      <c r="K64" s="44">
        <v>105.62783435135991</v>
      </c>
      <c r="L64" s="261">
        <v>6.6517532804507375</v>
      </c>
    </row>
    <row r="65" spans="1:12" x14ac:dyDescent="0.35">
      <c r="A65" s="40"/>
      <c r="B65" s="43" t="s">
        <v>74</v>
      </c>
      <c r="C65" s="44">
        <v>100.14299194208915</v>
      </c>
      <c r="D65" s="44">
        <v>109.36647030987632</v>
      </c>
      <c r="E65" s="44">
        <v>102.49752739439307</v>
      </c>
      <c r="F65" s="44">
        <v>105.08896513516038</v>
      </c>
      <c r="G65" s="261">
        <v>5.3467756716553074</v>
      </c>
      <c r="H65" s="45">
        <v>100.82478329626187</v>
      </c>
      <c r="I65" s="44">
        <v>110.1110567502012</v>
      </c>
      <c r="J65" s="44">
        <v>103.19534884596276</v>
      </c>
      <c r="K65" s="44">
        <v>105.80442955716943</v>
      </c>
      <c r="L65" s="261">
        <v>6.7510474989803111</v>
      </c>
    </row>
    <row r="66" spans="1:12" x14ac:dyDescent="0.35">
      <c r="A66" s="40"/>
      <c r="B66" s="43" t="s">
        <v>75</v>
      </c>
      <c r="C66" s="44">
        <v>100.46755960625538</v>
      </c>
      <c r="D66" s="44">
        <v>109.14417960376701</v>
      </c>
      <c r="E66" s="44">
        <v>102.95397130724216</v>
      </c>
      <c r="F66" s="44">
        <v>105.18425124368683</v>
      </c>
      <c r="G66" s="261">
        <v>5.3359081860713555</v>
      </c>
      <c r="H66" s="45">
        <v>101.32953597412084</v>
      </c>
      <c r="I66" s="44">
        <v>110.08059832317458</v>
      </c>
      <c r="J66" s="44">
        <v>103.83728021404274</v>
      </c>
      <c r="K66" s="44">
        <v>106.08669516886039</v>
      </c>
      <c r="L66" s="261">
        <v>6.7491800544777361</v>
      </c>
    </row>
    <row r="67" spans="1:12" x14ac:dyDescent="0.35">
      <c r="A67" s="40"/>
      <c r="B67" s="43" t="s">
        <v>77</v>
      </c>
      <c r="C67" s="44">
        <v>100.03722642353608</v>
      </c>
      <c r="D67" s="44">
        <v>110.06825749793069</v>
      </c>
      <c r="E67" s="44">
        <v>103.08227003180816</v>
      </c>
      <c r="F67" s="44">
        <v>105.14064289255225</v>
      </c>
      <c r="G67" s="261">
        <v>5.381085077939856</v>
      </c>
      <c r="H67" s="45">
        <v>100.99397661686314</v>
      </c>
      <c r="I67" s="44">
        <v>111.12094388684007</v>
      </c>
      <c r="J67" s="44">
        <v>104.0681428444344</v>
      </c>
      <c r="K67" s="44">
        <v>106.14620186305073</v>
      </c>
      <c r="L67" s="261">
        <v>6.8129649505903256</v>
      </c>
    </row>
    <row r="68" spans="1:12" x14ac:dyDescent="0.35">
      <c r="A68" s="40"/>
      <c r="B68" s="43" t="s">
        <v>78</v>
      </c>
      <c r="C68" s="44">
        <v>99.687116420560088</v>
      </c>
      <c r="D68" s="44">
        <v>108.66019914149834</v>
      </c>
      <c r="E68" s="44">
        <v>102.81975240873297</v>
      </c>
      <c r="F68" s="44">
        <v>104.95484719179785</v>
      </c>
      <c r="G68" s="261">
        <v>5.3122470497662109</v>
      </c>
      <c r="H68" s="45">
        <v>100.56962559045533</v>
      </c>
      <c r="I68" s="44">
        <v>109.62214513400197</v>
      </c>
      <c r="J68" s="44">
        <v>103.72999414914233</v>
      </c>
      <c r="K68" s="44">
        <v>105.88399047929099</v>
      </c>
      <c r="L68" s="261">
        <v>6.7210717123410797</v>
      </c>
    </row>
    <row r="69" spans="1:12" x14ac:dyDescent="0.35">
      <c r="A69" s="40"/>
      <c r="B69" s="43" t="s">
        <v>79</v>
      </c>
      <c r="C69" s="44">
        <v>99.483425270613566</v>
      </c>
      <c r="D69" s="44">
        <v>106.33553097578296</v>
      </c>
      <c r="E69" s="44">
        <v>102.67127004235365</v>
      </c>
      <c r="F69" s="44">
        <v>104.88531530295273</v>
      </c>
      <c r="G69" s="261">
        <v>5.1985972340786315</v>
      </c>
      <c r="H69" s="45">
        <v>100.29370260475936</v>
      </c>
      <c r="I69" s="44">
        <v>107.20161766640149</v>
      </c>
      <c r="J69" s="44">
        <v>103.50751188622823</v>
      </c>
      <c r="K69" s="44">
        <v>105.73959020797874</v>
      </c>
      <c r="L69" s="261">
        <v>6.5726661263023507</v>
      </c>
    </row>
    <row r="70" spans="1:12" x14ac:dyDescent="0.35">
      <c r="A70" s="40"/>
      <c r="B70" s="43" t="s">
        <v>80</v>
      </c>
      <c r="C70" s="44">
        <v>99.406341896797116</v>
      </c>
      <c r="D70" s="44">
        <v>106.30751585222788</v>
      </c>
      <c r="E70" s="44">
        <v>102.68573902895199</v>
      </c>
      <c r="F70" s="44">
        <v>104.92662170038257</v>
      </c>
      <c r="G70" s="261">
        <v>5.1972276133837481</v>
      </c>
      <c r="H70" s="45">
        <v>100.14593447175324</v>
      </c>
      <c r="I70" s="44">
        <v>107.09845381338886</v>
      </c>
      <c r="J70" s="44">
        <v>103.44973062838653</v>
      </c>
      <c r="K70" s="44">
        <v>105.70728567859629</v>
      </c>
      <c r="L70" s="261">
        <v>6.5663410206097756</v>
      </c>
    </row>
    <row r="71" spans="1:12" x14ac:dyDescent="0.35">
      <c r="A71" s="40"/>
      <c r="B71" s="43" t="s">
        <v>338</v>
      </c>
      <c r="C71" s="44">
        <v>99.315152651516073</v>
      </c>
      <c r="D71" s="44">
        <v>106.5576752465826</v>
      </c>
      <c r="E71" s="44">
        <v>102.72964436900941</v>
      </c>
      <c r="F71" s="44">
        <v>105.01836601929666</v>
      </c>
      <c r="G71" s="261">
        <v>5.2094575606425577</v>
      </c>
      <c r="H71" s="45">
        <v>99.984388602156002</v>
      </c>
      <c r="I71" s="44">
        <v>107.27571499366773</v>
      </c>
      <c r="J71" s="44">
        <v>103.42188889940256</v>
      </c>
      <c r="K71" s="44">
        <v>105.72603311883971</v>
      </c>
      <c r="L71" s="261">
        <v>6.5772091267119883</v>
      </c>
    </row>
    <row r="72" spans="1:12" x14ac:dyDescent="0.35">
      <c r="A72" s="40"/>
      <c r="B72" s="43" t="s">
        <v>339</v>
      </c>
      <c r="C72" s="44">
        <v>99.280739943893806</v>
      </c>
      <c r="D72" s="44">
        <v>107.17658250274711</v>
      </c>
      <c r="E72" s="44">
        <v>102.82428766688116</v>
      </c>
      <c r="F72" s="44">
        <v>105.19983070694829</v>
      </c>
      <c r="G72" s="261">
        <v>5.2397150815344284</v>
      </c>
      <c r="H72" s="45">
        <v>99.880012304024874</v>
      </c>
      <c r="I72" s="44">
        <v>107.8235152671835</v>
      </c>
      <c r="J72" s="44">
        <v>103.44494937411389</v>
      </c>
      <c r="K72" s="44">
        <v>105.83483152250191</v>
      </c>
      <c r="L72" s="261">
        <v>6.6107954510613141</v>
      </c>
    </row>
    <row r="73" spans="1:12" x14ac:dyDescent="0.35">
      <c r="A73" s="40"/>
      <c r="B73" s="43" t="s">
        <v>340</v>
      </c>
      <c r="C73" s="44">
        <v>99.302070305842548</v>
      </c>
      <c r="D73" s="44">
        <v>107.73234509398817</v>
      </c>
      <c r="E73" s="44">
        <v>102.92396618992154</v>
      </c>
      <c r="F73" s="44">
        <v>105.40400897537403</v>
      </c>
      <c r="G73" s="261">
        <v>5.2668855469763907</v>
      </c>
      <c r="H73" s="45">
        <v>99.831986201241975</v>
      </c>
      <c r="I73" s="44">
        <v>108.30724833556329</v>
      </c>
      <c r="J73" s="44">
        <v>103.47320998245867</v>
      </c>
      <c r="K73" s="44">
        <v>105.96648727640886</v>
      </c>
      <c r="L73" s="261">
        <v>6.6404537344148933</v>
      </c>
    </row>
    <row r="74" spans="1:12" x14ac:dyDescent="0.35">
      <c r="A74" s="40"/>
      <c r="B74" s="43" t="s">
        <v>341</v>
      </c>
      <c r="C74" s="44">
        <v>99.338234564841372</v>
      </c>
      <c r="D74" s="44">
        <v>108.00331406327781</v>
      </c>
      <c r="E74" s="44">
        <v>103.06250699324102</v>
      </c>
      <c r="F74" s="44">
        <v>105.63399302466583</v>
      </c>
      <c r="G74" s="261">
        <v>5.2801328456106642</v>
      </c>
      <c r="H74" s="45">
        <v>99.799093378871788</v>
      </c>
      <c r="I74" s="44">
        <v>108.50437268837408</v>
      </c>
      <c r="J74" s="44">
        <v>103.5406437846985</v>
      </c>
      <c r="K74" s="44">
        <v>106.12405968389228</v>
      </c>
      <c r="L74" s="261">
        <v>6.6525396766291296</v>
      </c>
    </row>
    <row r="75" spans="1:12" x14ac:dyDescent="0.35">
      <c r="A75" s="40"/>
      <c r="B75" s="43" t="s">
        <v>345</v>
      </c>
      <c r="C75" s="44">
        <v>99.366980778988577</v>
      </c>
      <c r="D75" s="44">
        <v>108.29075601243247</v>
      </c>
      <c r="E75" s="44">
        <v>103.22415951839918</v>
      </c>
      <c r="F75" s="44">
        <v>105.89833394985827</v>
      </c>
      <c r="G75" s="261">
        <v>5.2941854854773318</v>
      </c>
      <c r="H75" s="45">
        <v>99.758961734815287</v>
      </c>
      <c r="I75" s="44">
        <v>108.7179393052745</v>
      </c>
      <c r="J75" s="44">
        <v>103.6313561987774</v>
      </c>
      <c r="K75" s="44">
        <v>106.31607966213313</v>
      </c>
      <c r="L75" s="261">
        <v>6.6656337147524969</v>
      </c>
    </row>
    <row r="76" spans="1:12" x14ac:dyDescent="0.35">
      <c r="A76" s="40"/>
      <c r="B76" s="43" t="s">
        <v>346</v>
      </c>
      <c r="C76" s="44">
        <v>99.465914500549559</v>
      </c>
      <c r="D76" s="44">
        <v>108.63808671756036</v>
      </c>
      <c r="E76" s="44">
        <v>103.46147514528829</v>
      </c>
      <c r="F76" s="44">
        <v>106.22679107894636</v>
      </c>
      <c r="G76" s="261">
        <v>5.3111660039025388</v>
      </c>
      <c r="H76" s="45">
        <v>99.782375017709413</v>
      </c>
      <c r="I76" s="44">
        <v>108.98372939604492</v>
      </c>
      <c r="J76" s="44">
        <v>103.79064792869836</v>
      </c>
      <c r="K76" s="44">
        <v>106.56476198495848</v>
      </c>
      <c r="L76" s="261">
        <v>6.6819296397986081</v>
      </c>
    </row>
    <row r="77" spans="1:12" x14ac:dyDescent="0.35">
      <c r="A77" s="40"/>
      <c r="B77" s="43" t="s">
        <v>347</v>
      </c>
      <c r="C77" s="44">
        <v>99.600004394388492</v>
      </c>
      <c r="D77" s="44">
        <v>108.95127472717965</v>
      </c>
      <c r="E77" s="44">
        <v>103.73133059839881</v>
      </c>
      <c r="F77" s="44">
        <v>106.6179948891232</v>
      </c>
      <c r="G77" s="261">
        <v>5.3264773331037283</v>
      </c>
      <c r="H77" s="45">
        <v>99.841137877531594</v>
      </c>
      <c r="I77" s="44">
        <v>109.21504781160451</v>
      </c>
      <c r="J77" s="44">
        <v>103.98246609995152</v>
      </c>
      <c r="K77" s="44">
        <v>106.87611905919397</v>
      </c>
      <c r="L77" s="261">
        <v>6.6961120630440263</v>
      </c>
    </row>
    <row r="78" spans="1:12" x14ac:dyDescent="0.35">
      <c r="A78" s="40"/>
      <c r="B78" s="43" t="s">
        <v>348</v>
      </c>
      <c r="C78" s="44">
        <v>99.778013671089496</v>
      </c>
      <c r="D78" s="44">
        <v>109.29262237166256</v>
      </c>
      <c r="E78" s="44">
        <v>104.05206873551819</v>
      </c>
      <c r="F78" s="44">
        <v>107.0705684396556</v>
      </c>
      <c r="G78" s="261">
        <v>5.3431653479580694</v>
      </c>
      <c r="H78" s="45">
        <v>99.943947601144487</v>
      </c>
      <c r="I78" s="44">
        <v>109.47437939095859</v>
      </c>
      <c r="J78" s="44">
        <v>104.22511055164942</v>
      </c>
      <c r="K78" s="44">
        <v>107.24863011437463</v>
      </c>
      <c r="L78" s="261">
        <v>6.7120120086251207</v>
      </c>
    </row>
    <row r="79" spans="1:12" x14ac:dyDescent="0.35">
      <c r="A79" s="40"/>
      <c r="B79" s="43" t="s">
        <v>369</v>
      </c>
      <c r="C79" s="44">
        <v>99.9645205358146</v>
      </c>
      <c r="D79" s="44">
        <v>109.68003489767827</v>
      </c>
      <c r="E79" s="44">
        <v>104.4242986073983</v>
      </c>
      <c r="F79" s="44">
        <v>107.54174706741193</v>
      </c>
      <c r="G79" s="261">
        <v>5.3621054112437019</v>
      </c>
      <c r="H79" s="45">
        <v>100.0552504350008</v>
      </c>
      <c r="I79" s="44">
        <v>109.77958280183117</v>
      </c>
      <c r="J79" s="44">
        <v>104.51907629486608</v>
      </c>
      <c r="K79" s="44">
        <v>107.63935421660278</v>
      </c>
      <c r="L79" s="261">
        <v>6.7307244139408375</v>
      </c>
    </row>
    <row r="80" spans="1:12" x14ac:dyDescent="0.35">
      <c r="A80" s="40"/>
      <c r="B80" s="43" t="s">
        <v>370</v>
      </c>
      <c r="C80" s="44">
        <v>100.15156776249924</v>
      </c>
      <c r="D80" s="44">
        <v>110.1200118154641</v>
      </c>
      <c r="E80" s="44">
        <v>104.84240236119275</v>
      </c>
      <c r="F80" s="44">
        <v>108.0185825942621</v>
      </c>
      <c r="G80" s="261">
        <v>5.3836152750387187</v>
      </c>
      <c r="H80" s="45">
        <v>100.15827549105555</v>
      </c>
      <c r="I80" s="44">
        <v>110.1273871882552</v>
      </c>
      <c r="J80" s="44">
        <v>104.84942426201681</v>
      </c>
      <c r="K80" s="44">
        <v>108.02581722220914</v>
      </c>
      <c r="L80" s="261">
        <v>6.7520487386944277</v>
      </c>
    </row>
    <row r="81" spans="1:13" x14ac:dyDescent="0.35">
      <c r="A81" s="40"/>
      <c r="B81" s="43" t="s">
        <v>371</v>
      </c>
      <c r="C81" s="44">
        <v>100.32086165298634</v>
      </c>
      <c r="D81" s="44">
        <v>110.60011433517714</v>
      </c>
      <c r="E81" s="44">
        <v>105.30101165758614</v>
      </c>
      <c r="F81" s="44">
        <v>108.47011571239427</v>
      </c>
      <c r="G81" s="261">
        <v>5.4070868240887044</v>
      </c>
      <c r="H81" s="45">
        <v>100.24353118286398</v>
      </c>
      <c r="I81" s="44">
        <v>110.51486029433043</v>
      </c>
      <c r="J81" s="44">
        <v>105.21984233146894</v>
      </c>
      <c r="K81" s="44">
        <v>108.38650354136564</v>
      </c>
      <c r="L81" s="261">
        <v>6.7758052025854765</v>
      </c>
    </row>
    <row r="82" spans="1:13" x14ac:dyDescent="0.35">
      <c r="A82" s="40"/>
      <c r="B82" s="43" t="s">
        <v>372</v>
      </c>
      <c r="C82" s="44">
        <v>100.47491800108376</v>
      </c>
      <c r="D82" s="44">
        <v>111.12232844195331</v>
      </c>
      <c r="E82" s="44">
        <v>105.79886414883451</v>
      </c>
      <c r="F82" s="44">
        <v>108.90453754102063</v>
      </c>
      <c r="G82" s="261">
        <v>5.432617150463825</v>
      </c>
      <c r="H82" s="45">
        <v>100.31357388577575</v>
      </c>
      <c r="I82" s="44">
        <v>110.94388655685265</v>
      </c>
      <c r="J82" s="44">
        <v>105.62897076174531</v>
      </c>
      <c r="K82" s="44">
        <v>108.7296570174814</v>
      </c>
      <c r="L82" s="261">
        <v>6.8021093428060917</v>
      </c>
    </row>
    <row r="83" spans="1:13" x14ac:dyDescent="0.35">
      <c r="A83" s="40"/>
      <c r="B83" s="43" t="s">
        <v>491</v>
      </c>
      <c r="C83" s="44">
        <v>100.61266703521699</v>
      </c>
      <c r="D83" s="44">
        <v>111.61470114404274</v>
      </c>
      <c r="E83" s="44">
        <v>106.26842783519433</v>
      </c>
      <c r="F83" s="44">
        <v>109.32405414438</v>
      </c>
      <c r="G83" s="261">
        <v>5.4566885717820748</v>
      </c>
      <c r="H83" s="45">
        <v>100.36737447673833</v>
      </c>
      <c r="I83" s="44">
        <v>111.34258574928948</v>
      </c>
      <c r="J83" s="44">
        <v>106.00934659505484</v>
      </c>
      <c r="K83" s="44">
        <v>109.05752332142755</v>
      </c>
      <c r="L83" s="261">
        <v>6.8265540921835539</v>
      </c>
    </row>
    <row r="84" spans="1:13" x14ac:dyDescent="0.35">
      <c r="A84" s="40"/>
      <c r="B84" s="43" t="s">
        <v>492</v>
      </c>
      <c r="C84" s="44">
        <v>100.74590430810854</v>
      </c>
      <c r="D84" s="44">
        <v>112.09211664771406</v>
      </c>
      <c r="E84" s="44">
        <v>106.7185212702081</v>
      </c>
      <c r="F84" s="44">
        <v>109.73284926541768</v>
      </c>
      <c r="G84" s="261">
        <v>5.4800287563292063</v>
      </c>
      <c r="H84" s="45">
        <v>100.40982539453294</v>
      </c>
      <c r="I84" s="44">
        <v>111.71818783103329</v>
      </c>
      <c r="J84" s="44">
        <v>106.36251826509115</v>
      </c>
      <c r="K84" s="44">
        <v>109.36679074405198</v>
      </c>
      <c r="L84" s="261">
        <v>6.8495827286294002</v>
      </c>
    </row>
    <row r="85" spans="1:13" x14ac:dyDescent="0.35">
      <c r="A85" s="40"/>
      <c r="B85" s="43" t="s">
        <v>493</v>
      </c>
      <c r="C85" s="44">
        <v>100.86900660367137</v>
      </c>
      <c r="D85" s="44">
        <v>112.5526521607385</v>
      </c>
      <c r="E85" s="44">
        <v>107.15577264524411</v>
      </c>
      <c r="F85" s="44">
        <v>110.12357391453443</v>
      </c>
      <c r="G85" s="261">
        <v>5.5025437014489995</v>
      </c>
      <c r="H85" s="45">
        <v>100.44225456078169</v>
      </c>
      <c r="I85" s="44">
        <v>112.07646947728071</v>
      </c>
      <c r="J85" s="44">
        <v>106.70242283618451</v>
      </c>
      <c r="K85" s="44">
        <v>109.65766806574391</v>
      </c>
      <c r="L85" s="261">
        <v>6.8715494273717113</v>
      </c>
    </row>
    <row r="86" spans="1:13" x14ac:dyDescent="0.35">
      <c r="A86" s="40"/>
      <c r="B86" s="43" t="s">
        <v>494</v>
      </c>
      <c r="C86" s="44">
        <v>100.98195070496344</v>
      </c>
      <c r="D86" s="44">
        <v>113.0102710320713</v>
      </c>
      <c r="E86" s="44">
        <v>107.5907206188881</v>
      </c>
      <c r="F86" s="44">
        <v>110.50554401751239</v>
      </c>
      <c r="G86" s="261">
        <v>5.5249160559850825</v>
      </c>
      <c r="H86" s="45">
        <v>100.464665990884</v>
      </c>
      <c r="I86" s="44">
        <v>112.431370690666</v>
      </c>
      <c r="J86" s="44">
        <v>107.0395821751916</v>
      </c>
      <c r="K86" s="44">
        <v>109.93947425611211</v>
      </c>
      <c r="L86" s="261">
        <v>6.8933088675198997</v>
      </c>
    </row>
    <row r="87" spans="1:13" x14ac:dyDescent="0.35">
      <c r="A87" s="40"/>
      <c r="B87" s="43" t="s">
        <v>600</v>
      </c>
      <c r="C87" s="44">
        <v>101.09769314444321</v>
      </c>
      <c r="D87" s="44">
        <v>113.45978074347624</v>
      </c>
      <c r="E87" s="44">
        <v>108.02216380312457</v>
      </c>
      <c r="F87" s="44">
        <v>110.89229218457132</v>
      </c>
      <c r="G87" s="261">
        <v>5.5468919648930228</v>
      </c>
      <c r="H87" s="45">
        <v>100.48996460569208</v>
      </c>
      <c r="I87" s="44">
        <v>112.77773999048152</v>
      </c>
      <c r="J87" s="44">
        <v>107.37281019554976</v>
      </c>
      <c r="K87" s="44">
        <v>110.2256853749401</v>
      </c>
      <c r="L87" s="261">
        <v>6.9145452053070118</v>
      </c>
    </row>
    <row r="88" spans="1:13" x14ac:dyDescent="0.35">
      <c r="A88" s="40"/>
      <c r="B88" s="43" t="s">
        <v>601</v>
      </c>
      <c r="C88" s="44">
        <v>101.19288800618317</v>
      </c>
      <c r="D88" s="44">
        <v>113.91087279872788</v>
      </c>
      <c r="E88" s="44">
        <v>108.4555709706497</v>
      </c>
      <c r="F88" s="44">
        <v>111.26332221382249</v>
      </c>
      <c r="G88" s="261">
        <v>5.5689452324060245</v>
      </c>
      <c r="H88" s="45">
        <v>100.50487995320384</v>
      </c>
      <c r="I88" s="44">
        <v>113.13639546784422</v>
      </c>
      <c r="J88" s="44">
        <v>107.71818410791141</v>
      </c>
      <c r="K88" s="44">
        <v>110.50684551676777</v>
      </c>
      <c r="L88" s="261">
        <v>6.9365348241055855</v>
      </c>
    </row>
    <row r="89" spans="1:13" x14ac:dyDescent="0.35">
      <c r="A89" s="40"/>
      <c r="B89" s="43" t="s">
        <v>604</v>
      </c>
      <c r="C89" s="44">
        <v>101.27976234372561</v>
      </c>
      <c r="D89" s="44">
        <v>114.36677342523747</v>
      </c>
      <c r="E89" s="44">
        <v>108.88861107184863</v>
      </c>
      <c r="F89" s="44">
        <v>111.61994241402753</v>
      </c>
      <c r="G89" s="261">
        <v>5.5912335843260168</v>
      </c>
      <c r="H89" s="45">
        <v>100.51163772137276</v>
      </c>
      <c r="I89" s="44">
        <v>113.49939446803928</v>
      </c>
      <c r="J89" s="44">
        <v>108.06277952048445</v>
      </c>
      <c r="K89" s="44">
        <v>110.77339593593805</v>
      </c>
      <c r="L89" s="261">
        <v>6.9587907497567096</v>
      </c>
    </row>
    <row r="90" spans="1:13" x14ac:dyDescent="0.35">
      <c r="A90" s="40"/>
      <c r="B90" s="43" t="s">
        <v>602</v>
      </c>
      <c r="C90" s="44">
        <v>101.36497060226779</v>
      </c>
      <c r="D90" s="44">
        <v>114.8285041031582</v>
      </c>
      <c r="E90" s="44">
        <v>109.33038512946463</v>
      </c>
      <c r="F90" s="44">
        <v>111.97867709606237</v>
      </c>
      <c r="G90" s="261">
        <v>5.6138069594067757</v>
      </c>
      <c r="H90" s="45">
        <v>100.51685574866553</v>
      </c>
      <c r="I90" s="44">
        <v>113.86774064248547</v>
      </c>
      <c r="J90" s="44">
        <v>108.41562411264144</v>
      </c>
      <c r="K90" s="44">
        <v>111.04175797333559</v>
      </c>
      <c r="L90" s="261">
        <v>6.9813745173922817</v>
      </c>
    </row>
    <row r="91" spans="1:13" x14ac:dyDescent="0.35">
      <c r="A91" s="40"/>
      <c r="B91" s="46"/>
      <c r="C91" s="624" t="s">
        <v>103</v>
      </c>
      <c r="D91" s="624"/>
      <c r="E91" s="624"/>
      <c r="F91" s="624"/>
      <c r="G91" s="259"/>
      <c r="H91" s="626" t="s">
        <v>103</v>
      </c>
      <c r="I91" s="624"/>
      <c r="J91" s="624"/>
      <c r="K91" s="624"/>
      <c r="L91" s="262"/>
      <c r="M91" s="85"/>
    </row>
    <row r="92" spans="1:13" x14ac:dyDescent="0.35">
      <c r="A92" s="40"/>
      <c r="B92" s="43">
        <v>2008</v>
      </c>
      <c r="C92" s="44">
        <f>100</f>
        <v>100</v>
      </c>
      <c r="D92" s="44">
        <v>100</v>
      </c>
      <c r="E92" s="44">
        <v>100</v>
      </c>
      <c r="F92" s="44">
        <v>100</v>
      </c>
      <c r="G92" s="261">
        <v>19.579695915506047</v>
      </c>
      <c r="H92" s="44">
        <f>100</f>
        <v>100</v>
      </c>
      <c r="I92" s="44">
        <v>100</v>
      </c>
      <c r="J92" s="44">
        <v>100</v>
      </c>
      <c r="K92" s="44">
        <v>100</v>
      </c>
      <c r="L92" s="261">
        <v>24.542745431708603</v>
      </c>
    </row>
    <row r="93" spans="1:13" x14ac:dyDescent="0.35">
      <c r="A93" s="40"/>
      <c r="B93" s="14">
        <v>2009</v>
      </c>
      <c r="C93" s="44">
        <v>97.690817265658865</v>
      </c>
      <c r="D93" s="44">
        <v>100.83101409995101</v>
      </c>
      <c r="E93" s="44">
        <v>96.425082397833762</v>
      </c>
      <c r="F93" s="44">
        <v>94.692535233455587</v>
      </c>
      <c r="G93" s="261">
        <v>19.742405949291435</v>
      </c>
      <c r="H93" s="44">
        <v>97.599044287470036</v>
      </c>
      <c r="I93" s="44">
        <v>100.73629114935285</v>
      </c>
      <c r="J93" s="44">
        <v>96.334498479800942</v>
      </c>
      <c r="K93" s="44">
        <v>94.603578909679626</v>
      </c>
      <c r="L93" s="261">
        <v>24.723451494130472</v>
      </c>
    </row>
    <row r="94" spans="1:13" x14ac:dyDescent="0.35">
      <c r="A94" s="40"/>
      <c r="B94" s="14">
        <v>2010</v>
      </c>
      <c r="C94" s="44">
        <v>97.153955748138188</v>
      </c>
      <c r="D94" s="44">
        <v>100.98814024414609</v>
      </c>
      <c r="E94" s="44">
        <v>97.717971513166177</v>
      </c>
      <c r="F94" s="44">
        <v>96.041552847291626</v>
      </c>
      <c r="G94" s="261">
        <v>19.773170770528594</v>
      </c>
      <c r="H94" s="44">
        <v>96.979497220353565</v>
      </c>
      <c r="I94" s="44">
        <v>100.80679670403978</v>
      </c>
      <c r="J94" s="44">
        <v>97.542500187093964</v>
      </c>
      <c r="K94" s="44">
        <v>95.86909185188631</v>
      </c>
      <c r="L94" s="261">
        <v>24.7407554929325</v>
      </c>
    </row>
    <row r="95" spans="1:13" x14ac:dyDescent="0.35">
      <c r="A95" s="40"/>
      <c r="B95" s="14">
        <v>2011</v>
      </c>
      <c r="C95" s="44">
        <v>96.872937202176288</v>
      </c>
      <c r="D95" s="44">
        <v>97.887686641100686</v>
      </c>
      <c r="E95" s="44">
        <v>96.618325441385934</v>
      </c>
      <c r="F95" s="44">
        <v>96.368257223690463</v>
      </c>
      <c r="G95" s="261">
        <v>19.166111383050954</v>
      </c>
      <c r="H95" s="44">
        <v>96.637989856020667</v>
      </c>
      <c r="I95" s="44">
        <v>97.650278208344716</v>
      </c>
      <c r="J95" s="44">
        <v>96.383995608843776</v>
      </c>
      <c r="K95" s="44">
        <v>96.134533885240458</v>
      </c>
      <c r="L95" s="261">
        <v>23.96605919402926</v>
      </c>
    </row>
    <row r="96" spans="1:13" x14ac:dyDescent="0.35">
      <c r="A96" s="40"/>
      <c r="B96" s="14">
        <v>2012</v>
      </c>
      <c r="C96" s="44">
        <v>97.276318625237835</v>
      </c>
      <c r="D96" s="44">
        <v>99.620514458130458</v>
      </c>
      <c r="E96" s="44">
        <v>97.632265855785306</v>
      </c>
      <c r="F96" s="44">
        <v>97.177563873491877</v>
      </c>
      <c r="G96" s="261">
        <v>19.505393800364683</v>
      </c>
      <c r="H96" s="44">
        <v>97.059584354475987</v>
      </c>
      <c r="I96" s="44">
        <v>99.398557255605311</v>
      </c>
      <c r="J96" s="44">
        <v>97.414738524959773</v>
      </c>
      <c r="K96" s="44">
        <v>96.961049630989748</v>
      </c>
      <c r="L96" s="261">
        <v>24.39513487003433</v>
      </c>
    </row>
    <row r="97" spans="1:12" x14ac:dyDescent="0.35">
      <c r="A97" s="40"/>
      <c r="B97" s="14">
        <v>2013</v>
      </c>
      <c r="C97" s="44">
        <v>97.767957850579549</v>
      </c>
      <c r="D97" s="44">
        <v>100.82914528169557</v>
      </c>
      <c r="E97" s="44">
        <v>99.447350618717991</v>
      </c>
      <c r="F97" s="44">
        <v>98.273429997856411</v>
      </c>
      <c r="G97" s="261">
        <v>19.742040040359811</v>
      </c>
      <c r="H97" s="44">
        <v>97.561567060034591</v>
      </c>
      <c r="I97" s="44">
        <v>100.61629224208863</v>
      </c>
      <c r="J97" s="44">
        <v>99.237414584836955</v>
      </c>
      <c r="K97" s="44">
        <v>98.065972142003218</v>
      </c>
      <c r="L97" s="261">
        <v>24.694000467799782</v>
      </c>
    </row>
    <row r="98" spans="1:12" x14ac:dyDescent="0.35">
      <c r="A98" s="40"/>
      <c r="B98" s="43">
        <v>2014</v>
      </c>
      <c r="C98" s="44">
        <v>99.321671453908067</v>
      </c>
      <c r="D98" s="44">
        <v>102.33114071426129</v>
      </c>
      <c r="E98" s="44">
        <v>101.36745014262132</v>
      </c>
      <c r="F98" s="44">
        <v>100.64632019459971</v>
      </c>
      <c r="G98" s="261">
        <v>20.03612617872097</v>
      </c>
      <c r="H98" s="44">
        <v>99.128470825911123</v>
      </c>
      <c r="I98" s="44">
        <v>102.13208606324476</v>
      </c>
      <c r="J98" s="44">
        <v>101.17027006359802</v>
      </c>
      <c r="K98" s="44">
        <v>100.45054285836943</v>
      </c>
      <c r="L98" s="261">
        <v>25.066017886595695</v>
      </c>
    </row>
    <row r="99" spans="1:12" x14ac:dyDescent="0.35">
      <c r="A99" s="40"/>
      <c r="B99" s="43">
        <v>2015</v>
      </c>
      <c r="C99" s="44">
        <v>100.2363579733566</v>
      </c>
      <c r="D99" s="44">
        <v>107.67161500231876</v>
      </c>
      <c r="E99" s="44">
        <v>103.40994084038191</v>
      </c>
      <c r="F99" s="44">
        <v>102.06527129428636</v>
      </c>
      <c r="G99" s="261">
        <v>21.081774804768408</v>
      </c>
      <c r="H99" s="44">
        <v>100.06693456581388</v>
      </c>
      <c r="I99" s="44">
        <v>107.48962423291984</v>
      </c>
      <c r="J99" s="44">
        <v>103.23515331911511</v>
      </c>
      <c r="K99" s="44">
        <v>101.89275658601002</v>
      </c>
      <c r="L99" s="261">
        <v>26.380904840985668</v>
      </c>
    </row>
    <row r="100" spans="1:12" x14ac:dyDescent="0.35">
      <c r="A100" s="40"/>
      <c r="B100" s="43">
        <v>2016</v>
      </c>
      <c r="C100" s="44">
        <v>100.9180972163025</v>
      </c>
      <c r="D100" s="44">
        <v>107.58059743780302</v>
      </c>
      <c r="E100" s="44">
        <v>106.38476305589691</v>
      </c>
      <c r="F100" s="44">
        <v>103.21993813830431</v>
      </c>
      <c r="G100" s="261">
        <v>21.063953842406526</v>
      </c>
      <c r="H100" s="44">
        <v>100.79986200943436</v>
      </c>
      <c r="I100" s="44">
        <v>107.45455647444845</v>
      </c>
      <c r="J100" s="44">
        <v>106.26012312693966</v>
      </c>
      <c r="K100" s="44">
        <v>103.09900610455277</v>
      </c>
      <c r="L100" s="261">
        <v>26.37229825029543</v>
      </c>
    </row>
    <row r="101" spans="1:12" x14ac:dyDescent="0.35">
      <c r="A101" s="40"/>
      <c r="B101" s="43">
        <v>2017</v>
      </c>
      <c r="C101" s="44">
        <v>101.29524305361899</v>
      </c>
      <c r="D101" s="44">
        <v>107.87499511040531</v>
      </c>
      <c r="E101" s="44">
        <v>107.6712672158199</v>
      </c>
      <c r="F101" s="44">
        <v>105.31638094161093</v>
      </c>
      <c r="G101" s="261">
        <v>21.121596011484382</v>
      </c>
      <c r="H101" s="44">
        <v>101.24299214883712</v>
      </c>
      <c r="I101" s="44">
        <v>107.81935018643914</v>
      </c>
      <c r="J101" s="44">
        <v>107.6157273803701</v>
      </c>
      <c r="K101" s="44">
        <v>105.26205582202319</v>
      </c>
      <c r="L101" s="261">
        <v>26.461828642380183</v>
      </c>
    </row>
    <row r="102" spans="1:12" x14ac:dyDescent="0.35">
      <c r="A102" s="40"/>
      <c r="B102" s="43">
        <v>2018</v>
      </c>
      <c r="C102" s="44">
        <v>101.90329866617517</v>
      </c>
      <c r="D102" s="44">
        <v>109.36448474215983</v>
      </c>
      <c r="E102" s="44">
        <v>109.14453724892603</v>
      </c>
      <c r="F102" s="44">
        <v>106.16989480712941</v>
      </c>
      <c r="G102" s="261">
        <v>21.41323355207491</v>
      </c>
      <c r="H102" s="44">
        <v>101.9049801209562</v>
      </c>
      <c r="I102" s="44">
        <v>109.36628931019794</v>
      </c>
      <c r="J102" s="44">
        <v>109.1463381877217</v>
      </c>
      <c r="K102" s="44">
        <v>106.17164666285498</v>
      </c>
      <c r="L102" s="261">
        <v>26.841489973507812</v>
      </c>
    </row>
    <row r="103" spans="1:12" x14ac:dyDescent="0.35">
      <c r="A103" s="40"/>
      <c r="B103" s="43">
        <v>2019</v>
      </c>
      <c r="C103" s="44">
        <v>102.494541255942</v>
      </c>
      <c r="D103" s="44">
        <v>111.04307358637274</v>
      </c>
      <c r="E103" s="44">
        <v>109.75359812449963</v>
      </c>
      <c r="F103" s="44">
        <v>107.3492297400075</v>
      </c>
      <c r="G103" s="261">
        <v>21.741896143443405</v>
      </c>
      <c r="H103" s="44">
        <v>102.50136668467231</v>
      </c>
      <c r="I103" s="44">
        <v>111.05046828832931</v>
      </c>
      <c r="J103" s="44">
        <v>109.76090695629406</v>
      </c>
      <c r="K103" s="44">
        <v>107.35637845746955</v>
      </c>
      <c r="L103" s="261">
        <v>27.254833732724943</v>
      </c>
    </row>
    <row r="104" spans="1:12" x14ac:dyDescent="0.35">
      <c r="A104" s="40"/>
      <c r="B104" s="43">
        <v>2020</v>
      </c>
      <c r="C104" s="44">
        <v>101.24781973516713</v>
      </c>
      <c r="D104" s="44">
        <v>110.10502997519883</v>
      </c>
      <c r="E104" s="44">
        <v>94.90688255105438</v>
      </c>
      <c r="F104" s="44">
        <v>95.904699075334165</v>
      </c>
      <c r="G104" s="261">
        <v>21.558230056820722</v>
      </c>
      <c r="H104" s="44">
        <v>101.22605802394997</v>
      </c>
      <c r="I104" s="44">
        <v>110.08136453852931</v>
      </c>
      <c r="J104" s="44">
        <v>94.886483729864892</v>
      </c>
      <c r="K104" s="44">
        <v>95.88408578834084</v>
      </c>
      <c r="L104" s="261">
        <v>27.016989066442388</v>
      </c>
    </row>
    <row r="105" spans="1:12" x14ac:dyDescent="0.35">
      <c r="A105" s="40"/>
      <c r="B105" s="43">
        <v>2021</v>
      </c>
      <c r="C105" s="44">
        <v>100.74868828959876</v>
      </c>
      <c r="D105" s="44">
        <v>111.47152846750868</v>
      </c>
      <c r="E105" s="44">
        <v>101.78448897928612</v>
      </c>
      <c r="F105" s="44">
        <v>104.03776282856808</v>
      </c>
      <c r="G105" s="261">
        <v>21.825786306304966</v>
      </c>
      <c r="H105" s="44">
        <v>100.57917682959022</v>
      </c>
      <c r="I105" s="44">
        <v>111.28397563817963</v>
      </c>
      <c r="J105" s="44">
        <v>101.6132347661939</v>
      </c>
      <c r="K105" s="44">
        <v>103.86271744214673</v>
      </c>
      <c r="L105" s="261">
        <v>27.312142847163038</v>
      </c>
    </row>
    <row r="106" spans="1:12" x14ac:dyDescent="0.35">
      <c r="A106" s="40"/>
      <c r="B106" s="43">
        <v>2022</v>
      </c>
      <c r="C106" s="44">
        <v>100.76587089590204</v>
      </c>
      <c r="D106" s="44">
        <v>108.75443072717476</v>
      </c>
      <c r="E106" s="44">
        <v>105.94576694360161</v>
      </c>
      <c r="F106" s="44">
        <v>107.46002971804545</v>
      </c>
      <c r="G106" s="261">
        <v>21.293786831020501</v>
      </c>
      <c r="H106" s="44">
        <v>101.26133616990158</v>
      </c>
      <c r="I106" s="44">
        <v>109.2891757091794</v>
      </c>
      <c r="J106" s="44">
        <v>106.46670174008665</v>
      </c>
      <c r="K106" s="44">
        <v>107.9884101368804</v>
      </c>
      <c r="L106" s="261">
        <v>26.822564178716611</v>
      </c>
    </row>
    <row r="107" spans="1:12" x14ac:dyDescent="0.35">
      <c r="A107" s="40"/>
      <c r="B107" s="43">
        <v>2023</v>
      </c>
      <c r="C107" s="44">
        <v>100.3912208483314</v>
      </c>
      <c r="D107" s="44">
        <v>108.41558319512401</v>
      </c>
      <c r="E107" s="44">
        <v>105.55760801068315</v>
      </c>
      <c r="F107" s="44">
        <v>107.11234636028867</v>
      </c>
      <c r="G107" s="261">
        <v>21.227441514627767</v>
      </c>
      <c r="H107" s="44">
        <v>101.32333659902456</v>
      </c>
      <c r="I107" s="44">
        <v>109.42220381257259</v>
      </c>
      <c r="J107" s="44">
        <v>106.53769280495902</v>
      </c>
      <c r="K107" s="44">
        <v>108.10686664097096</v>
      </c>
      <c r="L107" s="261">
        <v>26.855212927485031</v>
      </c>
    </row>
    <row r="108" spans="1:12" x14ac:dyDescent="0.35">
      <c r="A108" s="40"/>
      <c r="B108" s="43">
        <v>2024</v>
      </c>
      <c r="C108" s="44">
        <v>99.796346440664649</v>
      </c>
      <c r="D108" s="44">
        <v>106.8118669551081</v>
      </c>
      <c r="E108" s="44">
        <v>105.46470520243625</v>
      </c>
      <c r="F108" s="44">
        <v>107.2106857852599</v>
      </c>
      <c r="G108" s="261">
        <v>20.913438751485064</v>
      </c>
      <c r="H108" s="44">
        <v>100.48344405335624</v>
      </c>
      <c r="I108" s="44">
        <v>107.54726641019361</v>
      </c>
      <c r="J108" s="44">
        <v>106.19082945199369</v>
      </c>
      <c r="K108" s="44">
        <v>107.94883110706155</v>
      </c>
      <c r="L108" s="261">
        <v>26.395051813815268</v>
      </c>
    </row>
    <row r="109" spans="1:12" x14ac:dyDescent="0.35">
      <c r="A109" s="40"/>
      <c r="B109" s="43">
        <v>2025</v>
      </c>
      <c r="C109" s="44">
        <v>99.913776934194871</v>
      </c>
      <c r="D109" s="44">
        <v>108.33692760829879</v>
      </c>
      <c r="E109" s="44">
        <v>106.05888172450271</v>
      </c>
      <c r="F109" s="44">
        <v>108.18679073451719</v>
      </c>
      <c r="G109" s="261">
        <v>21.212040989906832</v>
      </c>
      <c r="H109" s="44">
        <v>100.31768740869778</v>
      </c>
      <c r="I109" s="44">
        <v>108.77488943077378</v>
      </c>
      <c r="J109" s="44">
        <v>106.48763434057882</v>
      </c>
      <c r="K109" s="44">
        <v>108.62414561510887</v>
      </c>
      <c r="L109" s="261">
        <v>26.696344206617312</v>
      </c>
    </row>
    <row r="110" spans="1:12" x14ac:dyDescent="0.35">
      <c r="A110" s="40"/>
      <c r="B110" s="43">
        <v>2026</v>
      </c>
      <c r="C110" s="44">
        <v>100.52771663500467</v>
      </c>
      <c r="D110" s="44">
        <v>109.78754077668232</v>
      </c>
      <c r="E110" s="44">
        <v>107.37756315499519</v>
      </c>
      <c r="F110" s="44">
        <v>109.90101412851422</v>
      </c>
      <c r="G110" s="261">
        <v>21.496066637186615</v>
      </c>
      <c r="H110" s="44">
        <v>100.62432330277375</v>
      </c>
      <c r="I110" s="44">
        <v>109.89304609235079</v>
      </c>
      <c r="J110" s="44">
        <v>107.48075249338656</v>
      </c>
      <c r="K110" s="44">
        <v>110.0066284915455</v>
      </c>
      <c r="L110" s="261">
        <v>26.970770549595848</v>
      </c>
    </row>
    <row r="111" spans="1:12" x14ac:dyDescent="0.35">
      <c r="A111" s="40"/>
      <c r="B111" s="43">
        <v>2027</v>
      </c>
      <c r="C111" s="44">
        <v>101.15247987139175</v>
      </c>
      <c r="D111" s="44">
        <v>111.7074258708039</v>
      </c>
      <c r="E111" s="44">
        <v>109.25563396712415</v>
      </c>
      <c r="F111" s="44">
        <v>111.68134661181608</v>
      </c>
      <c r="G111" s="261">
        <v>21.87197430054275</v>
      </c>
      <c r="H111" s="44">
        <v>100.90868870639287</v>
      </c>
      <c r="I111" s="44">
        <v>111.43819585759329</v>
      </c>
      <c r="J111" s="44">
        <v>108.99231310419121</v>
      </c>
      <c r="K111" s="44">
        <v>111.41217945314868</v>
      </c>
      <c r="L111" s="261">
        <v>27.349992723017955</v>
      </c>
    </row>
    <row r="112" spans="1:12" x14ac:dyDescent="0.35">
      <c r="A112" s="40"/>
      <c r="B112" s="43">
        <v>2028</v>
      </c>
      <c r="C112" s="44">
        <v>101.61708074936213</v>
      </c>
      <c r="D112" s="44">
        <v>113.54657339941869</v>
      </c>
      <c r="E112" s="44">
        <v>111.05508206352668</v>
      </c>
      <c r="F112" s="44">
        <v>113.26085873127144</v>
      </c>
      <c r="G112" s="261">
        <v>22.232073794083067</v>
      </c>
      <c r="H112" s="44">
        <v>101.01873185349118</v>
      </c>
      <c r="I112" s="44">
        <v>112.87798041955304</v>
      </c>
      <c r="J112" s="44">
        <v>110.40115965950216</v>
      </c>
      <c r="K112" s="44">
        <v>112.59394811676155</v>
      </c>
      <c r="L112" s="261">
        <v>27.703355382824778</v>
      </c>
    </row>
    <row r="113" spans="1:13" x14ac:dyDescent="0.35">
      <c r="A113" s="40"/>
      <c r="B113" s="46"/>
      <c r="C113" s="624" t="s">
        <v>104</v>
      </c>
      <c r="D113" s="624"/>
      <c r="E113" s="624"/>
      <c r="F113" s="625"/>
      <c r="G113" s="262"/>
      <c r="H113" s="626" t="s">
        <v>104</v>
      </c>
      <c r="I113" s="624"/>
      <c r="J113" s="624"/>
      <c r="K113" s="625"/>
      <c r="L113" s="262"/>
      <c r="M113" s="85"/>
    </row>
    <row r="114" spans="1:13" x14ac:dyDescent="0.35">
      <c r="A114" s="40"/>
      <c r="B114" s="43" t="s">
        <v>319</v>
      </c>
      <c r="C114" s="44">
        <f>100</f>
        <v>100</v>
      </c>
      <c r="D114" s="44">
        <v>100</v>
      </c>
      <c r="E114" s="44">
        <v>100</v>
      </c>
      <c r="F114" s="44">
        <v>100</v>
      </c>
      <c r="G114" s="261">
        <v>19.541213954426297</v>
      </c>
      <c r="H114" s="44">
        <f>100</f>
        <v>100</v>
      </c>
      <c r="I114" s="44">
        <v>100</v>
      </c>
      <c r="J114" s="44">
        <v>100</v>
      </c>
      <c r="K114" s="44">
        <v>100</v>
      </c>
      <c r="L114" s="261">
        <v>24.48750164252575</v>
      </c>
    </row>
    <row r="115" spans="1:13" x14ac:dyDescent="0.35">
      <c r="A115" s="40"/>
      <c r="B115" s="43" t="s">
        <v>320</v>
      </c>
      <c r="C115" s="44">
        <v>97.646336557471017</v>
      </c>
      <c r="D115" s="44">
        <v>101.62673748117884</v>
      </c>
      <c r="E115" s="44">
        <v>97.961967733181581</v>
      </c>
      <c r="F115" s="44">
        <v>96.395484332245289</v>
      </c>
      <c r="G115" s="261">
        <v>19.859098206100299</v>
      </c>
      <c r="H115" s="44">
        <v>97.562217854387953</v>
      </c>
      <c r="I115" s="44">
        <v>101.53918981009498</v>
      </c>
      <c r="J115" s="44">
        <v>97.877577125528532</v>
      </c>
      <c r="K115" s="44">
        <v>96.312443192034976</v>
      </c>
      <c r="L115" s="261">
        <v>24.864410772554347</v>
      </c>
    </row>
    <row r="116" spans="1:13" x14ac:dyDescent="0.35">
      <c r="A116" s="40"/>
      <c r="B116" s="43" t="s">
        <v>321</v>
      </c>
      <c r="C116" s="44">
        <v>97.749046025656483</v>
      </c>
      <c r="D116" s="44">
        <v>100.08499713483671</v>
      </c>
      <c r="E116" s="44">
        <v>99.431557036243689</v>
      </c>
      <c r="F116" s="44">
        <v>98.002626278281213</v>
      </c>
      <c r="G116" s="261">
        <v>19.557823426399871</v>
      </c>
      <c r="H116" s="44">
        <v>97.582431160841594</v>
      </c>
      <c r="I116" s="44">
        <v>99.91440060274121</v>
      </c>
      <c r="J116" s="44">
        <v>99.262074303598098</v>
      </c>
      <c r="K116" s="44">
        <v>97.835579181733863</v>
      </c>
      <c r="L116" s="261">
        <v>24.466540488716014</v>
      </c>
    </row>
    <row r="117" spans="1:13" x14ac:dyDescent="0.35">
      <c r="A117" s="40"/>
      <c r="B117" s="43" t="s">
        <v>82</v>
      </c>
      <c r="C117" s="44">
        <v>97.15107669124319</v>
      </c>
      <c r="D117" s="44">
        <v>98.655329367986639</v>
      </c>
      <c r="E117" s="44">
        <v>98.062850840590187</v>
      </c>
      <c r="F117" s="44">
        <v>98.233576656366452</v>
      </c>
      <c r="G117" s="261">
        <v>19.278448989242229</v>
      </c>
      <c r="H117" s="44">
        <v>96.941600054427497</v>
      </c>
      <c r="I117" s="44">
        <v>98.44260926951948</v>
      </c>
      <c r="J117" s="44">
        <v>97.851408241184615</v>
      </c>
      <c r="K117" s="44">
        <v>98.021765938861478</v>
      </c>
      <c r="L117" s="261">
        <v>24.106135561818792</v>
      </c>
    </row>
    <row r="118" spans="1:13" x14ac:dyDescent="0.35">
      <c r="A118" s="40"/>
      <c r="B118" s="43" t="s">
        <v>83</v>
      </c>
      <c r="C118" s="44">
        <v>97.877440630334689</v>
      </c>
      <c r="D118" s="44">
        <v>99.537020338091949</v>
      </c>
      <c r="E118" s="44">
        <v>99.667840997351874</v>
      </c>
      <c r="F118" s="44">
        <v>98.9657564844115</v>
      </c>
      <c r="G118" s="261">
        <v>19.450742108127365</v>
      </c>
      <c r="H118" s="44">
        <v>97.690959487177935</v>
      </c>
      <c r="I118" s="44">
        <v>99.347377278163847</v>
      </c>
      <c r="J118" s="44">
        <v>99.477948691163064</v>
      </c>
      <c r="K118" s="44">
        <v>98.777201825812583</v>
      </c>
      <c r="L118" s="261">
        <v>24.327690642796632</v>
      </c>
    </row>
    <row r="119" spans="1:13" x14ac:dyDescent="0.35">
      <c r="A119" s="40"/>
      <c r="B119" s="43" t="s">
        <v>84</v>
      </c>
      <c r="C119" s="44">
        <v>98.597012183684143</v>
      </c>
      <c r="D119" s="44">
        <v>101.99834792429536</v>
      </c>
      <c r="E119" s="44">
        <v>101.55508257311817</v>
      </c>
      <c r="F119" s="44">
        <v>100.58120300576071</v>
      </c>
      <c r="G119" s="261">
        <v>19.931715397866689</v>
      </c>
      <c r="H119" s="44">
        <v>98.421407225504097</v>
      </c>
      <c r="I119" s="44">
        <v>101.81668506022889</v>
      </c>
      <c r="J119" s="44">
        <v>101.37420918118413</v>
      </c>
      <c r="K119" s="44">
        <v>100.40206412967974</v>
      </c>
      <c r="L119" s="261">
        <v>24.932362426488829</v>
      </c>
    </row>
    <row r="120" spans="1:13" x14ac:dyDescent="0.35">
      <c r="A120" s="40"/>
      <c r="B120" s="43" t="s">
        <v>85</v>
      </c>
      <c r="C120" s="44">
        <v>100.08070604654631</v>
      </c>
      <c r="D120" s="44">
        <v>103.2569060222751</v>
      </c>
      <c r="E120" s="44">
        <v>103.59410895664733</v>
      </c>
      <c r="F120" s="44">
        <v>102.87787902741154</v>
      </c>
      <c r="G120" s="261">
        <v>20.177652928533668</v>
      </c>
      <c r="H120" s="44">
        <v>99.918983636802466</v>
      </c>
      <c r="I120" s="44">
        <v>103.09005112761785</v>
      </c>
      <c r="J120" s="44">
        <v>103.42670916904049</v>
      </c>
      <c r="K120" s="44">
        <v>102.7116366100378</v>
      </c>
      <c r="L120" s="261">
        <v>25.244177963156066</v>
      </c>
    </row>
    <row r="121" spans="1:13" x14ac:dyDescent="0.35">
      <c r="A121" s="40"/>
      <c r="B121" s="43" t="s">
        <v>86</v>
      </c>
      <c r="C121" s="44">
        <v>100.81899671000679</v>
      </c>
      <c r="D121" s="44">
        <v>108.69970559533837</v>
      </c>
      <c r="E121" s="44">
        <v>105.7915927849575</v>
      </c>
      <c r="F121" s="44">
        <v>104.1387069255286</v>
      </c>
      <c r="G121" s="261">
        <v>21.241242038216562</v>
      </c>
      <c r="H121" s="44">
        <v>100.68951409406569</v>
      </c>
      <c r="I121" s="44">
        <v>108.56010172412547</v>
      </c>
      <c r="J121" s="44">
        <v>105.65572382548181</v>
      </c>
      <c r="K121" s="44">
        <v>104.0049607801248</v>
      </c>
      <c r="L121" s="261">
        <v>26.583656692822856</v>
      </c>
    </row>
    <row r="122" spans="1:13" x14ac:dyDescent="0.35">
      <c r="A122" s="40"/>
      <c r="B122" s="43" t="s">
        <v>87</v>
      </c>
      <c r="C122" s="44">
        <v>101.50807209009226</v>
      </c>
      <c r="D122" s="44">
        <v>107.28512058891295</v>
      </c>
      <c r="E122" s="44">
        <v>108.55313281737918</v>
      </c>
      <c r="F122" s="44">
        <v>105.48916469958534</v>
      </c>
      <c r="G122" s="261">
        <v>20.964814955543734</v>
      </c>
      <c r="H122" s="44">
        <v>101.43256343800256</v>
      </c>
      <c r="I122" s="44">
        <v>107.20531457271983</v>
      </c>
      <c r="J122" s="44">
        <v>108.47238356689712</v>
      </c>
      <c r="K122" s="44">
        <v>105.41069463831315</v>
      </c>
      <c r="L122" s="261">
        <v>26.251903166869671</v>
      </c>
    </row>
    <row r="123" spans="1:13" ht="15" customHeight="1" x14ac:dyDescent="0.35">
      <c r="A123" s="40"/>
      <c r="B123" s="43" t="s">
        <v>88</v>
      </c>
      <c r="C123" s="44">
        <v>101.91642724085428</v>
      </c>
      <c r="D123" s="44">
        <v>108.8725867659689</v>
      </c>
      <c r="E123" s="44">
        <v>109.73898617530546</v>
      </c>
      <c r="F123" s="44">
        <v>107.54894202497533</v>
      </c>
      <c r="G123" s="261">
        <v>21.275025117656391</v>
      </c>
      <c r="H123" s="44">
        <v>101.90953960545215</v>
      </c>
      <c r="I123" s="44">
        <v>108.86522902489382</v>
      </c>
      <c r="J123" s="44">
        <v>109.73156988191057</v>
      </c>
      <c r="K123" s="44">
        <v>107.54167373741261</v>
      </c>
      <c r="L123" s="261">
        <v>26.658374745610299</v>
      </c>
    </row>
    <row r="124" spans="1:13" ht="13.5" customHeight="1" x14ac:dyDescent="0.35">
      <c r="A124" s="40"/>
      <c r="B124" s="43" t="s">
        <v>89</v>
      </c>
      <c r="C124" s="44">
        <v>102.50112805969854</v>
      </c>
      <c r="D124" s="44">
        <v>109.67188876474847</v>
      </c>
      <c r="E124" s="44">
        <v>111.19762237011234</v>
      </c>
      <c r="F124" s="44">
        <v>108.24392341139735</v>
      </c>
      <c r="G124" s="261">
        <v>21.431218431379911</v>
      </c>
      <c r="H124" s="44">
        <v>102.54092430330324</v>
      </c>
      <c r="I124" s="44">
        <v>109.71446906883372</v>
      </c>
      <c r="J124" s="44">
        <v>111.24079504295865</v>
      </c>
      <c r="K124" s="44">
        <v>108.28594930541776</v>
      </c>
      <c r="L124" s="261">
        <v>26.866332415319068</v>
      </c>
    </row>
    <row r="125" spans="1:13" ht="14.25" customHeight="1" x14ac:dyDescent="0.35">
      <c r="A125" s="40"/>
      <c r="B125" s="43" t="s">
        <v>90</v>
      </c>
      <c r="C125" s="44">
        <v>103.06680310322523</v>
      </c>
      <c r="D125" s="44">
        <v>111.38834098722316</v>
      </c>
      <c r="E125" s="44">
        <v>110.50335738798195</v>
      </c>
      <c r="F125" s="44">
        <v>108.63838451375111</v>
      </c>
      <c r="G125" s="261">
        <v>21.766634032599192</v>
      </c>
      <c r="H125" s="44">
        <v>103.10302307387015</v>
      </c>
      <c r="I125" s="44">
        <v>111.42748533166055</v>
      </c>
      <c r="J125" s="44">
        <v>110.54219072946769</v>
      </c>
      <c r="K125" s="44">
        <v>108.67656246222259</v>
      </c>
      <c r="L125" s="261">
        <v>27.28580730081552</v>
      </c>
    </row>
    <row r="126" spans="1:13" ht="16.5" customHeight="1" x14ac:dyDescent="0.35">
      <c r="A126" s="40"/>
      <c r="B126" s="43" t="s">
        <v>91</v>
      </c>
      <c r="C126" s="44">
        <v>101.05416285283921</v>
      </c>
      <c r="D126" s="44">
        <v>110.69557086779031</v>
      </c>
      <c r="E126" s="44">
        <v>92.938461068741418</v>
      </c>
      <c r="F126" s="44">
        <v>95.801931304325635</v>
      </c>
      <c r="G126" s="261">
        <v>21.631258341348484</v>
      </c>
      <c r="H126" s="44">
        <v>101.01035888679105</v>
      </c>
      <c r="I126" s="44">
        <v>110.64758763888518</v>
      </c>
      <c r="J126" s="44">
        <v>92.898175017397278</v>
      </c>
      <c r="K126" s="44">
        <v>95.760404024026286</v>
      </c>
      <c r="L126" s="261">
        <v>27.09482984048713</v>
      </c>
    </row>
    <row r="127" spans="1:13" ht="14.25" customHeight="1" x14ac:dyDescent="0.35">
      <c r="A127" s="40"/>
      <c r="B127" s="43" t="s">
        <v>92</v>
      </c>
      <c r="C127" s="44">
        <v>101.35800398859325</v>
      </c>
      <c r="D127" s="44">
        <v>111.19692304873462</v>
      </c>
      <c r="E127" s="44">
        <v>107.03057286404984</v>
      </c>
      <c r="F127" s="44">
        <v>108.45944765346411</v>
      </c>
      <c r="G127" s="261">
        <v>21.729228643691993</v>
      </c>
      <c r="H127" s="44">
        <v>101.3367605710487</v>
      </c>
      <c r="I127" s="44">
        <v>111.1736175121904</v>
      </c>
      <c r="J127" s="44">
        <v>107.00814054435213</v>
      </c>
      <c r="K127" s="44">
        <v>108.43671585881059</v>
      </c>
      <c r="L127" s="261">
        <v>27.223641414352919</v>
      </c>
    </row>
    <row r="128" spans="1:13" ht="15" customHeight="1" x14ac:dyDescent="0.35">
      <c r="B128" s="14" t="s">
        <v>93</v>
      </c>
      <c r="C128" s="44">
        <v>101.25597111060084</v>
      </c>
      <c r="D128" s="44">
        <v>108.7661337011524</v>
      </c>
      <c r="E128" s="44">
        <v>107.42382674776633</v>
      </c>
      <c r="F128" s="44">
        <v>109.20035408342143</v>
      </c>
      <c r="G128" s="261">
        <v>21.254222896499549</v>
      </c>
      <c r="H128" s="44">
        <v>101.93847455594738</v>
      </c>
      <c r="I128" s="44">
        <v>109.49925847566041</v>
      </c>
      <c r="J128" s="44">
        <v>108.1479038670067</v>
      </c>
      <c r="K128" s="44">
        <v>109.93640566712095</v>
      </c>
      <c r="L128" s="261">
        <v>26.813632717780859</v>
      </c>
    </row>
    <row r="129" spans="2:12" ht="15" customHeight="1" x14ac:dyDescent="0.35">
      <c r="B129" s="14" t="s">
        <v>94</v>
      </c>
      <c r="C129" s="44">
        <v>100.57813257416426</v>
      </c>
      <c r="D129" s="44">
        <v>107.9187763813905</v>
      </c>
      <c r="E129" s="44">
        <v>107.17839497723772</v>
      </c>
      <c r="F129" s="44">
        <v>108.92042949436504</v>
      </c>
      <c r="G129" s="261">
        <v>21.088638989686384</v>
      </c>
      <c r="H129" s="44">
        <v>101.512217975705</v>
      </c>
      <c r="I129" s="44">
        <v>108.92103553047195</v>
      </c>
      <c r="J129" s="44">
        <v>108.17377808434574</v>
      </c>
      <c r="K129" s="44">
        <v>109.93199115808162</v>
      </c>
      <c r="L129" s="261">
        <v>26.672040364580376</v>
      </c>
    </row>
    <row r="130" spans="2:12" ht="15" customHeight="1" x14ac:dyDescent="0.35">
      <c r="B130" s="14" t="s">
        <v>342</v>
      </c>
      <c r="C130" s="44">
        <v>100.23088225689531</v>
      </c>
      <c r="D130" s="44">
        <v>107.44640742369747</v>
      </c>
      <c r="E130" s="44">
        <v>107.25216473108902</v>
      </c>
      <c r="F130" s="44">
        <v>109.27074796347858</v>
      </c>
      <c r="G130" s="261">
        <v>20.996332361009294</v>
      </c>
      <c r="H130" s="44">
        <v>100.87962522269913</v>
      </c>
      <c r="I130" s="44">
        <v>108.14185277394738</v>
      </c>
      <c r="J130" s="44">
        <v>107.94635284826218</v>
      </c>
      <c r="K130" s="44">
        <v>109.97800133203353</v>
      </c>
      <c r="L130" s="261">
        <v>26.481237974278141</v>
      </c>
    </row>
    <row r="131" spans="2:12" ht="15" customHeight="1" x14ac:dyDescent="0.35">
      <c r="B131" s="14" t="s">
        <v>349</v>
      </c>
      <c r="C131" s="44">
        <v>100.47697336060195</v>
      </c>
      <c r="D131" s="44">
        <v>108.87282247183906</v>
      </c>
      <c r="E131" s="44">
        <v>108.01556936569098</v>
      </c>
      <c r="F131" s="44">
        <v>110.45309049354894</v>
      </c>
      <c r="G131" s="261">
        <v>21.275071177444776</v>
      </c>
      <c r="H131" s="44">
        <v>100.83721046276868</v>
      </c>
      <c r="I131" s="44">
        <v>109.26316096194466</v>
      </c>
      <c r="J131" s="44">
        <v>108.40283437174894</v>
      </c>
      <c r="K131" s="44">
        <v>110.84909467156045</v>
      </c>
      <c r="L131" s="261">
        <v>26.755818335231751</v>
      </c>
    </row>
    <row r="132" spans="2:12" ht="15" customHeight="1" x14ac:dyDescent="0.35">
      <c r="B132" s="14" t="s">
        <v>373</v>
      </c>
      <c r="C132" s="44">
        <v>101.15849871632604</v>
      </c>
      <c r="D132" s="44">
        <v>110.46153400772459</v>
      </c>
      <c r="E132" s="44">
        <v>109.55270219793995</v>
      </c>
      <c r="F132" s="44">
        <v>112.30031658785285</v>
      </c>
      <c r="G132" s="261">
        <v>21.58552469779082</v>
      </c>
      <c r="H132" s="44">
        <v>101.20195022703079</v>
      </c>
      <c r="I132" s="44">
        <v>110.50898153401549</v>
      </c>
      <c r="J132" s="44">
        <v>109.59975934561103</v>
      </c>
      <c r="K132" s="44">
        <v>112.34855394279859</v>
      </c>
      <c r="L132" s="261">
        <v>27.060888668280516</v>
      </c>
    </row>
    <row r="133" spans="2:12" ht="15" customHeight="1" x14ac:dyDescent="0.35">
      <c r="B133" s="14" t="s">
        <v>495</v>
      </c>
      <c r="C133" s="44">
        <v>101.73818945901945</v>
      </c>
      <c r="D133" s="44">
        <v>112.39971848530732</v>
      </c>
      <c r="E133" s="44">
        <v>111.47254749228244</v>
      </c>
      <c r="F133" s="44">
        <v>114.05139487643662</v>
      </c>
      <c r="G133" s="261">
        <v>21.964269473386739</v>
      </c>
      <c r="H133" s="44">
        <v>101.43250926552008</v>
      </c>
      <c r="I133" s="44">
        <v>112.06200491011421</v>
      </c>
      <c r="J133" s="44">
        <v>111.13761967345147</v>
      </c>
      <c r="K133" s="44">
        <v>113.70871871284362</v>
      </c>
      <c r="L133" s="261">
        <v>27.4411852930115</v>
      </c>
    </row>
    <row r="134" spans="2:12" ht="15" customHeight="1" thickBot="1" x14ac:dyDescent="0.4">
      <c r="B134" s="14" t="s">
        <v>603</v>
      </c>
      <c r="C134" s="527">
        <v>102.17360133802772</v>
      </c>
      <c r="D134" s="527">
        <v>114.22506460609948</v>
      </c>
      <c r="E134" s="527">
        <v>113.28723160021143</v>
      </c>
      <c r="F134" s="527">
        <v>115.62538865511216</v>
      </c>
      <c r="G134" s="528">
        <v>22.320964264259558</v>
      </c>
      <c r="H134" s="529">
        <v>101.51811500525376</v>
      </c>
      <c r="I134" s="527">
        <v>113.49226310229588</v>
      </c>
      <c r="J134" s="527">
        <v>112.56044668689437</v>
      </c>
      <c r="K134" s="530">
        <v>114.88360348758764</v>
      </c>
      <c r="L134" s="528">
        <v>27.791419791314347</v>
      </c>
    </row>
    <row r="135" spans="2:12" ht="20.25" customHeight="1" x14ac:dyDescent="0.4">
      <c r="B135" s="47" t="s">
        <v>29</v>
      </c>
      <c r="C135" s="18"/>
      <c r="D135" s="302"/>
      <c r="E135" s="18"/>
      <c r="F135" s="302"/>
      <c r="G135" s="460"/>
      <c r="H135" s="302" t="s">
        <v>29</v>
      </c>
      <c r="I135" s="302"/>
      <c r="J135" s="18"/>
      <c r="K135" s="302"/>
      <c r="L135" s="460"/>
    </row>
    <row r="136" spans="2:12" ht="37.5" customHeight="1" x14ac:dyDescent="0.35">
      <c r="B136" s="618" t="s">
        <v>375</v>
      </c>
      <c r="C136" s="619"/>
      <c r="D136" s="619"/>
      <c r="E136" s="619"/>
      <c r="F136" s="619"/>
      <c r="G136" s="620"/>
      <c r="H136" s="618" t="s">
        <v>105</v>
      </c>
      <c r="I136" s="619"/>
      <c r="J136" s="619"/>
      <c r="K136" s="619"/>
      <c r="L136" s="620"/>
    </row>
    <row r="137" spans="2:12" ht="47.25" customHeight="1" x14ac:dyDescent="0.35">
      <c r="B137" s="618" t="s">
        <v>106</v>
      </c>
      <c r="C137" s="619"/>
      <c r="D137" s="619"/>
      <c r="E137" s="619"/>
      <c r="F137" s="619"/>
      <c r="G137" s="620"/>
      <c r="H137" s="618" t="s">
        <v>107</v>
      </c>
      <c r="I137" s="619"/>
      <c r="J137" s="619"/>
      <c r="K137" s="619"/>
      <c r="L137" s="620"/>
    </row>
    <row r="138" spans="2:12" ht="44.25" customHeight="1" x14ac:dyDescent="0.35">
      <c r="B138" s="618" t="s">
        <v>108</v>
      </c>
      <c r="C138" s="619"/>
      <c r="D138" s="619"/>
      <c r="E138" s="619"/>
      <c r="F138" s="619"/>
      <c r="G138" s="620"/>
      <c r="H138" s="618" t="s">
        <v>109</v>
      </c>
      <c r="I138" s="619"/>
      <c r="J138" s="619"/>
      <c r="K138" s="619"/>
      <c r="L138" s="620"/>
    </row>
    <row r="139" spans="2:12" ht="40.5" customHeight="1" thickBot="1" x14ac:dyDescent="0.4">
      <c r="B139" s="621" t="s">
        <v>110</v>
      </c>
      <c r="C139" s="622"/>
      <c r="D139" s="622"/>
      <c r="E139" s="622"/>
      <c r="F139" s="622"/>
      <c r="G139" s="623"/>
      <c r="H139" s="621" t="s">
        <v>111</v>
      </c>
      <c r="I139" s="622"/>
      <c r="J139" s="622"/>
      <c r="K139" s="622"/>
      <c r="L139" s="623"/>
    </row>
    <row r="140" spans="2:12" ht="24" customHeight="1" x14ac:dyDescent="0.35"/>
  </sheetData>
  <mergeCells count="17">
    <mergeCell ref="B2:L2"/>
    <mergeCell ref="C91:F91"/>
    <mergeCell ref="H91:K91"/>
    <mergeCell ref="C3:G3"/>
    <mergeCell ref="H3:L3"/>
    <mergeCell ref="C4:F4"/>
    <mergeCell ref="H4:K4"/>
    <mergeCell ref="B138:G138"/>
    <mergeCell ref="H138:L138"/>
    <mergeCell ref="B139:G139"/>
    <mergeCell ref="H139:L139"/>
    <mergeCell ref="C113:F113"/>
    <mergeCell ref="H113:K113"/>
    <mergeCell ref="B136:G136"/>
    <mergeCell ref="H136:L136"/>
    <mergeCell ref="B137:G137"/>
    <mergeCell ref="H137:L137"/>
  </mergeCells>
  <hyperlinks>
    <hyperlink ref="A1" location="Contents!A1" display="Back to contents" xr:uid="{52229018-4047-458E-95E6-C865C609D89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90"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D335-BD26-46F0-9249-31B907233956}">
  <sheetPr>
    <tabColor theme="6"/>
  </sheetPr>
  <dimension ref="A1:AD148"/>
  <sheetViews>
    <sheetView showGridLines="0" zoomScaleNormal="100" zoomScaleSheetLayoutView="25" workbookViewId="0"/>
  </sheetViews>
  <sheetFormatPr defaultColWidth="8.86328125" defaultRowHeight="15.45" x14ac:dyDescent="0.4"/>
  <cols>
    <col min="1" max="1" width="9.33203125" style="2" customWidth="1"/>
    <col min="2" max="2" width="6.33203125" style="2" customWidth="1"/>
    <col min="3" max="3" width="12.1328125" style="2" customWidth="1"/>
    <col min="4" max="4" width="12.796875" style="2" customWidth="1"/>
    <col min="5" max="5" width="11.86328125" style="2" customWidth="1"/>
    <col min="6" max="6" width="13.796875" style="2" customWidth="1"/>
    <col min="7" max="7" width="14.86328125" style="2" customWidth="1"/>
    <col min="8" max="8" width="12.86328125" style="2" customWidth="1"/>
    <col min="9" max="9" width="8.19921875" style="2" customWidth="1"/>
    <col min="10" max="10" width="9.19921875" style="2" customWidth="1"/>
    <col min="11" max="11" width="8.19921875" style="93" customWidth="1"/>
    <col min="12" max="12" width="12.796875" style="93" customWidth="1"/>
    <col min="13" max="13" width="12.33203125" style="93" customWidth="1"/>
    <col min="14" max="14" width="11.33203125" style="93" customWidth="1"/>
    <col min="15" max="15" width="12.19921875" style="93" customWidth="1"/>
    <col min="16" max="16" width="9.86328125" style="2" customWidth="1"/>
    <col min="17" max="18" width="12" style="2" customWidth="1"/>
    <col min="19" max="19" width="13.796875" style="2" customWidth="1"/>
    <col min="20" max="20" width="13.1328125" style="2" customWidth="1"/>
    <col min="21" max="21" width="14.19921875" style="2" customWidth="1"/>
    <col min="22" max="22" width="12.33203125" style="2" customWidth="1"/>
    <col min="23" max="23" width="8.86328125" style="2"/>
    <col min="24" max="24" width="9.19921875" style="2" bestFit="1" customWidth="1"/>
    <col min="25" max="16384" width="8.86328125" style="2"/>
  </cols>
  <sheetData>
    <row r="1" spans="1:30" ht="33.75" customHeight="1" thickBot="1" x14ac:dyDescent="0.5">
      <c r="A1" s="9" t="s">
        <v>42</v>
      </c>
      <c r="B1" s="23"/>
      <c r="C1" s="203"/>
      <c r="D1" s="203"/>
      <c r="E1" s="203"/>
      <c r="F1" s="203"/>
      <c r="G1" s="203"/>
      <c r="H1" s="203"/>
      <c r="I1" s="203"/>
      <c r="J1" s="203"/>
      <c r="K1" s="441"/>
      <c r="L1" s="203"/>
      <c r="M1" s="442"/>
      <c r="N1" s="442"/>
      <c r="O1" s="442"/>
      <c r="P1" s="203"/>
      <c r="Q1" s="203"/>
      <c r="R1" s="443"/>
      <c r="S1" s="203"/>
      <c r="T1" s="203"/>
      <c r="U1" s="203"/>
      <c r="V1" s="203"/>
    </row>
    <row r="2" spans="1:30" ht="18.899999999999999" thickBot="1" x14ac:dyDescent="0.55000000000000004">
      <c r="A2" s="7"/>
      <c r="B2" s="634" t="s">
        <v>112</v>
      </c>
      <c r="C2" s="635"/>
      <c r="D2" s="635"/>
      <c r="E2" s="635"/>
      <c r="F2" s="635"/>
      <c r="G2" s="635"/>
      <c r="H2" s="635"/>
      <c r="I2" s="635"/>
      <c r="J2" s="635"/>
      <c r="K2" s="635"/>
      <c r="L2" s="635"/>
      <c r="M2" s="635"/>
      <c r="N2" s="635"/>
      <c r="O2" s="635"/>
      <c r="P2" s="635"/>
      <c r="Q2" s="635"/>
      <c r="R2" s="635"/>
      <c r="S2" s="635"/>
      <c r="T2" s="635"/>
      <c r="U2" s="635"/>
      <c r="V2" s="636"/>
    </row>
    <row r="3" spans="1:30" ht="95.25" customHeight="1" x14ac:dyDescent="0.45">
      <c r="A3" s="7"/>
      <c r="B3" s="117"/>
      <c r="C3" s="409" t="s">
        <v>113</v>
      </c>
      <c r="D3" s="409" t="s">
        <v>587</v>
      </c>
      <c r="E3" s="409" t="s">
        <v>114</v>
      </c>
      <c r="F3" s="409" t="s">
        <v>115</v>
      </c>
      <c r="G3" s="409" t="s">
        <v>588</v>
      </c>
      <c r="H3" s="409" t="s">
        <v>589</v>
      </c>
      <c r="I3" s="409" t="s">
        <v>116</v>
      </c>
      <c r="J3" s="78" t="s">
        <v>117</v>
      </c>
      <c r="K3" s="48" t="s">
        <v>118</v>
      </c>
      <c r="L3" s="48" t="s">
        <v>590</v>
      </c>
      <c r="M3" s="48" t="s">
        <v>591</v>
      </c>
      <c r="N3" s="48" t="s">
        <v>119</v>
      </c>
      <c r="O3" s="411" t="s">
        <v>120</v>
      </c>
      <c r="P3" s="78" t="s">
        <v>121</v>
      </c>
      <c r="Q3" s="78" t="s">
        <v>122</v>
      </c>
      <c r="R3" s="78" t="s">
        <v>123</v>
      </c>
      <c r="S3" s="49" t="s">
        <v>124</v>
      </c>
      <c r="T3" s="49" t="s">
        <v>592</v>
      </c>
      <c r="U3" s="49" t="s">
        <v>593</v>
      </c>
      <c r="V3" s="50" t="s">
        <v>594</v>
      </c>
      <c r="W3" s="3"/>
      <c r="X3" s="52"/>
      <c r="Y3" s="3"/>
    </row>
    <row r="4" spans="1:30" ht="15.9" x14ac:dyDescent="0.45">
      <c r="A4" s="7"/>
      <c r="B4" s="118" t="s">
        <v>56</v>
      </c>
      <c r="C4" s="86">
        <v>29.684000000000008</v>
      </c>
      <c r="D4" s="86">
        <v>60.337012419456471</v>
      </c>
      <c r="E4" s="86">
        <v>25.806000000000008</v>
      </c>
      <c r="F4" s="86">
        <v>1.6220000000000001</v>
      </c>
      <c r="G4" s="86">
        <v>5.1811154411294957</v>
      </c>
      <c r="H4" s="86">
        <v>63.633961420411815</v>
      </c>
      <c r="I4" s="86">
        <v>32.175582805551812</v>
      </c>
      <c r="J4" s="86">
        <v>955.10000000000014</v>
      </c>
      <c r="K4" s="87">
        <v>48.043255154094602</v>
      </c>
      <c r="L4" s="86">
        <f>M4+N4</f>
        <v>201.33099999999999</v>
      </c>
      <c r="M4" s="86">
        <v>168.48599999999999</v>
      </c>
      <c r="N4" s="86">
        <v>32.844999999999999</v>
      </c>
      <c r="O4" s="86">
        <v>22.509</v>
      </c>
      <c r="P4" s="86">
        <v>2.4927093079291529</v>
      </c>
      <c r="Q4" s="86">
        <v>100</v>
      </c>
      <c r="R4" s="86">
        <v>100</v>
      </c>
      <c r="S4" s="86">
        <v>100</v>
      </c>
      <c r="T4" s="86">
        <v>100</v>
      </c>
      <c r="U4" s="86">
        <v>100</v>
      </c>
      <c r="V4" s="88">
        <v>100</v>
      </c>
      <c r="W4" s="3"/>
      <c r="X4" s="52"/>
      <c r="Y4" s="3"/>
      <c r="Z4" s="52"/>
      <c r="AA4" s="52"/>
      <c r="AB4" s="52"/>
      <c r="AC4" s="52"/>
      <c r="AD4" s="52"/>
    </row>
    <row r="5" spans="1:30" ht="15.9" x14ac:dyDescent="0.45">
      <c r="A5" s="7"/>
      <c r="B5" s="51" t="s">
        <v>57</v>
      </c>
      <c r="C5" s="86">
        <v>29.722000000000001</v>
      </c>
      <c r="D5" s="86">
        <v>60.269694819020579</v>
      </c>
      <c r="E5" s="86">
        <v>25.863</v>
      </c>
      <c r="F5" s="86">
        <v>1.68</v>
      </c>
      <c r="G5" s="86">
        <v>5.3499777084262146</v>
      </c>
      <c r="H5" s="86">
        <v>63.676366217175293</v>
      </c>
      <c r="I5" s="86">
        <v>31.781172195679968</v>
      </c>
      <c r="J5" s="86">
        <v>944.6</v>
      </c>
      <c r="K5" s="87">
        <v>47.377151823109607</v>
      </c>
      <c r="L5" s="86">
        <f t="shared" ref="L5" si="0">M5+N5</f>
        <v>199.09</v>
      </c>
      <c r="M5" s="86">
        <v>166.816</v>
      </c>
      <c r="N5" s="86">
        <v>32.274000000000001</v>
      </c>
      <c r="O5" s="86">
        <v>23.11</v>
      </c>
      <c r="P5" s="86">
        <v>2.478709876537244</v>
      </c>
      <c r="Q5" s="86">
        <v>98.790612140695529</v>
      </c>
      <c r="R5" s="86">
        <v>100.0166231054302</v>
      </c>
      <c r="S5" s="86">
        <v>100.61674112892291</v>
      </c>
      <c r="T5" s="86">
        <v>99.383373874262688</v>
      </c>
      <c r="U5" s="86">
        <v>97.484466892137405</v>
      </c>
      <c r="V5" s="88">
        <v>97.245246765659758</v>
      </c>
      <c r="W5" s="3"/>
      <c r="X5" s="52"/>
      <c r="Y5" s="3"/>
      <c r="Z5" s="52"/>
      <c r="AA5" s="52"/>
      <c r="AB5" s="52"/>
      <c r="AC5" s="52"/>
    </row>
    <row r="6" spans="1:30" ht="15.9" x14ac:dyDescent="0.45">
      <c r="A6" s="7"/>
      <c r="B6" s="8" t="s">
        <v>58</v>
      </c>
      <c r="C6" s="86">
        <v>29.58</v>
      </c>
      <c r="D6" s="86">
        <v>59.855521155830758</v>
      </c>
      <c r="E6" s="86">
        <v>25.762</v>
      </c>
      <c r="F6" s="86">
        <v>1.84</v>
      </c>
      <c r="G6" s="86">
        <v>5.8561425843411836</v>
      </c>
      <c r="H6" s="86">
        <v>63.578785487363163</v>
      </c>
      <c r="I6" s="86">
        <v>31.954022988505752</v>
      </c>
      <c r="J6" s="86">
        <v>945.2</v>
      </c>
      <c r="K6" s="87">
        <v>47.232542440683048</v>
      </c>
      <c r="L6" s="86">
        <f t="shared" ref="L6:L69" si="1">M6+N6</f>
        <v>198.21800000000002</v>
      </c>
      <c r="M6" s="86">
        <v>166.245</v>
      </c>
      <c r="N6" s="86">
        <v>31.972999999999999</v>
      </c>
      <c r="O6" s="86">
        <v>22.670999999999999</v>
      </c>
      <c r="P6" s="86">
        <v>0.47655090627722885</v>
      </c>
      <c r="Q6" s="86">
        <v>98.838441654587712</v>
      </c>
      <c r="R6" s="86">
        <v>99.523758400400425</v>
      </c>
      <c r="S6" s="86">
        <v>99.002653570499277</v>
      </c>
      <c r="T6" s="86">
        <v>98.320925132362973</v>
      </c>
      <c r="U6" s="86">
        <v>95.601717383695942</v>
      </c>
      <c r="V6" s="88">
        <v>95.767594951862378</v>
      </c>
      <c r="W6" s="3"/>
      <c r="X6" s="52"/>
      <c r="Y6" s="3"/>
      <c r="Z6" s="52"/>
      <c r="AA6" s="52"/>
      <c r="AB6" s="52"/>
      <c r="AC6" s="52"/>
    </row>
    <row r="7" spans="1:30" ht="15.9" x14ac:dyDescent="0.45">
      <c r="A7" s="7"/>
      <c r="B7" s="8" t="s">
        <v>63</v>
      </c>
      <c r="C7" s="86">
        <v>29.527999999999999</v>
      </c>
      <c r="D7" s="86">
        <v>59.632045560110662</v>
      </c>
      <c r="E7" s="86">
        <v>25.7</v>
      </c>
      <c r="F7" s="86">
        <v>2.0030000000000001</v>
      </c>
      <c r="G7" s="86">
        <v>6.3524785132092223</v>
      </c>
      <c r="H7" s="86">
        <v>63.677120988751334</v>
      </c>
      <c r="I7" s="86">
        <v>31.817258195610943</v>
      </c>
      <c r="J7" s="86">
        <v>939.5</v>
      </c>
      <c r="K7" s="87">
        <v>47.503675344951048</v>
      </c>
      <c r="L7" s="86">
        <f t="shared" si="1"/>
        <v>197.11700000000002</v>
      </c>
      <c r="M7" s="86">
        <v>164.56800000000001</v>
      </c>
      <c r="N7" s="86">
        <v>32.548999999999999</v>
      </c>
      <c r="O7" s="86">
        <v>23.167000000000002</v>
      </c>
      <c r="P7" s="86">
        <v>-0.37836627328795558</v>
      </c>
      <c r="Q7" s="86">
        <v>98.077444391343207</v>
      </c>
      <c r="R7" s="86">
        <v>99.181988402944185</v>
      </c>
      <c r="S7" s="86">
        <v>97.490739805933146</v>
      </c>
      <c r="T7" s="86">
        <v>96.405030449091925</v>
      </c>
      <c r="U7" s="86">
        <v>93.86281412528993</v>
      </c>
      <c r="V7" s="88">
        <v>96.118696696389506</v>
      </c>
      <c r="W7" s="3"/>
      <c r="X7" s="52"/>
      <c r="Y7" s="3"/>
      <c r="Z7" s="52"/>
      <c r="AA7" s="52"/>
      <c r="AB7" s="52"/>
      <c r="AC7" s="52"/>
    </row>
    <row r="8" spans="1:30" ht="15.9" x14ac:dyDescent="0.45">
      <c r="A8" s="7"/>
      <c r="B8" s="8" t="s">
        <v>0</v>
      </c>
      <c r="C8" s="86">
        <v>29.365999999999993</v>
      </c>
      <c r="D8" s="86">
        <v>59.187745641439072</v>
      </c>
      <c r="E8" s="86">
        <v>25.521999999999991</v>
      </c>
      <c r="F8" s="86">
        <v>2.2349999999999999</v>
      </c>
      <c r="G8" s="86">
        <v>7.0725609949052242</v>
      </c>
      <c r="H8" s="86">
        <v>63.692431724276929</v>
      </c>
      <c r="I8" s="86">
        <v>31.447932983722676</v>
      </c>
      <c r="J8" s="86">
        <v>923.49999999999989</v>
      </c>
      <c r="K8" s="87">
        <v>47.805884588831226</v>
      </c>
      <c r="L8" s="86">
        <f t="shared" si="1"/>
        <v>194.35399999999998</v>
      </c>
      <c r="M8" s="86">
        <v>161.45599999999999</v>
      </c>
      <c r="N8" s="86">
        <v>32.898000000000003</v>
      </c>
      <c r="O8" s="86">
        <v>23.428000000000001</v>
      </c>
      <c r="P8" s="86">
        <v>-3.1061176616087982</v>
      </c>
      <c r="Q8" s="86">
        <v>96.893882338391208</v>
      </c>
      <c r="R8" s="86">
        <v>99.135836245389029</v>
      </c>
      <c r="S8" s="86">
        <v>97.155007822923494</v>
      </c>
      <c r="T8" s="86">
        <v>94.957850290163591</v>
      </c>
      <c r="U8" s="86">
        <v>92.976865212794138</v>
      </c>
      <c r="V8" s="88">
        <v>95.160195663709388</v>
      </c>
      <c r="W8" s="3"/>
      <c r="X8" s="52"/>
      <c r="Y8" s="3"/>
      <c r="Z8" s="52"/>
      <c r="AA8" s="52"/>
      <c r="AB8" s="52"/>
      <c r="AC8" s="52"/>
    </row>
    <row r="9" spans="1:30" ht="15.9" x14ac:dyDescent="0.45">
      <c r="A9" s="7"/>
      <c r="B9" s="8" t="s">
        <v>1</v>
      </c>
      <c r="C9" s="86">
        <v>29.087</v>
      </c>
      <c r="D9" s="86">
        <v>58.511023495333127</v>
      </c>
      <c r="E9" s="86">
        <v>25.244</v>
      </c>
      <c r="F9" s="86">
        <v>2.448</v>
      </c>
      <c r="G9" s="86">
        <v>7.7628032345013471</v>
      </c>
      <c r="H9" s="86">
        <v>63.4353878339234</v>
      </c>
      <c r="I9" s="86">
        <v>31.632688142469146</v>
      </c>
      <c r="J9" s="86">
        <v>920.1</v>
      </c>
      <c r="K9" s="87">
        <v>48.612131496983679</v>
      </c>
      <c r="L9" s="86">
        <f t="shared" si="1"/>
        <v>197.08500000000001</v>
      </c>
      <c r="M9" s="86">
        <v>164.238</v>
      </c>
      <c r="N9" s="86">
        <v>32.847000000000001</v>
      </c>
      <c r="O9" s="86">
        <v>23.678999999999998</v>
      </c>
      <c r="P9" s="86">
        <v>0.86875787879070465</v>
      </c>
      <c r="Q9" s="86">
        <v>99.648863367173391</v>
      </c>
      <c r="R9" s="86">
        <v>101.35908274089964</v>
      </c>
      <c r="S9" s="86">
        <v>97.194840350218286</v>
      </c>
      <c r="T9" s="86">
        <v>95.554883727701409</v>
      </c>
      <c r="U9" s="86">
        <v>95.211449350392954</v>
      </c>
      <c r="V9" s="88">
        <v>97.333186490013432</v>
      </c>
      <c r="W9" s="3"/>
      <c r="X9" s="52"/>
      <c r="Y9" s="3"/>
      <c r="Z9" s="52"/>
      <c r="AA9" s="52"/>
      <c r="AB9" s="52"/>
      <c r="AC9" s="52"/>
    </row>
    <row r="10" spans="1:30" ht="15.9" x14ac:dyDescent="0.45">
      <c r="A10" s="7"/>
      <c r="B10" s="8" t="s">
        <v>2</v>
      </c>
      <c r="C10" s="86">
        <v>29.068999999999999</v>
      </c>
      <c r="D10" s="86">
        <v>58.34805299076676</v>
      </c>
      <c r="E10" s="86">
        <v>25.187999999999999</v>
      </c>
      <c r="F10" s="86">
        <v>2.4750000000000001</v>
      </c>
      <c r="G10" s="86">
        <v>7.846183109307634</v>
      </c>
      <c r="H10" s="86">
        <v>63.315937374548376</v>
      </c>
      <c r="I10" s="86">
        <v>31.483711169974889</v>
      </c>
      <c r="J10" s="86">
        <v>915.2</v>
      </c>
      <c r="K10" s="87">
        <v>48.293208859977767</v>
      </c>
      <c r="L10" s="86">
        <f t="shared" si="1"/>
        <v>196.44599999999997</v>
      </c>
      <c r="M10" s="86">
        <v>164.25899999999999</v>
      </c>
      <c r="N10" s="86">
        <v>32.186999999999998</v>
      </c>
      <c r="O10" s="86">
        <v>23.42</v>
      </c>
      <c r="P10" s="86">
        <v>1.0570167488013427</v>
      </c>
      <c r="Q10" s="86">
        <v>99.883180537130926</v>
      </c>
      <c r="R10" s="86">
        <v>102.07816762463646</v>
      </c>
      <c r="S10" s="86">
        <v>97.774031808099622</v>
      </c>
      <c r="T10" s="86">
        <v>95.67159656355922</v>
      </c>
      <c r="U10" s="86">
        <v>95.113746764107788</v>
      </c>
      <c r="V10" s="88">
        <v>97.247946634751756</v>
      </c>
      <c r="W10" s="3"/>
      <c r="X10" s="52"/>
      <c r="Y10" s="3"/>
      <c r="Z10" s="52"/>
      <c r="AA10" s="52"/>
      <c r="AB10" s="52"/>
      <c r="AC10" s="52"/>
    </row>
    <row r="11" spans="1:30" ht="15.9" x14ac:dyDescent="0.45">
      <c r="A11" s="7"/>
      <c r="B11" s="8" t="s">
        <v>3</v>
      </c>
      <c r="C11" s="86">
        <v>29.102</v>
      </c>
      <c r="D11" s="86">
        <v>58.283265240727403</v>
      </c>
      <c r="E11" s="86">
        <v>25.19</v>
      </c>
      <c r="F11" s="86">
        <v>2.4529999999999998</v>
      </c>
      <c r="G11" s="86">
        <v>7.7737284107114561</v>
      </c>
      <c r="H11" s="86">
        <v>63.195946487222621</v>
      </c>
      <c r="I11" s="86">
        <v>31.461755205827775</v>
      </c>
      <c r="J11" s="86">
        <v>915.6</v>
      </c>
      <c r="K11" s="87">
        <v>48.55444264943457</v>
      </c>
      <c r="L11" s="86">
        <f t="shared" si="1"/>
        <v>199.173</v>
      </c>
      <c r="M11" s="86">
        <v>164.447</v>
      </c>
      <c r="N11" s="86">
        <v>34.725999999999999</v>
      </c>
      <c r="O11" s="86">
        <v>23.398</v>
      </c>
      <c r="P11" s="86">
        <v>1.9495984906813701</v>
      </c>
      <c r="Q11" s="86">
        <v>99.989560766895664</v>
      </c>
      <c r="R11" s="86">
        <v>102.25819796443105</v>
      </c>
      <c r="S11" s="86">
        <v>98.021609166781772</v>
      </c>
      <c r="T11" s="86">
        <v>95.846962310640365</v>
      </c>
      <c r="U11" s="86">
        <v>97.440256687982142</v>
      </c>
      <c r="V11" s="88">
        <v>98.982473970015818</v>
      </c>
      <c r="W11" s="3"/>
      <c r="X11" s="52"/>
      <c r="Y11" s="3"/>
      <c r="Z11" s="52"/>
      <c r="AA11" s="52"/>
      <c r="AB11" s="52"/>
      <c r="AC11" s="52"/>
    </row>
    <row r="12" spans="1:30" ht="15.9" x14ac:dyDescent="0.45">
      <c r="A12" s="7"/>
      <c r="B12" s="8" t="s">
        <v>4</v>
      </c>
      <c r="C12" s="86">
        <v>29.013000000000002</v>
      </c>
      <c r="D12" s="86">
        <v>57.976140519153539</v>
      </c>
      <c r="E12" s="86">
        <v>25.059000000000001</v>
      </c>
      <c r="F12" s="86">
        <v>2.5259999999999998</v>
      </c>
      <c r="G12" s="86">
        <v>8.009131551412537</v>
      </c>
      <c r="H12" s="86">
        <v>63.023799532402137</v>
      </c>
      <c r="I12" s="86">
        <v>31.516906214455588</v>
      </c>
      <c r="J12" s="86">
        <v>914.4</v>
      </c>
      <c r="K12" s="87">
        <v>47.555621754398366</v>
      </c>
      <c r="L12" s="86">
        <f t="shared" si="1"/>
        <v>200.44299999999998</v>
      </c>
      <c r="M12" s="86">
        <v>164.05699999999999</v>
      </c>
      <c r="N12" s="86">
        <v>36.386000000000003</v>
      </c>
      <c r="O12" s="86">
        <v>24.317</v>
      </c>
      <c r="P12" s="86">
        <v>3.4883696179523138</v>
      </c>
      <c r="Q12" s="86">
        <v>100.2738990915381</v>
      </c>
      <c r="R12" s="86">
        <v>102.36953847885989</v>
      </c>
      <c r="S12" s="86">
        <v>99.068329725552502</v>
      </c>
      <c r="T12" s="86">
        <v>97.040270432778357</v>
      </c>
      <c r="U12" s="86">
        <v>97.888072652809555</v>
      </c>
      <c r="V12" s="88">
        <v>100.11637148361847</v>
      </c>
      <c r="W12" s="3"/>
      <c r="X12" s="52"/>
      <c r="Y12" s="52"/>
      <c r="Z12" s="52"/>
      <c r="AA12" s="52"/>
      <c r="AB12" s="52"/>
      <c r="AC12" s="52"/>
    </row>
    <row r="13" spans="1:30" ht="15.9" x14ac:dyDescent="0.45">
      <c r="A13" s="7"/>
      <c r="B13" s="8" t="s">
        <v>5</v>
      </c>
      <c r="C13" s="86">
        <v>29.192</v>
      </c>
      <c r="D13" s="86">
        <v>58.203568936297472</v>
      </c>
      <c r="E13" s="86">
        <v>25.242999999999999</v>
      </c>
      <c r="F13" s="86">
        <v>2.488</v>
      </c>
      <c r="G13" s="86">
        <v>7.8535353535353538</v>
      </c>
      <c r="H13" s="86">
        <v>63.164191007875587</v>
      </c>
      <c r="I13" s="86">
        <v>31.59427240339819</v>
      </c>
      <c r="J13" s="86">
        <v>922.3</v>
      </c>
      <c r="K13" s="87">
        <v>47.014659453640697</v>
      </c>
      <c r="L13" s="86">
        <f t="shared" si="1"/>
        <v>200.73099999999999</v>
      </c>
      <c r="M13" s="86">
        <v>163.90100000000001</v>
      </c>
      <c r="N13" s="86">
        <v>36.83</v>
      </c>
      <c r="O13" s="86">
        <v>24.774000000000001</v>
      </c>
      <c r="P13" s="86">
        <v>-0.20123666341971269</v>
      </c>
      <c r="Q13" s="86">
        <v>99.448333319397605</v>
      </c>
      <c r="R13" s="86">
        <v>101.27810644717465</v>
      </c>
      <c r="S13" s="86">
        <v>99.29024138754734</v>
      </c>
      <c r="T13" s="86">
        <v>97.496382656231177</v>
      </c>
      <c r="U13" s="86">
        <v>97.20140369166603</v>
      </c>
      <c r="V13" s="88">
        <v>98.663818159620433</v>
      </c>
      <c r="W13" s="3"/>
      <c r="X13" s="52"/>
      <c r="Y13" s="52"/>
      <c r="Z13" s="52"/>
      <c r="AA13" s="52"/>
      <c r="AB13" s="52"/>
      <c r="AC13" s="52"/>
    </row>
    <row r="14" spans="1:30" ht="15.9" x14ac:dyDescent="0.45">
      <c r="A14" s="7"/>
      <c r="B14" s="8" t="s">
        <v>6</v>
      </c>
      <c r="C14" s="86">
        <v>29.385000000000002</v>
      </c>
      <c r="D14" s="86">
        <v>58.456672236810704</v>
      </c>
      <c r="E14" s="86">
        <v>25.338999999999999</v>
      </c>
      <c r="F14" s="86">
        <v>2.4700000000000002</v>
      </c>
      <c r="G14" s="86">
        <v>7.7538847904567572</v>
      </c>
      <c r="H14" s="86">
        <v>63.370335004376535</v>
      </c>
      <c r="I14" s="86">
        <v>31.543304407010375</v>
      </c>
      <c r="J14" s="86">
        <v>926.9</v>
      </c>
      <c r="K14" s="87">
        <v>47.130250198540821</v>
      </c>
      <c r="L14" s="86">
        <f t="shared" si="1"/>
        <v>202.70399999999998</v>
      </c>
      <c r="M14" s="86">
        <v>165.87799999999999</v>
      </c>
      <c r="N14" s="86">
        <v>36.826000000000001</v>
      </c>
      <c r="O14" s="86">
        <v>24.622</v>
      </c>
      <c r="P14" s="86">
        <v>0.38384558984538852</v>
      </c>
      <c r="Q14" s="86">
        <v>100.26657772062001</v>
      </c>
      <c r="R14" s="86">
        <v>102.27639858055292</v>
      </c>
      <c r="S14" s="86">
        <v>99.343010991223025</v>
      </c>
      <c r="T14" s="86">
        <v>97.390833768034511</v>
      </c>
      <c r="U14" s="86">
        <v>97.446182820236928</v>
      </c>
      <c r="V14" s="88">
        <v>98.609820777780854</v>
      </c>
      <c r="W14" s="3"/>
      <c r="X14" s="52"/>
      <c r="Y14" s="52"/>
      <c r="Z14" s="52"/>
      <c r="AA14" s="52"/>
      <c r="AB14" s="52"/>
      <c r="AC14" s="52"/>
    </row>
    <row r="15" spans="1:30" ht="15.9" x14ac:dyDescent="0.45">
      <c r="A15" s="7"/>
      <c r="B15" s="8" t="s">
        <v>7</v>
      </c>
      <c r="C15" s="86">
        <v>29.324000000000009</v>
      </c>
      <c r="D15" s="86">
        <v>58.202171367326287</v>
      </c>
      <c r="E15" s="86">
        <v>25.315000000000008</v>
      </c>
      <c r="F15" s="86">
        <v>2.5030000000000001</v>
      </c>
      <c r="G15" s="86">
        <v>7.8643918685392915</v>
      </c>
      <c r="H15" s="86">
        <v>63.170116904511445</v>
      </c>
      <c r="I15" s="86">
        <v>31.745328058927836</v>
      </c>
      <c r="J15" s="86">
        <v>930.90000000000032</v>
      </c>
      <c r="K15" s="87">
        <v>47.063376993586118</v>
      </c>
      <c r="L15" s="86">
        <f t="shared" si="1"/>
        <v>202.84799999999998</v>
      </c>
      <c r="M15" s="86">
        <v>166.24799999999999</v>
      </c>
      <c r="N15" s="86">
        <v>36.6</v>
      </c>
      <c r="O15" s="86">
        <v>25.266999999999999</v>
      </c>
      <c r="P15" s="86">
        <v>0.59599950041022698</v>
      </c>
      <c r="Q15" s="86">
        <v>100.58549804952872</v>
      </c>
      <c r="R15" s="86">
        <v>101.94876598920828</v>
      </c>
      <c r="S15" s="86">
        <v>99.002657471096143</v>
      </c>
      <c r="T15" s="86">
        <v>97.678785155783274</v>
      </c>
      <c r="U15" s="86">
        <v>97.047536462022009</v>
      </c>
      <c r="V15" s="88">
        <v>97.927664410547365</v>
      </c>
      <c r="W15" s="3"/>
      <c r="X15" s="52"/>
      <c r="Y15" s="52"/>
      <c r="Z15" s="52"/>
      <c r="AA15" s="52"/>
      <c r="AB15" s="52"/>
      <c r="AC15" s="52"/>
    </row>
    <row r="16" spans="1:30" ht="18.75" customHeight="1" x14ac:dyDescent="0.45">
      <c r="A16" s="7"/>
      <c r="B16" s="8" t="s">
        <v>8</v>
      </c>
      <c r="C16" s="86">
        <v>29.440999999999999</v>
      </c>
      <c r="D16" s="86">
        <v>58.302473414262224</v>
      </c>
      <c r="E16" s="86">
        <v>25.457999999999998</v>
      </c>
      <c r="F16" s="86">
        <v>2.4830000000000001</v>
      </c>
      <c r="G16" s="86">
        <v>7.777847387545421</v>
      </c>
      <c r="H16" s="86">
        <v>63.219597203794287</v>
      </c>
      <c r="I16" s="86">
        <v>31.632757039502735</v>
      </c>
      <c r="J16" s="86">
        <v>931.3</v>
      </c>
      <c r="K16" s="87">
        <v>47.208799899694256</v>
      </c>
      <c r="L16" s="86">
        <f t="shared" si="1"/>
        <v>207.76700000000002</v>
      </c>
      <c r="M16" s="86">
        <v>170.74700000000001</v>
      </c>
      <c r="N16" s="86">
        <v>37.020000000000003</v>
      </c>
      <c r="O16" s="86">
        <v>25.042999999999999</v>
      </c>
      <c r="P16" s="86">
        <v>2.4466520535317837</v>
      </c>
      <c r="Q16" s="86">
        <v>102.72725250281759</v>
      </c>
      <c r="R16" s="86">
        <v>104.49007701616377</v>
      </c>
      <c r="S16" s="86">
        <v>99.212868618951035</v>
      </c>
      <c r="T16" s="86">
        <v>97.539074495765306</v>
      </c>
      <c r="U16" s="86">
        <v>98.166333642660703</v>
      </c>
      <c r="V16" s="88">
        <v>97.952525375206619</v>
      </c>
      <c r="W16" s="3"/>
      <c r="X16" s="52"/>
      <c r="Y16" s="52"/>
      <c r="Z16" s="52"/>
      <c r="AA16" s="52"/>
      <c r="AB16" s="52"/>
      <c r="AC16" s="52"/>
    </row>
    <row r="17" spans="1:29" ht="15.9" x14ac:dyDescent="0.45">
      <c r="A17" s="7"/>
      <c r="B17" s="8" t="s">
        <v>9</v>
      </c>
      <c r="C17" s="86">
        <v>29.446999999999999</v>
      </c>
      <c r="D17" s="86">
        <v>58.183003694848949</v>
      </c>
      <c r="E17" s="86">
        <v>25.439</v>
      </c>
      <c r="F17" s="86">
        <v>2.54</v>
      </c>
      <c r="G17" s="86">
        <v>7.9407259199049616</v>
      </c>
      <c r="H17" s="86">
        <v>63.201675525083473</v>
      </c>
      <c r="I17" s="86">
        <v>31.290114442897409</v>
      </c>
      <c r="J17" s="86">
        <v>921.4</v>
      </c>
      <c r="K17" s="87">
        <v>47.041705669235583</v>
      </c>
      <c r="L17" s="86">
        <f t="shared" si="1"/>
        <v>205.94299999999998</v>
      </c>
      <c r="M17" s="86">
        <v>169.03899999999999</v>
      </c>
      <c r="N17" s="86">
        <v>36.904000000000003</v>
      </c>
      <c r="O17" s="86">
        <v>24.945</v>
      </c>
      <c r="P17" s="86">
        <v>2.3401957940131224</v>
      </c>
      <c r="Q17" s="86">
        <v>101.77561903295431</v>
      </c>
      <c r="R17" s="86">
        <v>104.65573284358641</v>
      </c>
      <c r="S17" s="86">
        <v>100.3944184127886</v>
      </c>
      <c r="T17" s="86">
        <v>97.631575488424417</v>
      </c>
      <c r="U17" s="86">
        <v>97.935560306766178</v>
      </c>
      <c r="V17" s="88">
        <v>96.856354771349658</v>
      </c>
      <c r="W17" s="3"/>
      <c r="X17" s="52"/>
      <c r="Y17" s="52"/>
      <c r="Z17" s="52"/>
      <c r="AA17" s="52"/>
      <c r="AB17" s="52"/>
      <c r="AC17" s="52"/>
    </row>
    <row r="18" spans="1:29" ht="15.9" x14ac:dyDescent="0.45">
      <c r="A18" s="7"/>
      <c r="B18" s="8" t="s">
        <v>10</v>
      </c>
      <c r="C18" s="86">
        <v>29.280999999999999</v>
      </c>
      <c r="D18" s="86">
        <v>57.752312577661186</v>
      </c>
      <c r="E18" s="86">
        <v>25.16</v>
      </c>
      <c r="F18" s="86">
        <v>2.6619999999999999</v>
      </c>
      <c r="G18" s="86">
        <v>8.3335942146949247</v>
      </c>
      <c r="H18" s="86">
        <v>63.002702116329075</v>
      </c>
      <c r="I18" s="86">
        <v>31.65875482394727</v>
      </c>
      <c r="J18" s="86">
        <v>927</v>
      </c>
      <c r="K18" s="87">
        <v>46.504618446384924</v>
      </c>
      <c r="L18" s="86">
        <f t="shared" si="1"/>
        <v>205.02199999999999</v>
      </c>
      <c r="M18" s="86">
        <v>168.15</v>
      </c>
      <c r="N18" s="86">
        <v>36.872</v>
      </c>
      <c r="O18" s="86">
        <v>25.332000000000001</v>
      </c>
      <c r="P18" s="86">
        <v>2.0908726261189337</v>
      </c>
      <c r="Q18" s="86">
        <v>102.36302414732671</v>
      </c>
      <c r="R18" s="86">
        <v>104.03409666597744</v>
      </c>
      <c r="S18" s="86">
        <v>100.09253934157022</v>
      </c>
      <c r="T18" s="86">
        <v>98.484779028596165</v>
      </c>
      <c r="U18" s="86">
        <v>98.465807670914501</v>
      </c>
      <c r="V18" s="88">
        <v>96.734765652154607</v>
      </c>
      <c r="W18" s="3"/>
      <c r="X18" s="52"/>
      <c r="Y18" s="52"/>
      <c r="Z18" s="52"/>
      <c r="AA18" s="52"/>
      <c r="AB18" s="52"/>
      <c r="AC18" s="52"/>
    </row>
    <row r="19" spans="1:29" ht="15.9" x14ac:dyDescent="0.45">
      <c r="A19" s="7"/>
      <c r="B19" s="8" t="s">
        <v>11</v>
      </c>
      <c r="C19" s="86">
        <v>29.341999999999999</v>
      </c>
      <c r="D19" s="86">
        <v>57.783729494476063</v>
      </c>
      <c r="E19" s="86">
        <v>25.224</v>
      </c>
      <c r="F19" s="86">
        <v>2.6890000000000001</v>
      </c>
      <c r="G19" s="86">
        <v>8.3949923511598143</v>
      </c>
      <c r="H19" s="86">
        <v>63.079225664152496</v>
      </c>
      <c r="I19" s="86">
        <v>31.558857610251518</v>
      </c>
      <c r="J19" s="86">
        <v>926</v>
      </c>
      <c r="K19" s="87">
        <v>46.022463123714068</v>
      </c>
      <c r="L19" s="86">
        <f t="shared" si="1"/>
        <v>205.47399999999999</v>
      </c>
      <c r="M19" s="86">
        <v>168.27199999999999</v>
      </c>
      <c r="N19" s="86">
        <v>37.201999999999998</v>
      </c>
      <c r="O19" s="86">
        <v>24.765999999999998</v>
      </c>
      <c r="P19" s="86">
        <v>1.5826179721214473</v>
      </c>
      <c r="Q19" s="86">
        <v>102.17738221900845</v>
      </c>
      <c r="R19" s="86">
        <v>104.1741390972999</v>
      </c>
      <c r="S19" s="86">
        <v>100.34088241634976</v>
      </c>
      <c r="T19" s="86">
        <v>98.417599451164449</v>
      </c>
      <c r="U19" s="86">
        <v>97.428097899390451</v>
      </c>
      <c r="V19" s="88">
        <v>95.964154922763996</v>
      </c>
      <c r="W19" s="3"/>
      <c r="X19" s="52"/>
      <c r="Y19" s="52"/>
      <c r="Z19" s="52"/>
      <c r="AA19" s="52"/>
      <c r="AB19" s="52"/>
      <c r="AC19" s="52"/>
    </row>
    <row r="20" spans="1:29" ht="18.75" customHeight="1" x14ac:dyDescent="0.45">
      <c r="A20" s="7"/>
      <c r="B20" s="8" t="s">
        <v>12</v>
      </c>
      <c r="C20" s="86">
        <v>29.453999999999994</v>
      </c>
      <c r="D20" s="86">
        <v>57.915331222840514</v>
      </c>
      <c r="E20" s="86">
        <v>25.267999999999994</v>
      </c>
      <c r="F20" s="86">
        <v>2.6349999999999998</v>
      </c>
      <c r="G20" s="86">
        <v>8.2115366636542113</v>
      </c>
      <c r="H20" s="86">
        <v>63.096525552038067</v>
      </c>
      <c r="I20" s="86">
        <v>31.741019895430163</v>
      </c>
      <c r="J20" s="86">
        <v>934.89999999999986</v>
      </c>
      <c r="K20" s="87">
        <v>46.073736060880051</v>
      </c>
      <c r="L20" s="86">
        <f t="shared" si="1"/>
        <v>208.435</v>
      </c>
      <c r="M20" s="86">
        <v>170.245</v>
      </c>
      <c r="N20" s="86">
        <v>38.19</v>
      </c>
      <c r="O20" s="86">
        <v>25.431999999999999</v>
      </c>
      <c r="P20" s="86">
        <v>0.45572625631811192</v>
      </c>
      <c r="Q20" s="86">
        <v>103.19540756486714</v>
      </c>
      <c r="R20" s="86">
        <v>104.60824485775557</v>
      </c>
      <c r="S20" s="86">
        <v>100.25191116380263</v>
      </c>
      <c r="T20" s="86">
        <v>98.897910444565255</v>
      </c>
      <c r="U20" s="86">
        <v>98.548254789419161</v>
      </c>
      <c r="V20" s="88">
        <v>97.099335072122969</v>
      </c>
      <c r="W20" s="3"/>
      <c r="X20" s="52"/>
      <c r="Y20" s="52"/>
      <c r="Z20" s="52"/>
      <c r="AA20" s="52"/>
      <c r="AB20" s="52"/>
      <c r="AC20" s="52"/>
    </row>
    <row r="21" spans="1:29" ht="15.9" x14ac:dyDescent="0.45">
      <c r="A21" s="7"/>
      <c r="B21" s="8" t="s">
        <v>13</v>
      </c>
      <c r="C21" s="86">
        <v>29.667000000000002</v>
      </c>
      <c r="D21" s="86">
        <v>58.244821831746336</v>
      </c>
      <c r="E21" s="86">
        <v>25.445</v>
      </c>
      <c r="F21" s="86">
        <v>2.577</v>
      </c>
      <c r="G21" s="86">
        <v>7.9921845924823236</v>
      </c>
      <c r="H21" s="86">
        <v>63.304211249631891</v>
      </c>
      <c r="I21" s="86">
        <v>31.728856979135067</v>
      </c>
      <c r="J21" s="86">
        <v>941.3</v>
      </c>
      <c r="K21" s="87">
        <v>46.448176147686979</v>
      </c>
      <c r="L21" s="86">
        <f t="shared" si="1"/>
        <v>209.83599999999998</v>
      </c>
      <c r="M21" s="86">
        <v>171.24799999999999</v>
      </c>
      <c r="N21" s="86">
        <v>38.588000000000001</v>
      </c>
      <c r="O21" s="86">
        <v>26.16</v>
      </c>
      <c r="P21" s="86">
        <v>1.2829106047843597</v>
      </c>
      <c r="Q21" s="86">
        <v>103.08130924261302</v>
      </c>
      <c r="R21" s="86">
        <v>104.53264053670303</v>
      </c>
      <c r="S21" s="86">
        <v>99.435008669478776</v>
      </c>
      <c r="T21" s="86">
        <v>98.054452901737889</v>
      </c>
      <c r="U21" s="86">
        <v>97.96578829702058</v>
      </c>
      <c r="V21" s="88">
        <v>96.553676485375377</v>
      </c>
      <c r="W21" s="3"/>
      <c r="X21" s="52"/>
      <c r="Y21" s="52"/>
      <c r="Z21" s="52"/>
      <c r="AA21" s="52"/>
      <c r="AB21" s="52"/>
      <c r="AC21" s="52"/>
    </row>
    <row r="22" spans="1:29" ht="15.9" x14ac:dyDescent="0.45">
      <c r="A22" s="7"/>
      <c r="B22" s="8" t="s">
        <v>14</v>
      </c>
      <c r="C22" s="86">
        <v>29.759</v>
      </c>
      <c r="D22" s="86">
        <v>58.334966871839114</v>
      </c>
      <c r="E22" s="86">
        <v>25.527000000000001</v>
      </c>
      <c r="F22" s="86">
        <v>2.5390000000000001</v>
      </c>
      <c r="G22" s="86">
        <v>7.8611678741717741</v>
      </c>
      <c r="H22" s="86">
        <v>63.312031991218099</v>
      </c>
      <c r="I22" s="86">
        <v>31.94999831983602</v>
      </c>
      <c r="J22" s="86">
        <v>950.8</v>
      </c>
      <c r="K22" s="87">
        <v>45.730350376041045</v>
      </c>
      <c r="L22" s="86">
        <f t="shared" si="1"/>
        <v>210.14699999999999</v>
      </c>
      <c r="M22" s="86">
        <v>171.25399999999999</v>
      </c>
      <c r="N22" s="86">
        <v>38.893000000000001</v>
      </c>
      <c r="O22" s="86">
        <v>25.815000000000001</v>
      </c>
      <c r="P22" s="86">
        <v>0.38173803507228765</v>
      </c>
      <c r="Q22" s="86">
        <v>102.75378274434729</v>
      </c>
      <c r="R22" s="86">
        <v>103.47928072414982</v>
      </c>
      <c r="S22" s="86">
        <v>99.38493416371702</v>
      </c>
      <c r="T22" s="86">
        <v>98.688141835301096</v>
      </c>
      <c r="U22" s="86">
        <v>97.576062575555241</v>
      </c>
      <c r="V22" s="88">
        <v>96.548047139556033</v>
      </c>
      <c r="W22" s="3"/>
      <c r="X22" s="52"/>
      <c r="Y22" s="52"/>
      <c r="Z22" s="52"/>
      <c r="AA22" s="52"/>
      <c r="AB22" s="52"/>
      <c r="AC22" s="52"/>
    </row>
    <row r="23" spans="1:29" ht="15.9" x14ac:dyDescent="0.45">
      <c r="A23" s="7"/>
      <c r="B23" s="8" t="s">
        <v>15</v>
      </c>
      <c r="C23" s="86">
        <v>29.908000000000008</v>
      </c>
      <c r="D23" s="86">
        <v>58.53524875719264</v>
      </c>
      <c r="E23" s="86">
        <v>25.650000000000006</v>
      </c>
      <c r="F23" s="86">
        <v>2.5350000000000001</v>
      </c>
      <c r="G23" s="86">
        <v>7.8137040347686719</v>
      </c>
      <c r="H23" s="86">
        <v>63.496692370924173</v>
      </c>
      <c r="I23" s="86">
        <v>31.887789220275511</v>
      </c>
      <c r="J23" s="86">
        <v>953.70000000000016</v>
      </c>
      <c r="K23" s="87">
        <v>45.797532483426352</v>
      </c>
      <c r="L23" s="86">
        <f t="shared" si="1"/>
        <v>211.35000000000002</v>
      </c>
      <c r="M23" s="86">
        <v>172.71600000000001</v>
      </c>
      <c r="N23" s="86">
        <v>38.634</v>
      </c>
      <c r="O23" s="86">
        <v>25.617999999999999</v>
      </c>
      <c r="P23" s="86">
        <v>0.93628194285273469</v>
      </c>
      <c r="Q23" s="86">
        <v>103.13405059840464</v>
      </c>
      <c r="R23" s="86">
        <v>104.0648557407978</v>
      </c>
      <c r="S23" s="86">
        <v>98.972310842515782</v>
      </c>
      <c r="T23" s="86">
        <v>98.087055823124714</v>
      </c>
      <c r="U23" s="86">
        <v>97.335952044543134</v>
      </c>
      <c r="V23" s="88">
        <v>95.755774117392249</v>
      </c>
      <c r="W23" s="3"/>
      <c r="X23" s="52"/>
      <c r="Y23" s="52"/>
      <c r="Z23" s="52"/>
      <c r="AA23" s="52"/>
      <c r="AB23" s="52"/>
      <c r="AC23" s="52"/>
    </row>
    <row r="24" spans="1:29" ht="18.75" customHeight="1" x14ac:dyDescent="0.45">
      <c r="A24" s="7"/>
      <c r="B24" s="8" t="s">
        <v>16</v>
      </c>
      <c r="C24" s="86">
        <v>29.838999999999999</v>
      </c>
      <c r="D24" s="86">
        <v>58.308906866768289</v>
      </c>
      <c r="E24" s="86">
        <v>25.654</v>
      </c>
      <c r="F24" s="86">
        <v>2.54</v>
      </c>
      <c r="G24" s="86">
        <v>7.8445906297291454</v>
      </c>
      <c r="H24" s="86">
        <v>63.272364872786959</v>
      </c>
      <c r="I24" s="86">
        <v>31.988337410771138</v>
      </c>
      <c r="J24" s="86">
        <v>954.5</v>
      </c>
      <c r="K24" s="87">
        <v>45.508476317213074</v>
      </c>
      <c r="L24" s="86">
        <f t="shared" si="1"/>
        <v>212.148</v>
      </c>
      <c r="M24" s="86">
        <v>173.59299999999999</v>
      </c>
      <c r="N24" s="86">
        <v>38.555</v>
      </c>
      <c r="O24" s="86">
        <v>25.780999999999999</v>
      </c>
      <c r="P24" s="86">
        <v>0.43234904013187414</v>
      </c>
      <c r="Q24" s="86">
        <v>103.64157191893403</v>
      </c>
      <c r="R24" s="86">
        <v>104.24824324418755</v>
      </c>
      <c r="S24" s="86">
        <v>99.169250210503961</v>
      </c>
      <c r="T24" s="86">
        <v>98.592136020592093</v>
      </c>
      <c r="U24" s="86">
        <v>96.713519527588232</v>
      </c>
      <c r="V24" s="88">
        <v>95.217985530285205</v>
      </c>
      <c r="W24" s="3"/>
      <c r="X24" s="52"/>
      <c r="Y24" s="52"/>
      <c r="Z24" s="52"/>
      <c r="AA24" s="52"/>
      <c r="AB24" s="52"/>
      <c r="AC24" s="52"/>
    </row>
    <row r="25" spans="1:29" ht="15.9" x14ac:dyDescent="0.45">
      <c r="A25" s="7"/>
      <c r="B25" s="8" t="s">
        <v>17</v>
      </c>
      <c r="C25" s="86">
        <v>29.937999999999999</v>
      </c>
      <c r="D25" s="86">
        <v>58.409911228172867</v>
      </c>
      <c r="E25" s="86">
        <v>25.742000000000001</v>
      </c>
      <c r="F25" s="86">
        <v>2.5150000000000001</v>
      </c>
      <c r="G25" s="86">
        <v>7.7496687517332754</v>
      </c>
      <c r="H25" s="86">
        <v>63.316749585406306</v>
      </c>
      <c r="I25" s="86">
        <v>31.969403433763109</v>
      </c>
      <c r="J25" s="86">
        <v>957.1</v>
      </c>
      <c r="K25" s="87">
        <v>46.660170072103156</v>
      </c>
      <c r="L25" s="86">
        <f t="shared" si="1"/>
        <v>219.31200000000001</v>
      </c>
      <c r="M25" s="86">
        <v>179.94300000000001</v>
      </c>
      <c r="N25" s="86">
        <v>39.369</v>
      </c>
      <c r="O25" s="86">
        <v>26.427</v>
      </c>
      <c r="P25" s="86">
        <v>3.8650938573485671</v>
      </c>
      <c r="Q25" s="86">
        <v>107.06549859422373</v>
      </c>
      <c r="R25" s="86">
        <v>107.7559930942583</v>
      </c>
      <c r="S25" s="86">
        <v>99.617240589514935</v>
      </c>
      <c r="T25" s="86">
        <v>98.978898769626454</v>
      </c>
      <c r="U25" s="86">
        <v>99.307349889458735</v>
      </c>
      <c r="V25" s="88">
        <v>97.539104951433288</v>
      </c>
      <c r="W25" s="3"/>
      <c r="X25" s="52"/>
      <c r="Y25" s="52"/>
      <c r="Z25" s="52"/>
      <c r="AA25" s="52"/>
      <c r="AB25" s="52"/>
      <c r="AC25" s="52"/>
    </row>
    <row r="26" spans="1:29" ht="15.9" x14ac:dyDescent="0.45">
      <c r="A26" s="7"/>
      <c r="B26" s="8" t="s">
        <v>18</v>
      </c>
      <c r="C26" s="86">
        <v>30.105999999999991</v>
      </c>
      <c r="D26" s="86">
        <v>58.634725873989673</v>
      </c>
      <c r="E26" s="86">
        <v>25.861999999999991</v>
      </c>
      <c r="F26" s="86">
        <v>2.4830000000000001</v>
      </c>
      <c r="G26" s="86">
        <v>7.6191352910491279</v>
      </c>
      <c r="H26" s="86">
        <v>63.470639789658186</v>
      </c>
      <c r="I26" s="86">
        <v>32.166345578954363</v>
      </c>
      <c r="J26" s="86">
        <v>968.4</v>
      </c>
      <c r="K26" s="87">
        <v>46.388115714008741</v>
      </c>
      <c r="L26" s="86">
        <f t="shared" si="1"/>
        <v>219.821</v>
      </c>
      <c r="M26" s="86">
        <v>181.017</v>
      </c>
      <c r="N26" s="86">
        <v>38.804000000000002</v>
      </c>
      <c r="O26" s="86">
        <v>27.138999999999999</v>
      </c>
      <c r="P26" s="86">
        <v>4.3317062417542962</v>
      </c>
      <c r="Q26" s="86">
        <v>107.20477476512286</v>
      </c>
      <c r="R26" s="86">
        <v>107.23556081740853</v>
      </c>
      <c r="S26" s="86">
        <v>99.274804021964812</v>
      </c>
      <c r="T26" s="86">
        <v>99.246303408138829</v>
      </c>
      <c r="U26" s="86">
        <v>98.639999805082113</v>
      </c>
      <c r="V26" s="88">
        <v>97.109778260780828</v>
      </c>
      <c r="W26" s="3"/>
      <c r="X26" s="52"/>
      <c r="Y26" s="52"/>
      <c r="Z26" s="52"/>
      <c r="AA26" s="52"/>
      <c r="AB26" s="52"/>
      <c r="AC26" s="52"/>
    </row>
    <row r="27" spans="1:29" ht="15.9" x14ac:dyDescent="0.45">
      <c r="A27" s="7"/>
      <c r="B27" s="8" t="s">
        <v>19</v>
      </c>
      <c r="C27" s="86">
        <v>30.29</v>
      </c>
      <c r="D27" s="86">
        <v>58.881847517592639</v>
      </c>
      <c r="E27" s="86">
        <v>25.866</v>
      </c>
      <c r="F27" s="86">
        <v>2.3570000000000002</v>
      </c>
      <c r="G27" s="86">
        <v>7.2196526480227892</v>
      </c>
      <c r="H27" s="86">
        <v>63.463706698806426</v>
      </c>
      <c r="I27" s="86">
        <v>32.027071640805545</v>
      </c>
      <c r="J27" s="86">
        <v>970.1</v>
      </c>
      <c r="K27" s="87">
        <v>46.920716067290513</v>
      </c>
      <c r="L27" s="86">
        <f t="shared" si="1"/>
        <v>221.64100000000002</v>
      </c>
      <c r="M27" s="86">
        <v>183.34100000000001</v>
      </c>
      <c r="N27" s="86">
        <v>38.299999999999997</v>
      </c>
      <c r="O27" s="86">
        <v>28.856999999999999</v>
      </c>
      <c r="P27" s="86">
        <v>5.2652728668797</v>
      </c>
      <c r="Q27" s="86">
        <v>108.56433978107646</v>
      </c>
      <c r="R27" s="86">
        <v>109.06775816198935</v>
      </c>
      <c r="S27" s="86">
        <v>99.797151415064647</v>
      </c>
      <c r="T27" s="86">
        <v>99.336522891734461</v>
      </c>
      <c r="U27" s="86">
        <v>99.22299289013462</v>
      </c>
      <c r="V27" s="88">
        <v>97.81064369154609</v>
      </c>
      <c r="W27" s="3"/>
      <c r="X27" s="52"/>
      <c r="Y27" s="52"/>
      <c r="Z27" s="52"/>
      <c r="AA27" s="52"/>
      <c r="AB27" s="52"/>
      <c r="AC27" s="52"/>
    </row>
    <row r="28" spans="1:29" ht="18.75" customHeight="1" x14ac:dyDescent="0.45">
      <c r="A28" s="7"/>
      <c r="B28" s="8" t="s">
        <v>20</v>
      </c>
      <c r="C28" s="86">
        <v>30.532</v>
      </c>
      <c r="D28" s="86">
        <v>59.24057509846913</v>
      </c>
      <c r="E28" s="86">
        <v>25.952999999999999</v>
      </c>
      <c r="F28" s="86">
        <v>2.2120000000000002</v>
      </c>
      <c r="G28" s="86">
        <v>6.7554361104324467</v>
      </c>
      <c r="H28" s="86">
        <v>63.532470556277779</v>
      </c>
      <c r="I28" s="86">
        <v>32.061443731167302</v>
      </c>
      <c r="J28" s="86">
        <v>978.9</v>
      </c>
      <c r="K28" s="87">
        <v>46.894487239951786</v>
      </c>
      <c r="L28" s="86">
        <f t="shared" si="1"/>
        <v>223.886</v>
      </c>
      <c r="M28" s="86">
        <v>185.71899999999999</v>
      </c>
      <c r="N28" s="86">
        <v>38.167000000000002</v>
      </c>
      <c r="O28" s="86">
        <v>29.053999999999998</v>
      </c>
      <c r="P28" s="86">
        <v>5.7527456152677958</v>
      </c>
      <c r="Q28" s="86">
        <v>109.60380790309516</v>
      </c>
      <c r="R28" s="86">
        <v>109.99399860342577</v>
      </c>
      <c r="S28" s="86">
        <v>99.71397068196174</v>
      </c>
      <c r="T28" s="86">
        <v>99.360247164795851</v>
      </c>
      <c r="U28" s="86">
        <v>99.673213890068055</v>
      </c>
      <c r="V28" s="88">
        <v>98.021098883140994</v>
      </c>
      <c r="W28" s="3"/>
      <c r="X28" s="52"/>
      <c r="Y28" s="52"/>
      <c r="Z28" s="52"/>
      <c r="AA28" s="52"/>
      <c r="AB28" s="52"/>
      <c r="AC28" s="52"/>
    </row>
    <row r="29" spans="1:29" ht="15.9" x14ac:dyDescent="0.45">
      <c r="A29" s="7"/>
      <c r="B29" s="8" t="s">
        <v>21</v>
      </c>
      <c r="C29" s="86">
        <v>30.704999999999998</v>
      </c>
      <c r="D29" s="86">
        <v>59.464327213571927</v>
      </c>
      <c r="E29" s="86">
        <v>26.099</v>
      </c>
      <c r="F29" s="86">
        <v>2.0609999999999999</v>
      </c>
      <c r="G29" s="86">
        <v>6.2900567661600437</v>
      </c>
      <c r="H29" s="86">
        <v>63.455728561468753</v>
      </c>
      <c r="I29" s="86">
        <v>32.190197036313307</v>
      </c>
      <c r="J29" s="86">
        <v>988.40000000000032</v>
      </c>
      <c r="K29" s="87">
        <v>46.506403590863407</v>
      </c>
      <c r="L29" s="86">
        <f t="shared" si="1"/>
        <v>223.09100000000001</v>
      </c>
      <c r="M29" s="86">
        <v>185.65100000000001</v>
      </c>
      <c r="N29" s="86">
        <v>37.44</v>
      </c>
      <c r="O29" s="86">
        <v>29.03</v>
      </c>
      <c r="P29" s="86">
        <v>1.7608567433848643</v>
      </c>
      <c r="Q29" s="86">
        <v>108.95076864605876</v>
      </c>
      <c r="R29" s="86">
        <v>108.90130539882107</v>
      </c>
      <c r="S29" s="86">
        <v>99.621096353795963</v>
      </c>
      <c r="T29" s="86">
        <v>99.666344506708299</v>
      </c>
      <c r="U29" s="86">
        <v>98.76367834243095</v>
      </c>
      <c r="V29" s="88">
        <v>96.313609826320103</v>
      </c>
      <c r="W29" s="3"/>
      <c r="X29" s="52"/>
      <c r="Y29" s="52"/>
      <c r="Z29" s="52"/>
      <c r="AA29" s="52"/>
      <c r="AB29" s="52"/>
      <c r="AC29" s="52"/>
    </row>
    <row r="30" spans="1:29" ht="15.9" x14ac:dyDescent="0.45">
      <c r="A30" s="7"/>
      <c r="B30" s="8" t="s">
        <v>22</v>
      </c>
      <c r="C30" s="86">
        <v>30.832999999999998</v>
      </c>
      <c r="D30" s="86">
        <v>59.597951096936306</v>
      </c>
      <c r="E30" s="86">
        <v>26.303000000000001</v>
      </c>
      <c r="F30" s="86">
        <v>1.9610000000000001</v>
      </c>
      <c r="G30" s="86">
        <v>5.9797523937305597</v>
      </c>
      <c r="H30" s="86">
        <v>63.388421764762739</v>
      </c>
      <c r="I30" s="86">
        <v>32.160347679434373</v>
      </c>
      <c r="J30" s="86">
        <v>991.6</v>
      </c>
      <c r="K30" s="87">
        <v>45.500091401072154</v>
      </c>
      <c r="L30" s="86">
        <f t="shared" si="1"/>
        <v>222.67700000000002</v>
      </c>
      <c r="M30" s="86">
        <v>185.53200000000001</v>
      </c>
      <c r="N30" s="86">
        <v>37.145000000000003</v>
      </c>
      <c r="O30" s="86">
        <v>28.524999999999999</v>
      </c>
      <c r="P30" s="86">
        <v>0.77580722511190192</v>
      </c>
      <c r="Q30" s="86">
        <v>108.03647715341563</v>
      </c>
      <c r="R30" s="86">
        <v>108.08765661736673</v>
      </c>
      <c r="S30" s="86">
        <v>100.04729690052491</v>
      </c>
      <c r="T30" s="86">
        <v>99.999924543815823</v>
      </c>
      <c r="U30" s="86">
        <v>96.756071357863178</v>
      </c>
      <c r="V30" s="88">
        <v>95.649442029693546</v>
      </c>
      <c r="W30" s="3"/>
      <c r="X30" s="52"/>
      <c r="Y30" s="52"/>
      <c r="Z30" s="52"/>
      <c r="AA30" s="52"/>
      <c r="AB30" s="52"/>
      <c r="AC30" s="52"/>
    </row>
    <row r="31" spans="1:29" ht="15.9" x14ac:dyDescent="0.45">
      <c r="A31" s="7"/>
      <c r="B31" s="8" t="s">
        <v>23</v>
      </c>
      <c r="C31" s="86">
        <v>30.943999999999999</v>
      </c>
      <c r="D31" s="86">
        <v>59.694812585604872</v>
      </c>
      <c r="E31" s="86">
        <v>26.428000000000001</v>
      </c>
      <c r="F31" s="86">
        <v>1.87</v>
      </c>
      <c r="G31" s="86">
        <v>5.6987871030657642</v>
      </c>
      <c r="H31" s="86">
        <v>63.30227443717807</v>
      </c>
      <c r="I31" s="86">
        <v>32.235651499482934</v>
      </c>
      <c r="J31" s="86">
        <v>997.49999999999989</v>
      </c>
      <c r="K31" s="87">
        <v>45.755547653518242</v>
      </c>
      <c r="L31" s="86">
        <f t="shared" si="1"/>
        <v>225.203</v>
      </c>
      <c r="M31" s="86">
        <v>187.64400000000001</v>
      </c>
      <c r="N31" s="86">
        <v>37.558999999999997</v>
      </c>
      <c r="O31" s="86">
        <v>28.529</v>
      </c>
      <c r="P31" s="86">
        <v>0.17055073350302763</v>
      </c>
      <c r="Q31" s="86">
        <v>108.7494970588958</v>
      </c>
      <c r="R31" s="86">
        <v>108.54685061155783</v>
      </c>
      <c r="S31" s="86">
        <v>100.15794645531149</v>
      </c>
      <c r="T31" s="86">
        <v>100.34493163182731</v>
      </c>
      <c r="U31" s="86">
        <v>97.708402383122532</v>
      </c>
      <c r="V31" s="88">
        <v>96.496717956789794</v>
      </c>
      <c r="W31" s="3"/>
      <c r="X31" s="52"/>
      <c r="Y31" s="52"/>
      <c r="Z31" s="52"/>
      <c r="AA31" s="52"/>
      <c r="AB31" s="52"/>
      <c r="AC31" s="52"/>
    </row>
    <row r="32" spans="1:29" ht="18.75" customHeight="1" x14ac:dyDescent="0.45">
      <c r="A32" s="7"/>
      <c r="B32" s="8" t="s">
        <v>24</v>
      </c>
      <c r="C32" s="86">
        <v>31.155999999999999</v>
      </c>
      <c r="D32" s="86">
        <v>59.989217498459645</v>
      </c>
      <c r="E32" s="86">
        <v>26.631</v>
      </c>
      <c r="F32" s="86">
        <v>1.8260000000000001</v>
      </c>
      <c r="G32" s="86">
        <v>5.5363531623309683</v>
      </c>
      <c r="H32" s="86">
        <v>63.5050831792976</v>
      </c>
      <c r="I32" s="86">
        <v>32.106175375529595</v>
      </c>
      <c r="J32" s="86">
        <v>1000.3</v>
      </c>
      <c r="K32" s="87">
        <v>46.116173552570046</v>
      </c>
      <c r="L32" s="86">
        <f t="shared" si="1"/>
        <v>228.31900000000002</v>
      </c>
      <c r="M32" s="86">
        <v>190.11</v>
      </c>
      <c r="N32" s="86">
        <v>38.209000000000003</v>
      </c>
      <c r="O32" s="86">
        <v>28.821000000000002</v>
      </c>
      <c r="P32" s="86">
        <v>-0.24177401187851499</v>
      </c>
      <c r="Q32" s="86">
        <v>109.3388143795562</v>
      </c>
      <c r="R32" s="86">
        <v>109.57518405046831</v>
      </c>
      <c r="S32" s="86">
        <v>100.17312681662801</v>
      </c>
      <c r="T32" s="86">
        <v>99.957038755950194</v>
      </c>
      <c r="U32" s="86">
        <v>97.879662889530223</v>
      </c>
      <c r="V32" s="88">
        <v>97.611938076879341</v>
      </c>
      <c r="W32" s="3"/>
      <c r="X32" s="52"/>
      <c r="Y32" s="52"/>
      <c r="Z32" s="52"/>
      <c r="AA32" s="52"/>
      <c r="AB32" s="52"/>
      <c r="AC32" s="52"/>
    </row>
    <row r="33" spans="1:29" ht="15.9" x14ac:dyDescent="0.45">
      <c r="A33" s="7"/>
      <c r="B33" s="8" t="s">
        <v>25</v>
      </c>
      <c r="C33" s="86">
        <v>31.11</v>
      </c>
      <c r="D33" s="86">
        <v>59.784384188173803</v>
      </c>
      <c r="E33" s="86">
        <v>26.591999999999999</v>
      </c>
      <c r="F33" s="86">
        <v>1.849</v>
      </c>
      <c r="G33" s="86">
        <v>5.6100003034072632</v>
      </c>
      <c r="H33" s="86">
        <v>63.33762515133462</v>
      </c>
      <c r="I33" s="86">
        <v>32.111861137897783</v>
      </c>
      <c r="J33" s="86">
        <v>999</v>
      </c>
      <c r="K33" s="87">
        <v>46.441955424250182</v>
      </c>
      <c r="L33" s="86">
        <f t="shared" si="1"/>
        <v>229.93700000000001</v>
      </c>
      <c r="M33" s="86">
        <v>191.00700000000001</v>
      </c>
      <c r="N33" s="86">
        <v>38.93</v>
      </c>
      <c r="O33" s="86">
        <v>30.327000000000002</v>
      </c>
      <c r="P33" s="86">
        <v>0.97755619278803163</v>
      </c>
      <c r="Q33" s="86">
        <v>110.01582363204847</v>
      </c>
      <c r="R33" s="86">
        <v>110.23413523099505</v>
      </c>
      <c r="S33" s="86">
        <v>100.89415721452768</v>
      </c>
      <c r="T33" s="86">
        <v>100.69434283997201</v>
      </c>
      <c r="U33" s="86">
        <v>98.824818107430715</v>
      </c>
      <c r="V33" s="88">
        <v>98.302843286771605</v>
      </c>
      <c r="W33" s="3"/>
      <c r="X33" s="52"/>
      <c r="Y33" s="52"/>
      <c r="Z33" s="52"/>
      <c r="AA33" s="52"/>
      <c r="AB33" s="52"/>
      <c r="AC33" s="52"/>
    </row>
    <row r="34" spans="1:29" ht="15.9" x14ac:dyDescent="0.45">
      <c r="A34" s="7"/>
      <c r="B34" s="8" t="s">
        <v>26</v>
      </c>
      <c r="C34" s="86">
        <v>31.332999999999998</v>
      </c>
      <c r="D34" s="86">
        <v>60.097435602355333</v>
      </c>
      <c r="E34" s="86">
        <v>26.757000000000001</v>
      </c>
      <c r="F34" s="86">
        <v>1.76</v>
      </c>
      <c r="G34" s="86">
        <v>5.3183452693923181</v>
      </c>
      <c r="H34" s="86">
        <v>63.473157258760573</v>
      </c>
      <c r="I34" s="86">
        <v>31.892892477579551</v>
      </c>
      <c r="J34" s="86">
        <v>999.3</v>
      </c>
      <c r="K34" s="87">
        <v>46.870396032382757</v>
      </c>
      <c r="L34" s="86">
        <f t="shared" si="1"/>
        <v>232.44900000000001</v>
      </c>
      <c r="M34" s="86">
        <v>193.35599999999999</v>
      </c>
      <c r="N34" s="86">
        <v>39.093000000000004</v>
      </c>
      <c r="O34" s="86">
        <v>31.568000000000001</v>
      </c>
      <c r="P34" s="86">
        <v>2.4487569347129812</v>
      </c>
      <c r="Q34" s="86">
        <v>110.68202787972949</v>
      </c>
      <c r="R34" s="86">
        <v>111.6630846711118</v>
      </c>
      <c r="S34" s="86">
        <v>101.2617609274651</v>
      </c>
      <c r="T34" s="86">
        <v>100.3720887626864</v>
      </c>
      <c r="U34" s="86">
        <v>99.180928354554354</v>
      </c>
      <c r="V34" s="88">
        <v>98.479063188179651</v>
      </c>
      <c r="W34" s="3"/>
      <c r="X34" s="52"/>
      <c r="Y34" s="52"/>
      <c r="Z34" s="52"/>
      <c r="AA34" s="52"/>
      <c r="AB34" s="52"/>
      <c r="AC34" s="52"/>
    </row>
    <row r="35" spans="1:29" ht="15.9" x14ac:dyDescent="0.45">
      <c r="A35" s="7"/>
      <c r="B35" s="8" t="s">
        <v>27</v>
      </c>
      <c r="C35" s="86">
        <v>31.54</v>
      </c>
      <c r="D35" s="86">
        <v>60.379814687188912</v>
      </c>
      <c r="E35" s="86">
        <v>26.86</v>
      </c>
      <c r="F35" s="86">
        <v>1.6879999999999999</v>
      </c>
      <c r="G35" s="86">
        <v>5.0800529673769113</v>
      </c>
      <c r="H35" s="86">
        <v>63.611302549965536</v>
      </c>
      <c r="I35" s="86">
        <v>32.308180088776155</v>
      </c>
      <c r="J35" s="86">
        <v>1019</v>
      </c>
      <c r="K35" s="87">
        <v>46.577200018135137</v>
      </c>
      <c r="L35" s="86">
        <f t="shared" si="1"/>
        <v>233.816</v>
      </c>
      <c r="M35" s="86">
        <v>194.542</v>
      </c>
      <c r="N35" s="86">
        <v>39.274000000000001</v>
      </c>
      <c r="O35" s="86">
        <v>31.472000000000001</v>
      </c>
      <c r="P35" s="86">
        <v>2.0086462105417757</v>
      </c>
      <c r="Q35" s="86">
        <v>110.93388971055255</v>
      </c>
      <c r="R35" s="86">
        <v>110.47860153422353</v>
      </c>
      <c r="S35" s="86">
        <v>99.879162804904624</v>
      </c>
      <c r="T35" s="86">
        <v>100.29077013207225</v>
      </c>
      <c r="U35" s="86">
        <v>98.528574371427169</v>
      </c>
      <c r="V35" s="88">
        <v>98.547565438572008</v>
      </c>
      <c r="W35" s="3"/>
      <c r="X35" s="52"/>
      <c r="Y35" s="52"/>
      <c r="Z35" s="52"/>
      <c r="AA35" s="52"/>
      <c r="AB35" s="52"/>
      <c r="AC35" s="52"/>
    </row>
    <row r="36" spans="1:29" ht="18.75" customHeight="1" x14ac:dyDescent="0.45">
      <c r="A36" s="7"/>
      <c r="B36" s="8" t="s">
        <v>28</v>
      </c>
      <c r="C36" s="86">
        <v>31.571999999999992</v>
      </c>
      <c r="D36" s="86">
        <v>60.32558850504433</v>
      </c>
      <c r="E36" s="86">
        <v>26.857999999999993</v>
      </c>
      <c r="F36" s="86">
        <v>1.6870000000000001</v>
      </c>
      <c r="G36" s="86">
        <v>5.0723112540966353</v>
      </c>
      <c r="H36" s="86">
        <v>63.548991134209729</v>
      </c>
      <c r="I36" s="86">
        <v>32.113898390979351</v>
      </c>
      <c r="J36" s="86">
        <v>1013.9</v>
      </c>
      <c r="K36" s="87">
        <v>46.533804341167581</v>
      </c>
      <c r="L36" s="86">
        <f t="shared" si="1"/>
        <v>236.17400000000001</v>
      </c>
      <c r="M36" s="86">
        <v>196.72300000000001</v>
      </c>
      <c r="N36" s="86">
        <v>39.451000000000001</v>
      </c>
      <c r="O36" s="86">
        <v>31.167000000000002</v>
      </c>
      <c r="P36" s="86">
        <v>2.6039267553082057</v>
      </c>
      <c r="Q36" s="86">
        <v>112.18591702112226</v>
      </c>
      <c r="R36" s="86">
        <v>112.40140386518183</v>
      </c>
      <c r="S36" s="86">
        <v>100.74564636119874</v>
      </c>
      <c r="T36" s="86">
        <v>100.55250498893305</v>
      </c>
      <c r="U36" s="86">
        <v>99.210283930113448</v>
      </c>
      <c r="V36" s="88">
        <v>99.435592762197302</v>
      </c>
      <c r="W36" s="3"/>
      <c r="X36" s="52"/>
      <c r="Y36" s="52"/>
      <c r="Z36" s="52"/>
      <c r="AA36" s="52"/>
      <c r="AB36" s="52"/>
      <c r="AC36" s="52"/>
    </row>
    <row r="37" spans="1:29" ht="15.9" x14ac:dyDescent="0.45">
      <c r="A37" s="7"/>
      <c r="B37" s="8" t="s">
        <v>31</v>
      </c>
      <c r="C37" s="86">
        <v>31.747</v>
      </c>
      <c r="D37" s="86">
        <v>60.546591906015173</v>
      </c>
      <c r="E37" s="86">
        <v>26.962</v>
      </c>
      <c r="F37" s="86">
        <v>1.643</v>
      </c>
      <c r="G37" s="86">
        <v>4.9206349206349209</v>
      </c>
      <c r="H37" s="86">
        <v>63.680054926192931</v>
      </c>
      <c r="I37" s="86">
        <v>32.018773427410466</v>
      </c>
      <c r="J37" s="86">
        <v>1016.5</v>
      </c>
      <c r="K37" s="87">
        <v>46.61244966504097</v>
      </c>
      <c r="L37" s="86">
        <f t="shared" si="1"/>
        <v>240.37100000000001</v>
      </c>
      <c r="M37" s="86">
        <v>198.54900000000001</v>
      </c>
      <c r="N37" s="86">
        <v>41.822000000000003</v>
      </c>
      <c r="O37" s="86">
        <v>31.689</v>
      </c>
      <c r="P37" s="86">
        <v>2.522058658818449</v>
      </c>
      <c r="Q37" s="86">
        <v>112.79048723803099</v>
      </c>
      <c r="R37" s="86">
        <v>113.34286961470612</v>
      </c>
      <c r="S37" s="86">
        <v>101.05139176349599</v>
      </c>
      <c r="T37" s="86">
        <v>100.5589125441292</v>
      </c>
      <c r="U37" s="86">
        <v>100.26214096696714</v>
      </c>
      <c r="V37" s="88">
        <v>100.37488592855152</v>
      </c>
      <c r="W37" s="3"/>
      <c r="X37" s="52"/>
      <c r="Y37" s="52"/>
      <c r="Z37" s="52"/>
      <c r="AA37" s="52"/>
      <c r="AB37" s="52"/>
      <c r="AC37" s="52"/>
    </row>
    <row r="38" spans="1:29" ht="15.9" x14ac:dyDescent="0.45">
      <c r="A38" s="7"/>
      <c r="B38" s="8" t="s">
        <v>32</v>
      </c>
      <c r="C38" s="86">
        <v>31.81</v>
      </c>
      <c r="D38" s="86">
        <v>60.575476548664135</v>
      </c>
      <c r="E38" s="86">
        <v>27.023</v>
      </c>
      <c r="F38" s="86">
        <v>1.6180000000000001</v>
      </c>
      <c r="G38" s="86">
        <v>4.8402536795500781</v>
      </c>
      <c r="H38" s="86">
        <v>63.656618361167709</v>
      </c>
      <c r="I38" s="86">
        <v>32.030807922037098</v>
      </c>
      <c r="J38" s="86">
        <v>1018.9</v>
      </c>
      <c r="K38" s="87">
        <v>46.184759812244081</v>
      </c>
      <c r="L38" s="86">
        <f t="shared" si="1"/>
        <v>242.405</v>
      </c>
      <c r="M38" s="86">
        <v>200.131</v>
      </c>
      <c r="N38" s="86">
        <v>42.274000000000001</v>
      </c>
      <c r="O38" s="86">
        <v>31.093</v>
      </c>
      <c r="P38" s="86">
        <v>2.4850623567711505</v>
      </c>
      <c r="Q38" s="86">
        <v>113.43254529027959</v>
      </c>
      <c r="R38" s="86">
        <v>113.94524492530438</v>
      </c>
      <c r="S38" s="86">
        <v>101.18886937005546</v>
      </c>
      <c r="T38" s="86">
        <v>100.73356738331084</v>
      </c>
      <c r="U38" s="86">
        <v>100.13504350716363</v>
      </c>
      <c r="V38" s="88">
        <v>100.20511879344836</v>
      </c>
      <c r="W38" s="3"/>
      <c r="X38" s="52"/>
      <c r="Y38" s="52"/>
      <c r="Z38" s="52"/>
      <c r="AA38" s="52"/>
      <c r="AB38" s="52"/>
      <c r="AC38" s="52"/>
    </row>
    <row r="39" spans="1:29" ht="15.9" x14ac:dyDescent="0.45">
      <c r="A39" s="7"/>
      <c r="B39" s="8" t="s">
        <v>33</v>
      </c>
      <c r="C39" s="86">
        <v>31.844999999999999</v>
      </c>
      <c r="D39" s="86">
        <v>60.563701717350376</v>
      </c>
      <c r="E39" s="86">
        <v>27.042000000000002</v>
      </c>
      <c r="F39" s="86">
        <v>1.5849999999999995</v>
      </c>
      <c r="G39" s="86">
        <v>4.7412503739156442</v>
      </c>
      <c r="H39" s="86">
        <v>63.57809855270915</v>
      </c>
      <c r="I39" s="86">
        <v>32.121212121212125</v>
      </c>
      <c r="J39" s="86">
        <v>1022.9</v>
      </c>
      <c r="K39" s="87">
        <v>45.812932169579987</v>
      </c>
      <c r="L39" s="86">
        <f t="shared" si="1"/>
        <v>242.66499999999999</v>
      </c>
      <c r="M39" s="86">
        <v>200.184</v>
      </c>
      <c r="N39" s="86">
        <v>42.481000000000002</v>
      </c>
      <c r="O39" s="86">
        <v>32.235999999999997</v>
      </c>
      <c r="P39" s="86">
        <v>2.2075990501441156</v>
      </c>
      <c r="Q39" s="86">
        <v>113.38286520609061</v>
      </c>
      <c r="R39" s="86">
        <v>113.57478523545898</v>
      </c>
      <c r="S39" s="86">
        <v>101.43562902506032</v>
      </c>
      <c r="T39" s="86">
        <v>101.26422188692557</v>
      </c>
      <c r="U39" s="86">
        <v>99.644793605939071</v>
      </c>
      <c r="V39" s="88">
        <v>99.747653291203818</v>
      </c>
      <c r="W39" s="3"/>
      <c r="X39" s="52"/>
      <c r="Y39" s="52"/>
      <c r="Z39" s="52"/>
      <c r="AA39" s="52"/>
      <c r="AB39" s="52"/>
      <c r="AC39" s="52"/>
    </row>
    <row r="40" spans="1:29" ht="18.75" customHeight="1" x14ac:dyDescent="0.45">
      <c r="A40" s="7"/>
      <c r="B40" s="8" t="s">
        <v>34</v>
      </c>
      <c r="C40" s="86">
        <v>31.946000000000002</v>
      </c>
      <c r="D40" s="86">
        <v>60.678468299999999</v>
      </c>
      <c r="E40" s="86">
        <v>27.148</v>
      </c>
      <c r="F40" s="86">
        <v>1.5269999999999999</v>
      </c>
      <c r="G40" s="86">
        <v>4.5618857000000004</v>
      </c>
      <c r="H40" s="86">
        <v>63.578863400000003</v>
      </c>
      <c r="I40" s="86">
        <v>32.219996243661178</v>
      </c>
      <c r="J40" s="86">
        <v>1029.3</v>
      </c>
      <c r="K40" s="87">
        <v>46.004288555161637</v>
      </c>
      <c r="L40" s="86">
        <f t="shared" si="1"/>
        <v>246.292</v>
      </c>
      <c r="M40" s="86">
        <v>203.399</v>
      </c>
      <c r="N40" s="86">
        <v>42.893000000000001</v>
      </c>
      <c r="O40" s="86">
        <v>33.029000000000003</v>
      </c>
      <c r="P40" s="86">
        <v>2.2891344384532664</v>
      </c>
      <c r="Q40" s="86">
        <v>114.75400348274735</v>
      </c>
      <c r="R40" s="86">
        <v>114.59582159492402</v>
      </c>
      <c r="S40" s="86">
        <v>101.65443128702263</v>
      </c>
      <c r="T40" s="86">
        <v>101.79474957806322</v>
      </c>
      <c r="U40" s="86">
        <v>100.21182506192241</v>
      </c>
      <c r="V40" s="88">
        <v>100.83553984663898</v>
      </c>
      <c r="W40" s="3"/>
      <c r="X40" s="52"/>
      <c r="Y40" s="52"/>
      <c r="Z40" s="52"/>
      <c r="AA40" s="52"/>
      <c r="AB40" s="52"/>
      <c r="AC40" s="52"/>
    </row>
    <row r="41" spans="1:29" ht="15.9" x14ac:dyDescent="0.45">
      <c r="A41" s="7"/>
      <c r="B41" s="8" t="s">
        <v>38</v>
      </c>
      <c r="C41" s="86">
        <v>32.064999999999998</v>
      </c>
      <c r="D41" s="86">
        <v>60.825935200000004</v>
      </c>
      <c r="E41" s="86">
        <v>27.257999999999999</v>
      </c>
      <c r="F41" s="86">
        <v>1.4850000000000001</v>
      </c>
      <c r="G41" s="86">
        <v>4.4262295099999998</v>
      </c>
      <c r="H41" s="86">
        <v>63.642916800000002</v>
      </c>
      <c r="I41" s="86">
        <v>32.271947606424447</v>
      </c>
      <c r="J41" s="86">
        <v>1034.8</v>
      </c>
      <c r="K41" s="87">
        <v>46.602648942644883</v>
      </c>
      <c r="L41" s="86">
        <f t="shared" si="1"/>
        <v>249.77500000000001</v>
      </c>
      <c r="M41" s="86">
        <v>206.45500000000001</v>
      </c>
      <c r="N41" s="86">
        <v>43.32</v>
      </c>
      <c r="O41" s="86">
        <v>34.744</v>
      </c>
      <c r="P41" s="86">
        <v>2.8527287578654414</v>
      </c>
      <c r="Q41" s="86">
        <v>116.00809390360686</v>
      </c>
      <c r="R41" s="86">
        <v>115.66169098411248</v>
      </c>
      <c r="S41" s="86">
        <v>101.76502942534796</v>
      </c>
      <c r="T41" s="86">
        <v>102.06981230544795</v>
      </c>
      <c r="U41" s="86">
        <v>100.901897251222</v>
      </c>
      <c r="V41" s="88">
        <v>101.12371243306752</v>
      </c>
      <c r="W41" s="3"/>
      <c r="X41" s="52"/>
      <c r="Y41" s="52"/>
      <c r="Z41" s="52"/>
      <c r="AA41" s="52"/>
      <c r="AB41" s="52"/>
      <c r="AC41" s="52"/>
    </row>
    <row r="42" spans="1:29" ht="15.9" x14ac:dyDescent="0.45">
      <c r="A42" s="7"/>
      <c r="B42" s="8" t="s">
        <v>39</v>
      </c>
      <c r="C42" s="86">
        <v>32.063000000000002</v>
      </c>
      <c r="D42" s="86">
        <v>60.740333800000002</v>
      </c>
      <c r="E42" s="86">
        <v>27.253</v>
      </c>
      <c r="F42" s="86">
        <v>1.429</v>
      </c>
      <c r="G42" s="86">
        <v>4.2666905499999999</v>
      </c>
      <c r="H42" s="86">
        <v>63.447439699999997</v>
      </c>
      <c r="I42" s="86">
        <v>31.952718086267662</v>
      </c>
      <c r="J42" s="86">
        <v>1024.5</v>
      </c>
      <c r="K42" s="87">
        <v>46.617640569511089</v>
      </c>
      <c r="L42" s="86">
        <f t="shared" si="1"/>
        <v>250.79199999999997</v>
      </c>
      <c r="M42" s="86">
        <v>208.05699999999999</v>
      </c>
      <c r="N42" s="86">
        <v>42.734999999999999</v>
      </c>
      <c r="O42" s="86">
        <v>34.923000000000002</v>
      </c>
      <c r="P42" s="86">
        <v>3.0830385483264333</v>
      </c>
      <c r="Q42" s="86">
        <v>116.92971438792672</v>
      </c>
      <c r="R42" s="86">
        <v>117.74527905765792</v>
      </c>
      <c r="S42" s="86">
        <v>103.44139450559582</v>
      </c>
      <c r="T42" s="86">
        <v>102.72490593448988</v>
      </c>
      <c r="U42" s="86">
        <v>101.54331866602062</v>
      </c>
      <c r="V42" s="88">
        <v>101.07334721268174</v>
      </c>
      <c r="W42" s="3"/>
      <c r="X42" s="52"/>
      <c r="Y42" s="52"/>
      <c r="Z42" s="52"/>
      <c r="AA42" s="52"/>
      <c r="AB42" s="52"/>
      <c r="AC42" s="52"/>
    </row>
    <row r="43" spans="1:29" ht="15.9" x14ac:dyDescent="0.45">
      <c r="A43" s="7"/>
      <c r="B43" s="8" t="s">
        <v>40</v>
      </c>
      <c r="C43" s="86">
        <v>32.154000000000003</v>
      </c>
      <c r="D43" s="86">
        <v>60.830905399999999</v>
      </c>
      <c r="E43" s="86">
        <v>27.378</v>
      </c>
      <c r="F43" s="86">
        <v>1.4630000000000001</v>
      </c>
      <c r="G43" s="86">
        <v>4.3519647800000003</v>
      </c>
      <c r="H43" s="86">
        <v>63.598698400000004</v>
      </c>
      <c r="I43" s="86">
        <v>31.936928531442437</v>
      </c>
      <c r="J43" s="86">
        <v>1026.9000000000001</v>
      </c>
      <c r="K43" s="87">
        <v>46.218373186955894</v>
      </c>
      <c r="L43" s="86">
        <f t="shared" si="1"/>
        <v>252.51600000000002</v>
      </c>
      <c r="M43" s="86">
        <v>209.68100000000001</v>
      </c>
      <c r="N43" s="86">
        <v>42.835000000000001</v>
      </c>
      <c r="O43" s="86">
        <v>35.170999999999999</v>
      </c>
      <c r="P43" s="86">
        <v>3.4586496224481733</v>
      </c>
      <c r="Q43" s="86">
        <v>117.30438124546198</v>
      </c>
      <c r="R43" s="86">
        <v>118.18095871371861</v>
      </c>
      <c r="S43" s="86">
        <v>103.94498220159818</v>
      </c>
      <c r="T43" s="86">
        <v>103.17399650028078</v>
      </c>
      <c r="U43" s="86">
        <v>100.40914662836408</v>
      </c>
      <c r="V43" s="88">
        <v>100.68966295533737</v>
      </c>
      <c r="W43" s="3"/>
      <c r="X43" s="52"/>
      <c r="Y43" s="52"/>
      <c r="Z43" s="52"/>
      <c r="AA43" s="52"/>
      <c r="AB43" s="52"/>
      <c r="AC43" s="52"/>
    </row>
    <row r="44" spans="1:29" ht="18.75" customHeight="1" x14ac:dyDescent="0.45">
      <c r="A44" s="7"/>
      <c r="B44" s="8" t="s">
        <v>41</v>
      </c>
      <c r="C44" s="86">
        <v>32.343000000000004</v>
      </c>
      <c r="D44" s="86">
        <v>61.1063878</v>
      </c>
      <c r="E44" s="86">
        <v>27.591999999999999</v>
      </c>
      <c r="F44" s="86">
        <v>1.417</v>
      </c>
      <c r="G44" s="86">
        <v>4.1972748800000002</v>
      </c>
      <c r="H44" s="86">
        <v>63.783559099999998</v>
      </c>
      <c r="I44" s="86">
        <v>31.904894413010545</v>
      </c>
      <c r="J44" s="86">
        <v>1031.9000000000001</v>
      </c>
      <c r="K44" s="87">
        <v>46.825319143329331</v>
      </c>
      <c r="L44" s="86">
        <f t="shared" si="1"/>
        <v>257.96199999999999</v>
      </c>
      <c r="M44" s="86">
        <v>213.578</v>
      </c>
      <c r="N44" s="86">
        <v>44.384</v>
      </c>
      <c r="O44" s="86">
        <v>35.189</v>
      </c>
      <c r="P44" s="86">
        <v>3.3147576051984151</v>
      </c>
      <c r="Q44" s="86">
        <v>118.55782054046135</v>
      </c>
      <c r="R44" s="86">
        <v>119.56369209890808</v>
      </c>
      <c r="S44" s="86">
        <v>103.5000956418146</v>
      </c>
      <c r="T44" s="86">
        <v>102.62936473115907</v>
      </c>
      <c r="U44" s="86">
        <v>101.36069391846807</v>
      </c>
      <c r="V44" s="88">
        <v>101.51292894776665</v>
      </c>
      <c r="W44" s="3"/>
      <c r="X44" s="52"/>
      <c r="Y44" s="52"/>
      <c r="Z44" s="52"/>
      <c r="AA44" s="52"/>
      <c r="AB44" s="52"/>
      <c r="AC44" s="52"/>
    </row>
    <row r="45" spans="1:29" ht="15.9" x14ac:dyDescent="0.45">
      <c r="A45" s="7"/>
      <c r="B45" s="8" t="s">
        <v>43</v>
      </c>
      <c r="C45" s="86">
        <v>32.386000000000003</v>
      </c>
      <c r="D45" s="86">
        <v>61.104507499999997</v>
      </c>
      <c r="E45" s="86">
        <v>27.614999999999998</v>
      </c>
      <c r="F45" s="86">
        <v>1.3620000000000001</v>
      </c>
      <c r="G45" s="86">
        <v>4.0357947100000002</v>
      </c>
      <c r="H45" s="86">
        <v>63.674270300000003</v>
      </c>
      <c r="I45" s="86">
        <v>31.915025010807135</v>
      </c>
      <c r="J45" s="86">
        <v>1033.5999999999999</v>
      </c>
      <c r="K45" s="87">
        <v>46.374213977386447</v>
      </c>
      <c r="L45" s="86">
        <f t="shared" si="1"/>
        <v>257.46999999999997</v>
      </c>
      <c r="M45" s="86">
        <v>212.91399999999999</v>
      </c>
      <c r="N45" s="86">
        <v>44.555999999999997</v>
      </c>
      <c r="O45" s="86">
        <v>35.47</v>
      </c>
      <c r="P45" s="86">
        <v>1.7953062990830215</v>
      </c>
      <c r="Q45" s="86">
        <v>118.09079452090445</v>
      </c>
      <c r="R45" s="86">
        <v>119.05490083100743</v>
      </c>
      <c r="S45" s="86">
        <v>103.50192821539493</v>
      </c>
      <c r="T45" s="86">
        <v>102.66376984136939</v>
      </c>
      <c r="U45" s="86">
        <v>100.8757664085072</v>
      </c>
      <c r="V45" s="88">
        <v>100.93316835517501</v>
      </c>
      <c r="W45" s="3"/>
      <c r="X45" s="52"/>
      <c r="Y45" s="52"/>
      <c r="Z45" s="52"/>
      <c r="AA45" s="52"/>
      <c r="AB45" s="52"/>
      <c r="AC45" s="52"/>
    </row>
    <row r="46" spans="1:29" ht="15.9" x14ac:dyDescent="0.45">
      <c r="A46" s="7"/>
      <c r="B46" s="8" t="s">
        <v>44</v>
      </c>
      <c r="C46" s="86">
        <v>32.430999999999997</v>
      </c>
      <c r="D46" s="86">
        <v>61.109854900000002</v>
      </c>
      <c r="E46" s="86">
        <v>27.670999999999999</v>
      </c>
      <c r="F46" s="86">
        <v>1.377</v>
      </c>
      <c r="G46" s="86">
        <v>4.0730004700000002</v>
      </c>
      <c r="H46" s="86">
        <v>63.704541200000001</v>
      </c>
      <c r="I46" s="86">
        <v>32.151336684036878</v>
      </c>
      <c r="J46" s="86">
        <v>1042.7</v>
      </c>
      <c r="K46" s="87">
        <v>46.695845205629091</v>
      </c>
      <c r="L46" s="86">
        <f t="shared" si="1"/>
        <v>261.66500000000002</v>
      </c>
      <c r="M46" s="86">
        <v>216.76900000000001</v>
      </c>
      <c r="N46" s="86">
        <v>44.896000000000001</v>
      </c>
      <c r="O46" s="86">
        <v>35.445999999999998</v>
      </c>
      <c r="P46" s="86">
        <v>2.6134534312540314</v>
      </c>
      <c r="Q46" s="86">
        <v>119.98561802075352</v>
      </c>
      <c r="R46" s="86">
        <v>120.0761021553065</v>
      </c>
      <c r="S46" s="86">
        <v>102.93994114265476</v>
      </c>
      <c r="T46" s="86">
        <v>102.86237007465677</v>
      </c>
      <c r="U46" s="86">
        <v>101.68611579390922</v>
      </c>
      <c r="V46" s="88">
        <v>101.77093341009912</v>
      </c>
      <c r="W46" s="3"/>
      <c r="X46" s="52"/>
      <c r="Y46" s="52"/>
      <c r="Z46" s="52"/>
      <c r="AA46" s="52"/>
      <c r="AB46" s="52"/>
      <c r="AC46" s="52"/>
    </row>
    <row r="47" spans="1:29" ht="15.9" x14ac:dyDescent="0.45">
      <c r="A47" s="7"/>
      <c r="B47" s="8" t="s">
        <v>45</v>
      </c>
      <c r="C47" s="86">
        <v>32.597000000000001</v>
      </c>
      <c r="D47" s="86">
        <v>61.344047600000003</v>
      </c>
      <c r="E47" s="86">
        <v>27.757000000000001</v>
      </c>
      <c r="F47" s="86">
        <v>1.363</v>
      </c>
      <c r="G47" s="86">
        <v>4.0135453500000002</v>
      </c>
      <c r="H47" s="86">
        <v>63.909067</v>
      </c>
      <c r="I47" s="86">
        <v>31.966131852624475</v>
      </c>
      <c r="J47" s="86">
        <v>1042</v>
      </c>
      <c r="K47" s="87">
        <v>46.962536699510551</v>
      </c>
      <c r="L47" s="86">
        <f t="shared" si="1"/>
        <v>264.858</v>
      </c>
      <c r="M47" s="86">
        <v>219.63499999999999</v>
      </c>
      <c r="N47" s="86">
        <v>45.222999999999999</v>
      </c>
      <c r="O47" s="86">
        <v>36.454999999999998</v>
      </c>
      <c r="P47" s="86">
        <v>3.3169704696773605</v>
      </c>
      <c r="Q47" s="86">
        <v>121.19533293101169</v>
      </c>
      <c r="R47" s="86">
        <v>121.9894383326217</v>
      </c>
      <c r="S47" s="86">
        <v>103.14065734379459</v>
      </c>
      <c r="T47" s="86">
        <v>102.46925042331198</v>
      </c>
      <c r="U47" s="86">
        <v>101.77805530369106</v>
      </c>
      <c r="V47" s="88">
        <v>102.12963749578807</v>
      </c>
      <c r="W47" s="3"/>
      <c r="X47" s="52"/>
      <c r="Y47" s="52"/>
      <c r="Z47" s="52"/>
      <c r="AA47" s="52"/>
      <c r="AB47" s="52"/>
      <c r="AC47" s="52"/>
    </row>
    <row r="48" spans="1:29" ht="18.75" customHeight="1" x14ac:dyDescent="0.45">
      <c r="A48" s="7"/>
      <c r="B48" s="8" t="s">
        <v>46</v>
      </c>
      <c r="C48" s="86">
        <v>32.697000000000003</v>
      </c>
      <c r="D48" s="86">
        <v>61.453595499999999</v>
      </c>
      <c r="E48" s="86">
        <v>27.766999999999999</v>
      </c>
      <c r="F48" s="86">
        <v>1.298</v>
      </c>
      <c r="G48" s="86">
        <v>3.81820856</v>
      </c>
      <c r="H48" s="86">
        <v>63.893169899999997</v>
      </c>
      <c r="I48" s="86">
        <v>32.201731045661681</v>
      </c>
      <c r="J48" s="86">
        <v>1052.9000000000001</v>
      </c>
      <c r="K48" s="87">
        <v>46.892212146474115</v>
      </c>
      <c r="L48" s="86">
        <f t="shared" si="1"/>
        <v>267.87099999999998</v>
      </c>
      <c r="M48" s="86">
        <v>220.80500000000001</v>
      </c>
      <c r="N48" s="86">
        <v>47.066000000000003</v>
      </c>
      <c r="O48" s="86">
        <v>36.817999999999998</v>
      </c>
      <c r="P48" s="86">
        <v>2.7322048875629834</v>
      </c>
      <c r="Q48" s="86">
        <v>121.79706310785599</v>
      </c>
      <c r="R48" s="86">
        <v>121.69816224919391</v>
      </c>
      <c r="S48" s="86">
        <v>102.8161448570724</v>
      </c>
      <c r="T48" s="86">
        <v>102.89970080255884</v>
      </c>
      <c r="U48" s="86">
        <v>102.89880167281463</v>
      </c>
      <c r="V48" s="88">
        <v>103.18507126728706</v>
      </c>
      <c r="W48" s="3"/>
      <c r="X48" s="52"/>
      <c r="Y48" s="52"/>
      <c r="Z48" s="52"/>
      <c r="AA48" s="52"/>
      <c r="AB48" s="52"/>
      <c r="AC48" s="52"/>
    </row>
    <row r="49" spans="1:29" ht="15.9" x14ac:dyDescent="0.45">
      <c r="A49" s="7"/>
      <c r="B49" s="8" t="s">
        <v>59</v>
      </c>
      <c r="C49" s="86">
        <v>32.811</v>
      </c>
      <c r="D49" s="86">
        <v>61.587986899999997</v>
      </c>
      <c r="E49" s="86">
        <v>27.852</v>
      </c>
      <c r="F49" s="86">
        <v>1.329</v>
      </c>
      <c r="G49" s="86">
        <v>3.8927943800000002</v>
      </c>
      <c r="H49" s="86">
        <v>64.082590300000021</v>
      </c>
      <c r="I49" s="86">
        <v>32.080704641736006</v>
      </c>
      <c r="J49" s="86">
        <v>1052.5999999999999</v>
      </c>
      <c r="K49" s="87">
        <v>47.114298459568161</v>
      </c>
      <c r="L49" s="86">
        <f t="shared" si="1"/>
        <v>272.86599999999999</v>
      </c>
      <c r="M49" s="86">
        <v>224.304</v>
      </c>
      <c r="N49" s="86">
        <v>48.561999999999998</v>
      </c>
      <c r="O49" s="86">
        <v>37.627000000000002</v>
      </c>
      <c r="P49" s="86">
        <v>4.4531304734710231</v>
      </c>
      <c r="Q49" s="86">
        <v>123.34953167807889</v>
      </c>
      <c r="R49" s="86">
        <v>123.71433591800606</v>
      </c>
      <c r="S49" s="86">
        <v>103.17724908352811</v>
      </c>
      <c r="T49" s="86">
        <v>102.87300384266426</v>
      </c>
      <c r="U49" s="86">
        <v>103.45164975275786</v>
      </c>
      <c r="V49" s="88">
        <v>104.23492814931278</v>
      </c>
      <c r="W49" s="3"/>
      <c r="X49" s="52"/>
      <c r="Y49" s="52"/>
      <c r="Z49" s="52"/>
      <c r="AA49" s="52"/>
      <c r="AB49" s="52"/>
      <c r="AC49" s="52"/>
    </row>
    <row r="50" spans="1:29" ht="15.9" x14ac:dyDescent="0.45">
      <c r="A50" s="7"/>
      <c r="B50" s="8" t="s">
        <v>60</v>
      </c>
      <c r="C50" s="86">
        <v>32.753</v>
      </c>
      <c r="D50" s="86">
        <v>61.398444099999999</v>
      </c>
      <c r="E50" s="86">
        <v>27.797999999999998</v>
      </c>
      <c r="F50" s="86">
        <v>1.306</v>
      </c>
      <c r="G50" s="86">
        <v>3.8345224500000001</v>
      </c>
      <c r="H50" s="86">
        <v>63.846658499999997</v>
      </c>
      <c r="I50" s="86">
        <v>32.137514120843889</v>
      </c>
      <c r="J50" s="86">
        <v>1052.5999999999999</v>
      </c>
      <c r="K50" s="87">
        <v>46.380888075481089</v>
      </c>
      <c r="L50" s="86">
        <f t="shared" si="1"/>
        <v>273.45999999999998</v>
      </c>
      <c r="M50" s="86">
        <v>223.642</v>
      </c>
      <c r="N50" s="86">
        <v>49.817999999999998</v>
      </c>
      <c r="O50" s="86">
        <v>37.384999999999998</v>
      </c>
      <c r="P50" s="86">
        <v>2.6993032251388938</v>
      </c>
      <c r="Q50" s="86">
        <v>123.22439367769054</v>
      </c>
      <c r="R50" s="86">
        <v>123.37035987076951</v>
      </c>
      <c r="S50" s="86">
        <v>103.92847857839232</v>
      </c>
      <c r="T50" s="86">
        <v>103.80551513412206</v>
      </c>
      <c r="U50" s="86">
        <v>103.56724531792219</v>
      </c>
      <c r="V50" s="88">
        <v>104.24024255942247</v>
      </c>
      <c r="W50" s="3"/>
      <c r="X50" s="52"/>
      <c r="Y50" s="52"/>
      <c r="Z50" s="52"/>
      <c r="AA50" s="52"/>
      <c r="AB50" s="52"/>
      <c r="AC50" s="52"/>
    </row>
    <row r="51" spans="1:29" ht="15.9" x14ac:dyDescent="0.45">
      <c r="A51" s="7"/>
      <c r="B51" s="8" t="s">
        <v>61</v>
      </c>
      <c r="C51" s="86">
        <v>32.933999999999997</v>
      </c>
      <c r="D51" s="86">
        <v>61.656838</v>
      </c>
      <c r="E51" s="86">
        <v>27.907</v>
      </c>
      <c r="F51" s="86">
        <v>1.29</v>
      </c>
      <c r="G51" s="86">
        <v>3.76928471</v>
      </c>
      <c r="H51" s="86">
        <v>64.071889900000002</v>
      </c>
      <c r="I51" s="86">
        <v>31.884982085382887</v>
      </c>
      <c r="J51" s="86">
        <v>1050.0999999999999</v>
      </c>
      <c r="K51" s="87">
        <v>46.379303945463768</v>
      </c>
      <c r="L51" s="86">
        <f t="shared" si="1"/>
        <v>273.34199999999998</v>
      </c>
      <c r="M51" s="86">
        <v>224.06800000000001</v>
      </c>
      <c r="N51" s="86">
        <v>49.274000000000001</v>
      </c>
      <c r="O51" s="86">
        <v>38.341000000000001</v>
      </c>
      <c r="P51" s="86">
        <v>1.4700004569567993</v>
      </c>
      <c r="Q51" s="86">
        <v>122.97690487890787</v>
      </c>
      <c r="R51" s="86">
        <v>124.09772022157478</v>
      </c>
      <c r="S51" s="86">
        <v>104.15250543383132</v>
      </c>
      <c r="T51" s="86">
        <v>103.21182960305057</v>
      </c>
      <c r="U51" s="86">
        <v>102.4028199017901</v>
      </c>
      <c r="V51" s="88">
        <v>103.58556483059327</v>
      </c>
      <c r="W51" s="3"/>
      <c r="X51" s="52"/>
      <c r="Y51" s="52"/>
      <c r="Z51" s="52"/>
      <c r="AA51" s="52"/>
      <c r="AB51" s="52"/>
      <c r="AC51" s="52"/>
    </row>
    <row r="52" spans="1:29" ht="18.75" customHeight="1" x14ac:dyDescent="0.45">
      <c r="A52" s="7"/>
      <c r="B52" s="8" t="s">
        <v>62</v>
      </c>
      <c r="C52" s="86">
        <v>32.984000000000002</v>
      </c>
      <c r="D52" s="86">
        <v>61.712318500000002</v>
      </c>
      <c r="E52" s="86">
        <v>28.010999999999999</v>
      </c>
      <c r="F52" s="86">
        <v>1.3759999999999999</v>
      </c>
      <c r="G52" s="86">
        <v>4.0046565799999998</v>
      </c>
      <c r="H52" s="86">
        <v>64.286783400000004</v>
      </c>
      <c r="I52" s="86">
        <v>31.309119573126363</v>
      </c>
      <c r="J52" s="86">
        <v>1032.7</v>
      </c>
      <c r="K52" s="87">
        <v>47.334401334822061</v>
      </c>
      <c r="L52" s="86">
        <f t="shared" si="1"/>
        <v>274.27299999999997</v>
      </c>
      <c r="M52" s="86">
        <v>225.27199999999999</v>
      </c>
      <c r="N52" s="86">
        <v>49.000999999999998</v>
      </c>
      <c r="O52" s="86">
        <v>37.991999999999997</v>
      </c>
      <c r="P52" s="86">
        <v>1.134343125160342</v>
      </c>
      <c r="Q52" s="86">
        <v>123.17865971986717</v>
      </c>
      <c r="R52" s="86">
        <v>126.58756361502232</v>
      </c>
      <c r="S52" s="86">
        <v>103.02507389319587</v>
      </c>
      <c r="T52" s="86">
        <v>100.250689382872</v>
      </c>
      <c r="U52" s="86">
        <v>101.36549053313134</v>
      </c>
      <c r="V52" s="88">
        <v>103.93316508280165</v>
      </c>
      <c r="W52" s="3"/>
      <c r="X52" s="52"/>
      <c r="Y52" s="52"/>
      <c r="Z52" s="52"/>
      <c r="AA52" s="52"/>
      <c r="AB52" s="52"/>
      <c r="AC52" s="52"/>
    </row>
    <row r="53" spans="1:29" ht="18.75" customHeight="1" x14ac:dyDescent="0.45">
      <c r="A53" s="7"/>
      <c r="B53" s="8" t="s">
        <v>64</v>
      </c>
      <c r="C53" s="86">
        <v>32.56</v>
      </c>
      <c r="D53" s="86">
        <v>60.929283900000001</v>
      </c>
      <c r="E53" s="86">
        <v>27.873999999999999</v>
      </c>
      <c r="F53" s="86">
        <v>1.397</v>
      </c>
      <c r="G53" s="86">
        <v>4.1140265600000001</v>
      </c>
      <c r="H53" s="86">
        <v>63.543479499999997</v>
      </c>
      <c r="I53" s="86">
        <v>26.056511056511056</v>
      </c>
      <c r="J53" s="86">
        <v>848.4</v>
      </c>
      <c r="K53" s="87">
        <v>53.603911322614749</v>
      </c>
      <c r="L53" s="86">
        <f t="shared" si="1"/>
        <v>266.15499999999997</v>
      </c>
      <c r="M53" s="86">
        <v>217.65299999999999</v>
      </c>
      <c r="N53" s="86">
        <v>48.502000000000002</v>
      </c>
      <c r="O53" s="86">
        <v>37.366</v>
      </c>
      <c r="P53" s="86">
        <v>-3.0417585548713766</v>
      </c>
      <c r="Q53" s="86">
        <v>119.59753674586717</v>
      </c>
      <c r="R53" s="86">
        <v>147.68364185676725</v>
      </c>
      <c r="S53" s="86">
        <v>99.919925425161793</v>
      </c>
      <c r="T53" s="86">
        <v>80.917404273319107</v>
      </c>
      <c r="U53" s="86">
        <v>90.663224189277912</v>
      </c>
      <c r="V53" s="88">
        <v>100.63022253752366</v>
      </c>
      <c r="W53" s="3"/>
      <c r="X53" s="52"/>
      <c r="Y53" s="52"/>
      <c r="Z53" s="52"/>
      <c r="AA53" s="52"/>
      <c r="AB53" s="52"/>
      <c r="AC53" s="52"/>
    </row>
    <row r="54" spans="1:29" ht="18.75" customHeight="1" x14ac:dyDescent="0.45">
      <c r="A54" s="7"/>
      <c r="B54" s="8" t="s">
        <v>65</v>
      </c>
      <c r="C54" s="86">
        <v>32.332999999999998</v>
      </c>
      <c r="D54" s="86">
        <v>60.3644307</v>
      </c>
      <c r="E54" s="86">
        <v>27.861000000000001</v>
      </c>
      <c r="F54" s="86">
        <v>1.659</v>
      </c>
      <c r="G54" s="86">
        <v>4.8805601300000001</v>
      </c>
      <c r="H54" s="86">
        <v>63.461717999999998</v>
      </c>
      <c r="I54" s="86">
        <v>28.327096155630468</v>
      </c>
      <c r="J54" s="86">
        <v>915.9</v>
      </c>
      <c r="K54" s="87">
        <v>48.881701732163066</v>
      </c>
      <c r="L54" s="86">
        <f t="shared" si="1"/>
        <v>273.62600000000003</v>
      </c>
      <c r="M54" s="86">
        <v>222.61600000000001</v>
      </c>
      <c r="N54" s="86">
        <v>51.01</v>
      </c>
      <c r="O54" s="86">
        <v>38.25</v>
      </c>
      <c r="P54" s="86">
        <v>-0.68385408228316402</v>
      </c>
      <c r="Q54" s="86">
        <v>122.38171863115701</v>
      </c>
      <c r="R54" s="86">
        <v>139.00835793646479</v>
      </c>
      <c r="S54" s="86">
        <v>108.08252474808639</v>
      </c>
      <c r="T54" s="86">
        <v>95.154890893043088</v>
      </c>
      <c r="U54" s="86">
        <v>97.830566968503234</v>
      </c>
      <c r="V54" s="88">
        <v>103.61674249070299</v>
      </c>
      <c r="W54" s="3"/>
      <c r="X54" s="52"/>
      <c r="Y54" s="52"/>
      <c r="Z54" s="52"/>
      <c r="AA54" s="52"/>
      <c r="AB54" s="52"/>
      <c r="AC54" s="52"/>
    </row>
    <row r="55" spans="1:29" ht="18.75" customHeight="1" x14ac:dyDescent="0.45">
      <c r="A55" s="24"/>
      <c r="B55" s="8" t="s">
        <v>66</v>
      </c>
      <c r="C55" s="86">
        <v>32.158999999999999</v>
      </c>
      <c r="D55" s="86">
        <v>60.031734200000002</v>
      </c>
      <c r="E55" s="86">
        <v>27.835000000000001</v>
      </c>
      <c r="F55" s="86">
        <v>1.7729999999999999</v>
      </c>
      <c r="G55" s="86">
        <v>5.2251561899999999</v>
      </c>
      <c r="H55" s="86">
        <v>63.341422399999999</v>
      </c>
      <c r="I55" s="86">
        <v>30.103547995895394</v>
      </c>
      <c r="J55" s="86">
        <v>968.1</v>
      </c>
      <c r="K55" s="87">
        <v>49.747723197214007</v>
      </c>
      <c r="L55" s="86">
        <f t="shared" si="1"/>
        <v>280.89</v>
      </c>
      <c r="M55" s="86">
        <v>229.06899999999999</v>
      </c>
      <c r="N55" s="86">
        <v>51.820999999999998</v>
      </c>
      <c r="O55" s="86">
        <v>38.918999999999997</v>
      </c>
      <c r="P55" s="86">
        <v>2.4963521091532437</v>
      </c>
      <c r="Q55" s="86">
        <v>126.0468414376239</v>
      </c>
      <c r="R55" s="86">
        <v>134.72267736040655</v>
      </c>
      <c r="S55" s="86">
        <v>103.64216193934099</v>
      </c>
      <c r="T55" s="86">
        <v>96.9678409617174</v>
      </c>
      <c r="U55" s="86">
        <v>101.67361421476373</v>
      </c>
      <c r="V55" s="88">
        <v>106.47204082749028</v>
      </c>
      <c r="W55" s="3"/>
      <c r="X55" s="52"/>
      <c r="Y55" s="52"/>
      <c r="Z55" s="52"/>
      <c r="AA55" s="52"/>
      <c r="AB55" s="52"/>
      <c r="AC55" s="52"/>
    </row>
    <row r="56" spans="1:29" ht="18.75" customHeight="1" x14ac:dyDescent="0.45">
      <c r="A56" s="53"/>
      <c r="B56" s="8" t="s">
        <v>67</v>
      </c>
      <c r="C56" s="86">
        <v>32.164999999999999</v>
      </c>
      <c r="D56" s="86">
        <v>60.031728299999997</v>
      </c>
      <c r="E56" s="86">
        <v>27.887</v>
      </c>
      <c r="F56" s="86">
        <v>1.673</v>
      </c>
      <c r="G56" s="86">
        <v>4.9441456400000012</v>
      </c>
      <c r="H56" s="86">
        <v>63.154161999999999</v>
      </c>
      <c r="I56" s="86">
        <v>29.60360640447692</v>
      </c>
      <c r="J56" s="86">
        <v>952.2</v>
      </c>
      <c r="K56" s="87">
        <v>49.971376103135242</v>
      </c>
      <c r="L56" s="86">
        <f t="shared" si="1"/>
        <v>280.46899999999999</v>
      </c>
      <c r="M56" s="86">
        <v>229.73699999999999</v>
      </c>
      <c r="N56" s="86">
        <v>50.731999999999999</v>
      </c>
      <c r="O56" s="86">
        <v>39.115000000000002</v>
      </c>
      <c r="P56" s="86">
        <v>2.4355132083589748</v>
      </c>
      <c r="Q56" s="86">
        <v>126.17869224722406</v>
      </c>
      <c r="R56" s="86">
        <v>137.1411612904983</v>
      </c>
      <c r="S56" s="86">
        <v>104.29353293886118</v>
      </c>
      <c r="T56" s="86">
        <v>95.956760699969792</v>
      </c>
      <c r="U56" s="86">
        <v>99.994836003995729</v>
      </c>
      <c r="V56" s="88">
        <v>104.94905160930311</v>
      </c>
      <c r="W56" s="3"/>
      <c r="X56" s="52"/>
      <c r="Y56" s="52"/>
      <c r="Z56" s="52"/>
      <c r="AA56" s="52"/>
      <c r="AB56" s="52"/>
      <c r="AC56" s="52"/>
    </row>
    <row r="57" spans="1:29" ht="18.75" customHeight="1" x14ac:dyDescent="0.45">
      <c r="A57" s="53"/>
      <c r="B57" s="8" t="s">
        <v>68</v>
      </c>
      <c r="C57" s="86">
        <v>32.302999999999997</v>
      </c>
      <c r="D57" s="86">
        <v>60.228586300000003</v>
      </c>
      <c r="E57" s="86">
        <v>28.024000000000001</v>
      </c>
      <c r="F57" s="86">
        <v>1.6</v>
      </c>
      <c r="G57" s="86">
        <v>4.7193463700000002</v>
      </c>
      <c r="H57" s="86">
        <v>63.2117687</v>
      </c>
      <c r="I57" s="86">
        <v>31.055939076865933</v>
      </c>
      <c r="J57" s="86">
        <v>1003.2</v>
      </c>
      <c r="K57" s="87">
        <v>48.697540179648421</v>
      </c>
      <c r="L57" s="86">
        <f t="shared" si="1"/>
        <v>288.44600000000003</v>
      </c>
      <c r="M57" s="86">
        <v>236.601</v>
      </c>
      <c r="N57" s="86">
        <v>51.844999999999999</v>
      </c>
      <c r="O57" s="86">
        <v>39.945999999999998</v>
      </c>
      <c r="P57" s="86">
        <v>8.1237474997309924</v>
      </c>
      <c r="Q57" s="86">
        <v>129.3133386469994</v>
      </c>
      <c r="R57" s="86">
        <v>133.9754056446578</v>
      </c>
      <c r="S57" s="86">
        <v>106.24550284191378</v>
      </c>
      <c r="T57" s="86">
        <v>102.54837910442244</v>
      </c>
      <c r="U57" s="86">
        <v>104.40250819540748</v>
      </c>
      <c r="V57" s="88">
        <v>107.37478599626925</v>
      </c>
      <c r="W57" s="3"/>
      <c r="X57" s="52"/>
      <c r="Y57" s="52"/>
      <c r="Z57" s="52"/>
      <c r="AA57" s="52"/>
      <c r="AB57" s="52"/>
      <c r="AC57" s="52"/>
    </row>
    <row r="58" spans="1:29" ht="18.75" customHeight="1" x14ac:dyDescent="0.45">
      <c r="A58" s="53"/>
      <c r="B58" s="8" t="s">
        <v>69</v>
      </c>
      <c r="C58" s="86">
        <v>32.591999999999999</v>
      </c>
      <c r="D58" s="86">
        <v>60.626127699999998</v>
      </c>
      <c r="E58" s="86">
        <v>28.311</v>
      </c>
      <c r="F58" s="86">
        <v>1.452</v>
      </c>
      <c r="G58" s="86">
        <v>4.2650687300000003</v>
      </c>
      <c r="H58" s="86">
        <v>63.327070800000001</v>
      </c>
      <c r="I58" s="86">
        <v>31.584437898870892</v>
      </c>
      <c r="J58" s="86">
        <v>1029.4000000000001</v>
      </c>
      <c r="K58" s="87">
        <v>47.998644897903034</v>
      </c>
      <c r="L58" s="86">
        <f t="shared" si="1"/>
        <v>292.00800000000004</v>
      </c>
      <c r="M58" s="86">
        <v>239.86600000000001</v>
      </c>
      <c r="N58" s="86">
        <v>52.142000000000003</v>
      </c>
      <c r="O58" s="86">
        <v>39.249000000000002</v>
      </c>
      <c r="P58" s="86">
        <v>6.0361152256068085</v>
      </c>
      <c r="Q58" s="86">
        <v>129.76882018281157</v>
      </c>
      <c r="R58" s="86">
        <v>132.19761683712227</v>
      </c>
      <c r="S58" s="86">
        <v>105.31770718105368</v>
      </c>
      <c r="T58" s="86">
        <v>103.38276084116495</v>
      </c>
      <c r="U58" s="86">
        <v>104.02021368166822</v>
      </c>
      <c r="V58" s="88">
        <v>106.3042591300316</v>
      </c>
      <c r="W58" s="3"/>
      <c r="X58" s="52"/>
      <c r="Y58" s="52"/>
      <c r="Z58" s="52"/>
      <c r="AA58" s="52"/>
      <c r="AB58" s="52"/>
      <c r="AC58" s="52"/>
    </row>
    <row r="59" spans="1:29" ht="18.75" customHeight="1" x14ac:dyDescent="0.45">
      <c r="A59" s="24"/>
      <c r="B59" s="8" t="s">
        <v>70</v>
      </c>
      <c r="C59" s="86">
        <v>32.567</v>
      </c>
      <c r="D59" s="86">
        <v>60.594276800000003</v>
      </c>
      <c r="E59" s="86">
        <v>28.379000000000001</v>
      </c>
      <c r="F59" s="86">
        <v>1.373</v>
      </c>
      <c r="G59" s="86">
        <v>4.0453741900000004</v>
      </c>
      <c r="H59" s="86">
        <v>63.148885499999999</v>
      </c>
      <c r="I59" s="86">
        <v>31.620966008536247</v>
      </c>
      <c r="J59" s="86">
        <v>1029.8</v>
      </c>
      <c r="K59" s="87">
        <v>47.396233118922559</v>
      </c>
      <c r="L59" s="86">
        <f t="shared" si="1"/>
        <v>295.22900000000004</v>
      </c>
      <c r="M59" s="86">
        <v>243.77</v>
      </c>
      <c r="N59" s="86">
        <v>51.459000000000003</v>
      </c>
      <c r="O59" s="86">
        <v>39.030999999999999</v>
      </c>
      <c r="P59" s="86">
        <v>4.377784658191608</v>
      </c>
      <c r="Q59" s="86">
        <v>131.56490072421533</v>
      </c>
      <c r="R59" s="86">
        <v>133.87248689408872</v>
      </c>
      <c r="S59" s="86">
        <v>106.87709527726702</v>
      </c>
      <c r="T59" s="86">
        <v>105.03483393843671</v>
      </c>
      <c r="U59" s="86">
        <v>104.02059766401646</v>
      </c>
      <c r="V59" s="88">
        <v>105.77958201035266</v>
      </c>
      <c r="W59" s="3"/>
      <c r="X59" s="52"/>
      <c r="Y59" s="52"/>
      <c r="Z59" s="52"/>
      <c r="AA59" s="52"/>
      <c r="AB59" s="52"/>
      <c r="AC59" s="52"/>
    </row>
    <row r="60" spans="1:29" ht="18.75" customHeight="1" x14ac:dyDescent="0.45">
      <c r="A60" s="24"/>
      <c r="B60" s="8" t="s">
        <v>71</v>
      </c>
      <c r="C60" s="86">
        <v>32.631999999999998</v>
      </c>
      <c r="D60" s="86">
        <v>60.685858799999998</v>
      </c>
      <c r="E60" s="86">
        <v>28.393000000000001</v>
      </c>
      <c r="F60" s="86">
        <v>1.2589999999999999</v>
      </c>
      <c r="G60" s="86">
        <v>3.71485055</v>
      </c>
      <c r="H60" s="86">
        <v>63.0272261</v>
      </c>
      <c r="I60" s="86">
        <v>31.977813189507231</v>
      </c>
      <c r="J60" s="86">
        <v>1043.5</v>
      </c>
      <c r="K60" s="87">
        <v>47.436257528945482</v>
      </c>
      <c r="L60" s="86">
        <f t="shared" si="1"/>
        <v>302.53300000000002</v>
      </c>
      <c r="M60" s="86">
        <v>248.708</v>
      </c>
      <c r="N60" s="86">
        <v>53.825000000000003</v>
      </c>
      <c r="O60" s="86">
        <v>40.091999999999999</v>
      </c>
      <c r="P60" s="86">
        <v>6.3284110163341678</v>
      </c>
      <c r="Q60" s="86">
        <v>134.16379850766384</v>
      </c>
      <c r="R60" s="86">
        <v>134.99354639444707</v>
      </c>
      <c r="S60" s="86">
        <v>106.02800357532168</v>
      </c>
      <c r="T60" s="86">
        <v>105.37629455473346</v>
      </c>
      <c r="U60" s="86">
        <v>104.85196480850166</v>
      </c>
      <c r="V60" s="88">
        <v>106.22016690543428</v>
      </c>
      <c r="W60" s="3"/>
      <c r="X60" s="52"/>
      <c r="Y60" s="52"/>
      <c r="Z60" s="52"/>
      <c r="AA60" s="52"/>
      <c r="AB60" s="52"/>
      <c r="AC60" s="52"/>
    </row>
    <row r="61" spans="1:29" ht="15.9" x14ac:dyDescent="0.45">
      <c r="A61" s="7"/>
      <c r="B61" s="8" t="s">
        <v>72</v>
      </c>
      <c r="C61" s="86">
        <v>32.792000000000002</v>
      </c>
      <c r="D61" s="86">
        <v>60.922230900000002</v>
      </c>
      <c r="E61" s="86">
        <v>28.544</v>
      </c>
      <c r="F61" s="86">
        <v>1.294</v>
      </c>
      <c r="G61" s="86">
        <v>3.7962799999999999</v>
      </c>
      <c r="H61" s="86">
        <v>63.326273499999999</v>
      </c>
      <c r="I61" s="86">
        <v>31.809587704318123</v>
      </c>
      <c r="J61" s="86">
        <v>1043.0999999999999</v>
      </c>
      <c r="K61" s="87">
        <v>46.835023817906759</v>
      </c>
      <c r="L61" s="86">
        <f t="shared" si="1"/>
        <v>307.47899999999998</v>
      </c>
      <c r="M61" s="86">
        <v>251.75299999999999</v>
      </c>
      <c r="N61" s="86">
        <v>55.725999999999999</v>
      </c>
      <c r="O61" s="86">
        <v>39.566000000000003</v>
      </c>
      <c r="P61" s="86">
        <v>4.4656161828745544</v>
      </c>
      <c r="Q61" s="86">
        <v>135.08797602423522</v>
      </c>
      <c r="R61" s="86">
        <v>136.6422727325114</v>
      </c>
      <c r="S61" s="86">
        <v>106.1632577149834</v>
      </c>
      <c r="T61" s="86">
        <v>104.95565776288599</v>
      </c>
      <c r="U61" s="86">
        <v>103.68118680527868</v>
      </c>
      <c r="V61" s="88">
        <v>104.07807069419121</v>
      </c>
      <c r="W61" s="3"/>
      <c r="X61" s="3"/>
      <c r="Y61" s="3"/>
      <c r="Z61" s="52"/>
      <c r="AA61" s="52"/>
      <c r="AB61" s="52"/>
      <c r="AC61" s="52"/>
    </row>
    <row r="62" spans="1:29" ht="15.9" x14ac:dyDescent="0.45">
      <c r="A62" s="7"/>
      <c r="B62" s="8" t="s">
        <v>73</v>
      </c>
      <c r="C62" s="86">
        <v>32.738999999999997</v>
      </c>
      <c r="D62" s="86">
        <v>60.677218500000002</v>
      </c>
      <c r="E62" s="86">
        <v>28.443999999999999</v>
      </c>
      <c r="F62" s="86">
        <v>1.224</v>
      </c>
      <c r="G62" s="86">
        <v>3.6039219199999999</v>
      </c>
      <c r="H62" s="86">
        <v>62.945733599999997</v>
      </c>
      <c r="I62" s="86">
        <v>31.720577904028833</v>
      </c>
      <c r="J62" s="86">
        <v>1038.5</v>
      </c>
      <c r="K62" s="87">
        <v>46.973999882660934</v>
      </c>
      <c r="L62" s="86">
        <f t="shared" si="1"/>
        <v>312.64599999999996</v>
      </c>
      <c r="M62" s="86">
        <v>256.12099999999998</v>
      </c>
      <c r="N62" s="86">
        <v>56.524999999999999</v>
      </c>
      <c r="O62" s="86">
        <v>40.121000000000002</v>
      </c>
      <c r="P62" s="86">
        <v>6.2774280299046969</v>
      </c>
      <c r="Q62" s="86">
        <v>137.91496447504406</v>
      </c>
      <c r="R62" s="86">
        <v>139.89323816915422</v>
      </c>
      <c r="S62" s="86">
        <v>106.54224537831473</v>
      </c>
      <c r="T62" s="86">
        <v>105.03559842309535</v>
      </c>
      <c r="U62" s="86">
        <v>104.55397024364886</v>
      </c>
      <c r="V62" s="88">
        <v>104.00989725852479</v>
      </c>
      <c r="W62" s="3"/>
      <c r="X62" s="3"/>
      <c r="Y62" s="3"/>
      <c r="Z62" s="3"/>
      <c r="AA62" s="3"/>
      <c r="AB62" s="3"/>
      <c r="AC62" s="52"/>
    </row>
    <row r="63" spans="1:29" ht="15.9" x14ac:dyDescent="0.45">
      <c r="A63" s="7"/>
      <c r="B63" s="8" t="s">
        <v>74</v>
      </c>
      <c r="C63" s="86">
        <v>32.813000000000002</v>
      </c>
      <c r="D63" s="86">
        <v>60.834662000000002</v>
      </c>
      <c r="E63" s="86">
        <v>28.507999999999999</v>
      </c>
      <c r="F63" s="86">
        <v>1.27</v>
      </c>
      <c r="G63" s="86">
        <v>3.7261978099999999</v>
      </c>
      <c r="H63" s="86">
        <v>63.189217200000002</v>
      </c>
      <c r="I63" s="86">
        <v>31.560661932770543</v>
      </c>
      <c r="J63" s="86">
        <v>1035.5999999999999</v>
      </c>
      <c r="K63" s="87">
        <v>46.938766013485527</v>
      </c>
      <c r="L63" s="86">
        <f t="shared" si="1"/>
        <v>318.71299999999997</v>
      </c>
      <c r="M63" s="86">
        <v>261.96899999999999</v>
      </c>
      <c r="N63" s="86">
        <v>56.744</v>
      </c>
      <c r="O63" s="86">
        <v>40.640999999999998</v>
      </c>
      <c r="P63" s="86">
        <v>6.9793569056447291</v>
      </c>
      <c r="Q63" s="86">
        <v>140.7472847083155</v>
      </c>
      <c r="R63" s="86">
        <v>143.48957329968894</v>
      </c>
      <c r="S63" s="86">
        <v>106.98351720051792</v>
      </c>
      <c r="T63" s="86">
        <v>104.93891094838818</v>
      </c>
      <c r="U63" s="86">
        <v>102.19675113306386</v>
      </c>
      <c r="V63" s="88">
        <v>103.49875429744553</v>
      </c>
      <c r="W63" s="3"/>
      <c r="X63" s="3"/>
      <c r="Y63" s="3"/>
      <c r="Z63" s="3"/>
      <c r="AA63" s="3"/>
      <c r="AB63" s="3"/>
      <c r="AC63" s="52"/>
    </row>
    <row r="64" spans="1:29" ht="15.9" x14ac:dyDescent="0.45">
      <c r="A64" s="7"/>
      <c r="B64" s="8" t="s">
        <v>75</v>
      </c>
      <c r="C64" s="86">
        <v>32.994999999999997</v>
      </c>
      <c r="D64" s="86">
        <v>61.139214699999997</v>
      </c>
      <c r="E64" s="86">
        <v>28.606000000000002</v>
      </c>
      <c r="F64" s="86">
        <v>1.329</v>
      </c>
      <c r="G64" s="86">
        <v>3.8719263499999999</v>
      </c>
      <c r="H64" s="86">
        <v>63.601830700000001</v>
      </c>
      <c r="I64" s="86">
        <v>31.883618730110623</v>
      </c>
      <c r="J64" s="86">
        <v>1052</v>
      </c>
      <c r="K64" s="87">
        <v>46.871700927651681</v>
      </c>
      <c r="L64" s="86">
        <f t="shared" si="1"/>
        <v>323.56500000000005</v>
      </c>
      <c r="M64" s="86">
        <v>267.13600000000002</v>
      </c>
      <c r="N64" s="86">
        <v>56.429000000000002</v>
      </c>
      <c r="O64" s="86">
        <v>41.433999999999997</v>
      </c>
      <c r="P64" s="86">
        <v>6.6097222129626321</v>
      </c>
      <c r="Q64" s="86">
        <v>143.03165289937931</v>
      </c>
      <c r="R64" s="86">
        <v>144.341419668675</v>
      </c>
      <c r="S64" s="86">
        <v>105.65344964324198</v>
      </c>
      <c r="T64" s="86">
        <v>104.6947409252468</v>
      </c>
      <c r="U64" s="86">
        <v>100.10091218259275</v>
      </c>
      <c r="V64" s="88">
        <v>103.12106880936119</v>
      </c>
      <c r="W64" s="3"/>
      <c r="X64" s="3"/>
      <c r="Y64" s="3"/>
      <c r="Z64" s="3"/>
      <c r="AA64" s="3"/>
      <c r="AB64" s="3"/>
      <c r="AC64" s="52"/>
    </row>
    <row r="65" spans="1:29" ht="15.9" x14ac:dyDescent="0.45">
      <c r="A65" s="7"/>
      <c r="B65" s="8" t="s">
        <v>77</v>
      </c>
      <c r="C65" s="86">
        <v>32.929000000000002</v>
      </c>
      <c r="D65" s="86">
        <v>60.936748199999997</v>
      </c>
      <c r="E65" s="86">
        <v>28.617999999999999</v>
      </c>
      <c r="F65" s="86">
        <v>1.4390000000000001</v>
      </c>
      <c r="G65" s="86">
        <v>4.1870344499999996</v>
      </c>
      <c r="H65" s="86">
        <v>63.599689099999999</v>
      </c>
      <c r="I65" s="86">
        <v>31.777460597042133</v>
      </c>
      <c r="J65" s="86">
        <v>1046.4000000000001</v>
      </c>
      <c r="K65" s="87">
        <v>46.658539583978289</v>
      </c>
      <c r="L65" s="86">
        <f t="shared" si="1"/>
        <v>330.13</v>
      </c>
      <c r="M65" s="86">
        <v>273.14400000000001</v>
      </c>
      <c r="N65" s="86">
        <v>56.985999999999997</v>
      </c>
      <c r="O65" s="86">
        <v>41.851999999999997</v>
      </c>
      <c r="P65" s="86">
        <v>8.2162708271513516</v>
      </c>
      <c r="Q65" s="86">
        <v>146.18716998930367</v>
      </c>
      <c r="R65" s="86">
        <v>148.01866809766227</v>
      </c>
      <c r="S65" s="86">
        <v>106.41827607237612</v>
      </c>
      <c r="T65" s="86">
        <v>105.10151735655839</v>
      </c>
      <c r="U65" s="86">
        <v>101.7476563494901</v>
      </c>
      <c r="V65" s="88">
        <v>103.56122757397812</v>
      </c>
      <c r="W65" s="3"/>
      <c r="X65" s="3"/>
      <c r="Y65" s="3"/>
      <c r="Z65" s="3"/>
      <c r="AA65" s="3"/>
      <c r="AB65" s="3"/>
      <c r="AC65" s="52"/>
    </row>
    <row r="66" spans="1:29" ht="15.9" x14ac:dyDescent="0.45">
      <c r="A66" s="7"/>
      <c r="B66" s="8" t="s">
        <v>78</v>
      </c>
      <c r="C66" s="86">
        <v>32.8649767</v>
      </c>
      <c r="D66" s="86">
        <v>60.680707499999997</v>
      </c>
      <c r="E66" s="86">
        <v>28.562358499999998</v>
      </c>
      <c r="F66" s="86">
        <v>1.47776189</v>
      </c>
      <c r="G66" s="86">
        <v>4.3029820699999988</v>
      </c>
      <c r="H66" s="86">
        <v>63.409193700000003</v>
      </c>
      <c r="I66" s="86">
        <v>31.780246369514611</v>
      </c>
      <c r="J66" s="86">
        <v>1044.45706</v>
      </c>
      <c r="K66" s="87">
        <v>46.79634960894191</v>
      </c>
      <c r="L66" s="86">
        <f t="shared" si="1"/>
        <v>331.98933709999994</v>
      </c>
      <c r="M66" s="86">
        <v>275.88424599999996</v>
      </c>
      <c r="N66" s="86">
        <v>56.105091099999996</v>
      </c>
      <c r="O66" s="86">
        <v>42.271869199999998</v>
      </c>
      <c r="P66" s="86">
        <v>7.2700088967044829</v>
      </c>
      <c r="Q66" s="86">
        <v>147.94139466226659</v>
      </c>
      <c r="R66" s="86">
        <v>149.78173985745858</v>
      </c>
      <c r="S66" s="86">
        <v>106.59396796523592</v>
      </c>
      <c r="T66" s="86">
        <v>105.2842643667356</v>
      </c>
      <c r="U66" s="86">
        <v>102.59779643317644</v>
      </c>
      <c r="V66" s="88">
        <v>103.25856973975806</v>
      </c>
      <c r="W66" s="3"/>
      <c r="X66" s="3"/>
      <c r="Y66" s="3"/>
      <c r="Z66" s="3"/>
      <c r="AA66" s="3"/>
      <c r="AB66" s="3"/>
      <c r="AC66" s="52"/>
    </row>
    <row r="67" spans="1:29" ht="15.9" x14ac:dyDescent="0.45">
      <c r="A67" s="7"/>
      <c r="B67" s="8" t="s">
        <v>79</v>
      </c>
      <c r="C67" s="86">
        <v>32.848940399999996</v>
      </c>
      <c r="D67" s="86">
        <v>60.514223800000003</v>
      </c>
      <c r="E67" s="86">
        <v>28.548421650000002</v>
      </c>
      <c r="F67" s="86">
        <v>1.5120312200000001</v>
      </c>
      <c r="G67" s="86">
        <v>4.4004320999999997</v>
      </c>
      <c r="H67" s="86">
        <v>63.299683299999998</v>
      </c>
      <c r="I67" s="86">
        <v>31.770100648913353</v>
      </c>
      <c r="J67" s="86">
        <v>1043.6141399999999</v>
      </c>
      <c r="K67" s="87">
        <v>46.45949007994971</v>
      </c>
      <c r="L67" s="86">
        <f t="shared" si="1"/>
        <v>332.39750380000004</v>
      </c>
      <c r="M67" s="86">
        <v>275.47337900000002</v>
      </c>
      <c r="N67" s="86">
        <v>56.924124800000001</v>
      </c>
      <c r="O67" s="86">
        <v>42.208914900000011</v>
      </c>
      <c r="P67" s="86">
        <v>5.0060643907108959</v>
      </c>
      <c r="Q67" s="86">
        <v>147.79318440899095</v>
      </c>
      <c r="R67" s="86">
        <v>149.67947050587415</v>
      </c>
      <c r="S67" s="86">
        <v>106.77554340436005</v>
      </c>
      <c r="T67" s="86">
        <v>105.42993972879921</v>
      </c>
      <c r="U67" s="86">
        <v>102.1388257079978</v>
      </c>
      <c r="V67" s="88">
        <v>102.46379072829474</v>
      </c>
      <c r="W67" s="3"/>
      <c r="X67" s="3"/>
      <c r="Y67" s="3"/>
      <c r="Z67" s="3"/>
      <c r="AA67" s="3"/>
      <c r="AB67" s="3"/>
      <c r="AC67" s="52"/>
    </row>
    <row r="68" spans="1:29" ht="15.9" x14ac:dyDescent="0.45">
      <c r="A68" s="7"/>
      <c r="B68" s="8" t="s">
        <v>80</v>
      </c>
      <c r="C68" s="86">
        <v>32.874565099999998</v>
      </c>
      <c r="D68" s="86">
        <v>60.425064999999996</v>
      </c>
      <c r="E68" s="86">
        <v>28.570691610000001</v>
      </c>
      <c r="F68" s="86">
        <v>1.54773384</v>
      </c>
      <c r="G68" s="86">
        <v>4.49631165</v>
      </c>
      <c r="H68" s="86">
        <v>63.269875800000001</v>
      </c>
      <c r="I68" s="86">
        <v>31.766507545743309</v>
      </c>
      <c r="J68" s="86">
        <v>1044.3101200000001</v>
      </c>
      <c r="K68" s="87">
        <v>46.820767705185986</v>
      </c>
      <c r="L68" s="86">
        <f t="shared" si="1"/>
        <v>337.1431632</v>
      </c>
      <c r="M68" s="86">
        <v>279.12136099999998</v>
      </c>
      <c r="N68" s="86">
        <v>58.021802199999996</v>
      </c>
      <c r="O68" s="86">
        <v>42.767870300000006</v>
      </c>
      <c r="P68" s="86">
        <v>4.6157411591479791</v>
      </c>
      <c r="Q68" s="86">
        <v>149.63362377286563</v>
      </c>
      <c r="R68" s="86">
        <v>151.56054046123089</v>
      </c>
      <c r="S68" s="86">
        <v>106.91251582022558</v>
      </c>
      <c r="T68" s="86">
        <v>105.55324710501537</v>
      </c>
      <c r="U68" s="86">
        <v>103.72956014198407</v>
      </c>
      <c r="V68" s="88">
        <v>103.00432500207428</v>
      </c>
      <c r="W68" s="3"/>
      <c r="X68" s="3"/>
      <c r="Y68" s="3"/>
      <c r="Z68" s="3"/>
      <c r="AA68" s="3"/>
      <c r="AB68" s="3"/>
      <c r="AC68" s="52"/>
    </row>
    <row r="69" spans="1:29" ht="15.9" x14ac:dyDescent="0.45">
      <c r="A69" s="7"/>
      <c r="B69" s="8" t="s">
        <v>338</v>
      </c>
      <c r="C69" s="86">
        <v>32.895438399999996</v>
      </c>
      <c r="D69" s="86">
        <v>60.327593</v>
      </c>
      <c r="E69" s="86">
        <v>28.58883222</v>
      </c>
      <c r="F69" s="86">
        <v>1.5782211099999999</v>
      </c>
      <c r="G69" s="86">
        <v>4.5780492600000002</v>
      </c>
      <c r="H69" s="86">
        <v>63.221923799999999</v>
      </c>
      <c r="I69" s="86">
        <v>31.764998305750545</v>
      </c>
      <c r="J69" s="86">
        <v>1044.92355</v>
      </c>
      <c r="K69" s="87">
        <v>47.146256633576499</v>
      </c>
      <c r="L69" s="86">
        <f t="shared" si="1"/>
        <v>340.20516689999999</v>
      </c>
      <c r="M69" s="86">
        <v>282.75572199999999</v>
      </c>
      <c r="N69" s="86">
        <v>57.449444900000003</v>
      </c>
      <c r="O69" s="86">
        <v>43.324738899999993</v>
      </c>
      <c r="P69" s="86">
        <v>3.6245364210907516</v>
      </c>
      <c r="Q69" s="86">
        <v>151.48577720852782</v>
      </c>
      <c r="R69" s="86">
        <v>153.44383530327391</v>
      </c>
      <c r="S69" s="86">
        <v>107.10933616464743</v>
      </c>
      <c r="T69" s="86">
        <v>105.74254100760693</v>
      </c>
      <c r="U69" s="86">
        <v>103.90684394824781</v>
      </c>
      <c r="V69" s="88">
        <v>103.12857869463318</v>
      </c>
      <c r="W69" s="3"/>
      <c r="X69" s="3"/>
      <c r="Y69" s="3"/>
      <c r="Z69" s="3"/>
      <c r="AA69" s="3"/>
      <c r="AB69" s="3"/>
      <c r="AC69" s="52"/>
    </row>
    <row r="70" spans="1:29" ht="15.9" x14ac:dyDescent="0.45">
      <c r="A70" s="7"/>
      <c r="B70" s="8" t="s">
        <v>339</v>
      </c>
      <c r="C70" s="86">
        <v>32.922967400000005</v>
      </c>
      <c r="D70" s="86">
        <v>60.264615399999997</v>
      </c>
      <c r="E70" s="86">
        <v>28.612757179999999</v>
      </c>
      <c r="F70" s="86">
        <v>1.59339586</v>
      </c>
      <c r="G70" s="86">
        <v>4.6163491900000002</v>
      </c>
      <c r="H70" s="86">
        <v>63.181284099999999</v>
      </c>
      <c r="I70" s="86">
        <v>31.768101480187351</v>
      </c>
      <c r="J70" s="86">
        <v>1045.9001699999999</v>
      </c>
      <c r="K70" s="87">
        <v>47.146651210997284</v>
      </c>
      <c r="L70" s="86">
        <f t="shared" ref="L70:L88" si="2">M70+N70</f>
        <v>342.6896572</v>
      </c>
      <c r="M70" s="86">
        <v>284.74679900000001</v>
      </c>
      <c r="N70" s="86">
        <v>57.942858200000003</v>
      </c>
      <c r="O70" s="86">
        <v>43.629818099999987</v>
      </c>
      <c r="P70" s="86">
        <v>3.0306182475492438</v>
      </c>
      <c r="Q70" s="86">
        <v>152.4249335645801</v>
      </c>
      <c r="R70" s="86">
        <v>154.38004926408834</v>
      </c>
      <c r="S70" s="86">
        <v>107.32112001283942</v>
      </c>
      <c r="T70" s="86">
        <v>105.9619728523374</v>
      </c>
      <c r="U70" s="86">
        <v>104.28235231240954</v>
      </c>
      <c r="V70" s="88">
        <v>103.16566692243538</v>
      </c>
      <c r="W70" s="3"/>
      <c r="X70" s="3"/>
      <c r="Y70" s="3"/>
      <c r="Z70" s="3"/>
      <c r="AA70" s="3"/>
      <c r="AB70" s="3"/>
      <c r="AC70" s="52"/>
    </row>
    <row r="71" spans="1:29" ht="15.9" x14ac:dyDescent="0.45">
      <c r="A71" s="7"/>
      <c r="B71" s="8" t="s">
        <v>340</v>
      </c>
      <c r="C71" s="86">
        <v>32.968976499999997</v>
      </c>
      <c r="D71" s="86">
        <v>60.235638000000002</v>
      </c>
      <c r="E71" s="86">
        <v>28.652742849999996</v>
      </c>
      <c r="F71" s="86">
        <v>1.5983546899999999</v>
      </c>
      <c r="G71" s="86">
        <v>4.6238880299999998</v>
      </c>
      <c r="H71" s="86">
        <v>63.155895899999997</v>
      </c>
      <c r="I71" s="86">
        <v>31.774314305727433</v>
      </c>
      <c r="J71" s="86">
        <v>1047.5666200000001</v>
      </c>
      <c r="K71" s="87">
        <v>47.14416668686308</v>
      </c>
      <c r="L71" s="86">
        <f t="shared" si="2"/>
        <v>345.27418889999996</v>
      </c>
      <c r="M71" s="86">
        <v>286.80347999999998</v>
      </c>
      <c r="N71" s="86">
        <v>58.470708899999998</v>
      </c>
      <c r="O71" s="86">
        <v>43.944949299999998</v>
      </c>
      <c r="P71" s="86">
        <v>3.7338939853056363</v>
      </c>
      <c r="Q71" s="86">
        <v>153.31162523232996</v>
      </c>
      <c r="R71" s="86">
        <v>155.24775279973196</v>
      </c>
      <c r="S71" s="86">
        <v>107.48529706914501</v>
      </c>
      <c r="T71" s="86">
        <v>106.14482522946211</v>
      </c>
      <c r="U71" s="86">
        <v>104.56237776924074</v>
      </c>
      <c r="V71" s="88">
        <v>103.28009836091631</v>
      </c>
      <c r="W71" s="3"/>
      <c r="X71" s="3"/>
      <c r="Y71" s="3"/>
      <c r="Z71" s="3"/>
      <c r="AA71" s="3"/>
      <c r="AB71" s="3"/>
      <c r="AC71" s="52"/>
    </row>
    <row r="72" spans="1:29" ht="15.9" x14ac:dyDescent="0.45">
      <c r="A72" s="7"/>
      <c r="B72" s="8" t="s">
        <v>341</v>
      </c>
      <c r="C72" s="86">
        <v>33.019933100000003</v>
      </c>
      <c r="D72" s="86">
        <v>60.215791500000002</v>
      </c>
      <c r="E72" s="86">
        <v>28.69702831</v>
      </c>
      <c r="F72" s="86">
        <v>1.6018325199999999</v>
      </c>
      <c r="G72" s="86">
        <v>4.6266632799999998</v>
      </c>
      <c r="H72" s="86">
        <v>63.136924299999997</v>
      </c>
      <c r="I72" s="86">
        <v>31.774121285092932</v>
      </c>
      <c r="J72" s="86">
        <v>1049.1793600000001</v>
      </c>
      <c r="K72" s="87">
        <v>47.084524318535053</v>
      </c>
      <c r="L72" s="86">
        <f t="shared" si="2"/>
        <v>347.52136780000001</v>
      </c>
      <c r="M72" s="86">
        <v>288.60532599999999</v>
      </c>
      <c r="N72" s="86">
        <v>58.916041800000002</v>
      </c>
      <c r="O72" s="86">
        <v>44.221034099999997</v>
      </c>
      <c r="P72" s="86">
        <v>2.9425909239932269</v>
      </c>
      <c r="Q72" s="86">
        <v>154.03672920524818</v>
      </c>
      <c r="R72" s="86">
        <v>155.98296145376244</v>
      </c>
      <c r="S72" s="86">
        <v>107.68126081994713</v>
      </c>
      <c r="T72" s="86">
        <v>106.33769916226484</v>
      </c>
      <c r="U72" s="86">
        <v>104.67577809466141</v>
      </c>
      <c r="V72" s="88">
        <v>103.3426407109656</v>
      </c>
      <c r="W72" s="3"/>
      <c r="X72" s="3"/>
      <c r="Y72" s="3"/>
      <c r="Z72" s="3"/>
      <c r="AA72" s="3"/>
      <c r="AB72" s="3"/>
      <c r="AC72" s="52"/>
    </row>
    <row r="73" spans="1:29" ht="15.9" x14ac:dyDescent="0.45">
      <c r="A73" s="7"/>
      <c r="B73" s="8" t="s">
        <v>345</v>
      </c>
      <c r="C73" s="86">
        <v>33.068449399999999</v>
      </c>
      <c r="D73" s="86">
        <v>60.191577100000003</v>
      </c>
      <c r="E73" s="86">
        <v>28.739192959999997</v>
      </c>
      <c r="F73" s="86">
        <v>1.6080381699999999</v>
      </c>
      <c r="G73" s="86">
        <v>4.6372579299999996</v>
      </c>
      <c r="H73" s="86">
        <v>63.118546899999998</v>
      </c>
      <c r="I73" s="86">
        <v>31.77630131852478</v>
      </c>
      <c r="J73" s="86">
        <v>1050.7930100000001</v>
      </c>
      <c r="K73" s="87">
        <v>46.956485651845661</v>
      </c>
      <c r="L73" s="86">
        <f t="shared" si="2"/>
        <v>349.20921600000008</v>
      </c>
      <c r="M73" s="86">
        <v>290.22066600000005</v>
      </c>
      <c r="N73" s="86">
        <v>58.988550000000004</v>
      </c>
      <c r="O73" s="86">
        <v>44.468541599999988</v>
      </c>
      <c r="P73" s="86">
        <v>2.1030651038918435</v>
      </c>
      <c r="Q73" s="86">
        <v>154.67162172635975</v>
      </c>
      <c r="R73" s="86">
        <v>156.61513033375647</v>
      </c>
      <c r="S73" s="86">
        <v>107.9120917620813</v>
      </c>
      <c r="T73" s="86">
        <v>106.57296127915656</v>
      </c>
      <c r="U73" s="86">
        <v>104.53601168459282</v>
      </c>
      <c r="V73" s="88">
        <v>103.27522389597465</v>
      </c>
      <c r="W73" s="3"/>
      <c r="X73" s="3"/>
      <c r="Y73" s="3"/>
      <c r="Z73" s="3"/>
      <c r="AA73" s="3"/>
      <c r="AB73" s="3"/>
      <c r="AC73" s="52"/>
    </row>
    <row r="74" spans="1:29" ht="15.9" x14ac:dyDescent="0.45">
      <c r="A74" s="7"/>
      <c r="B74" s="8" t="s">
        <v>346</v>
      </c>
      <c r="C74" s="86">
        <v>33.132839399999995</v>
      </c>
      <c r="D74" s="86">
        <v>60.205703900000003</v>
      </c>
      <c r="E74" s="86">
        <v>28.795153149999997</v>
      </c>
      <c r="F74" s="86">
        <v>1.6016712099999999</v>
      </c>
      <c r="G74" s="86">
        <v>4.6111811700000001</v>
      </c>
      <c r="H74" s="86">
        <v>63.116101700000002</v>
      </c>
      <c r="I74" s="86">
        <v>31.774225907385937</v>
      </c>
      <c r="J74" s="86">
        <v>1052.7703200000003</v>
      </c>
      <c r="K74" s="87">
        <v>46.855630219970912</v>
      </c>
      <c r="L74" s="86">
        <f t="shared" si="2"/>
        <v>351.42570440000003</v>
      </c>
      <c r="M74" s="86">
        <v>292.00226400000003</v>
      </c>
      <c r="N74" s="86">
        <v>59.423440399999997</v>
      </c>
      <c r="O74" s="86">
        <v>44.741523699999995</v>
      </c>
      <c r="P74" s="86">
        <v>1.8984750411599194</v>
      </c>
      <c r="Q74" s="86">
        <v>155.31868288480823</v>
      </c>
      <c r="R74" s="86">
        <v>157.28059456037687</v>
      </c>
      <c r="S74" s="86">
        <v>108.14619061205173</v>
      </c>
      <c r="T74" s="86">
        <v>106.79717932755709</v>
      </c>
      <c r="U74" s="86">
        <v>104.5791717224933</v>
      </c>
      <c r="V74" s="88">
        <v>103.33446665726356</v>
      </c>
      <c r="W74" s="3"/>
      <c r="X74" s="3"/>
      <c r="Y74" s="3"/>
      <c r="Z74" s="3"/>
      <c r="AA74" s="3"/>
      <c r="AB74" s="3"/>
      <c r="AC74" s="52"/>
    </row>
    <row r="75" spans="1:29" ht="15.9" x14ac:dyDescent="0.45">
      <c r="A75" s="7"/>
      <c r="B75" s="8" t="s">
        <v>347</v>
      </c>
      <c r="C75" s="86">
        <v>33.209013899999995</v>
      </c>
      <c r="D75" s="86">
        <v>60.241159699999997</v>
      </c>
      <c r="E75" s="86">
        <v>28.84228444</v>
      </c>
      <c r="F75" s="86">
        <v>1.5872239500000001</v>
      </c>
      <c r="G75" s="86">
        <v>4.5614815000000002</v>
      </c>
      <c r="H75" s="86">
        <v>63.120384399999999</v>
      </c>
      <c r="I75" s="86">
        <v>31.774011978672924</v>
      </c>
      <c r="J75" s="86">
        <v>1055.1836000000001</v>
      </c>
      <c r="K75" s="87">
        <v>46.770382820875483</v>
      </c>
      <c r="L75" s="86">
        <f t="shared" si="2"/>
        <v>353.97701799999999</v>
      </c>
      <c r="M75" s="86">
        <v>293.80336</v>
      </c>
      <c r="N75" s="86">
        <v>60.173658000000003</v>
      </c>
      <c r="O75" s="86">
        <v>45.244854599999996</v>
      </c>
      <c r="P75" s="86">
        <v>1.76744898595389</v>
      </c>
      <c r="Q75" s="86">
        <v>156.02132999784817</v>
      </c>
      <c r="R75" s="86">
        <v>157.99318090984613</v>
      </c>
      <c r="S75" s="86">
        <v>108.39906115955966</v>
      </c>
      <c r="T75" s="86">
        <v>107.04617488463711</v>
      </c>
      <c r="U75" s="86">
        <v>104.75798196408095</v>
      </c>
      <c r="V75" s="88">
        <v>103.52375147181279</v>
      </c>
      <c r="W75" s="3"/>
      <c r="X75" s="3"/>
      <c r="Y75" s="3"/>
      <c r="Z75" s="3"/>
      <c r="AA75" s="3"/>
      <c r="AB75" s="3"/>
      <c r="AC75" s="52"/>
    </row>
    <row r="76" spans="1:29" ht="15.9" x14ac:dyDescent="0.45">
      <c r="A76" s="7"/>
      <c r="B76" s="8" t="s">
        <v>348</v>
      </c>
      <c r="C76" s="86">
        <v>33.2999309</v>
      </c>
      <c r="D76" s="86">
        <v>60.303192000000003</v>
      </c>
      <c r="E76" s="86">
        <v>28.902123749999998</v>
      </c>
      <c r="F76" s="86">
        <v>1.56501958</v>
      </c>
      <c r="G76" s="86">
        <v>4.4888048300000003</v>
      </c>
      <c r="H76" s="86">
        <v>63.137302300000002</v>
      </c>
      <c r="I76" s="86">
        <v>31.772319717439078</v>
      </c>
      <c r="J76" s="86">
        <v>1058.01605</v>
      </c>
      <c r="K76" s="87">
        <v>46.702323836040804</v>
      </c>
      <c r="L76" s="86">
        <f t="shared" si="2"/>
        <v>356.51898619999997</v>
      </c>
      <c r="M76" s="86">
        <v>295.835193</v>
      </c>
      <c r="N76" s="86">
        <v>60.683793199999997</v>
      </c>
      <c r="O76" s="86">
        <v>45.786987400000001</v>
      </c>
      <c r="P76" s="86">
        <v>1.7777077905753558</v>
      </c>
      <c r="Q76" s="86">
        <v>156.7750521406773</v>
      </c>
      <c r="R76" s="86">
        <v>158.76488455541863</v>
      </c>
      <c r="S76" s="86">
        <v>108.6707721001831</v>
      </c>
      <c r="T76" s="86">
        <v>107.30877925933224</v>
      </c>
      <c r="U76" s="86">
        <v>104.8926817059666</v>
      </c>
      <c r="V76" s="88">
        <v>103.65510804722979</v>
      </c>
      <c r="W76" s="3"/>
      <c r="X76" s="3"/>
      <c r="Y76" s="3"/>
      <c r="Z76" s="3"/>
      <c r="AA76" s="3"/>
      <c r="AB76" s="3"/>
      <c r="AC76" s="52"/>
    </row>
    <row r="77" spans="1:29" ht="15.9" x14ac:dyDescent="0.45">
      <c r="A77" s="7"/>
      <c r="B77" s="8" t="s">
        <v>369</v>
      </c>
      <c r="C77" s="86">
        <v>33.393799200000004</v>
      </c>
      <c r="D77" s="86">
        <v>60.370348800000002</v>
      </c>
      <c r="E77" s="86">
        <v>28.964418479999999</v>
      </c>
      <c r="F77" s="86">
        <v>1.5434428600000001</v>
      </c>
      <c r="G77" s="86">
        <v>4.4177581699999999</v>
      </c>
      <c r="H77" s="86">
        <v>63.160632800000002</v>
      </c>
      <c r="I77" s="86">
        <v>31.769291957854435</v>
      </c>
      <c r="J77" s="86">
        <v>1060.89735</v>
      </c>
      <c r="K77" s="87">
        <v>46.667402048822574</v>
      </c>
      <c r="L77" s="86">
        <f t="shared" si="2"/>
        <v>359.29785459999999</v>
      </c>
      <c r="M77" s="86">
        <v>298.141052</v>
      </c>
      <c r="N77" s="86">
        <v>61.156802600000006</v>
      </c>
      <c r="O77" s="86">
        <v>46.375199000000002</v>
      </c>
      <c r="P77" s="86">
        <v>1.9302759398033942</v>
      </c>
      <c r="Q77" s="86">
        <v>157.65721082624739</v>
      </c>
      <c r="R77" s="86">
        <v>159.67345600782642</v>
      </c>
      <c r="S77" s="86">
        <v>108.9557331086007</v>
      </c>
      <c r="T77" s="86">
        <v>107.57991584512504</v>
      </c>
      <c r="U77" s="86">
        <v>105.07003513540337</v>
      </c>
      <c r="V77" s="88">
        <v>103.83343673935727</v>
      </c>
      <c r="W77" s="3"/>
      <c r="X77" s="3"/>
      <c r="Y77" s="3"/>
      <c r="Z77" s="3"/>
      <c r="AA77" s="3"/>
      <c r="AB77" s="3"/>
      <c r="AC77" s="52"/>
    </row>
    <row r="78" spans="1:29" ht="15.9" x14ac:dyDescent="0.45">
      <c r="A78" s="7"/>
      <c r="B78" s="8" t="s">
        <v>370</v>
      </c>
      <c r="C78" s="86">
        <v>33.484803100000001</v>
      </c>
      <c r="D78" s="86">
        <v>60.4325112</v>
      </c>
      <c r="E78" s="86">
        <v>29.024122569999999</v>
      </c>
      <c r="F78" s="86">
        <v>1.52315829</v>
      </c>
      <c r="G78" s="86">
        <v>4.3508911499999998</v>
      </c>
      <c r="H78" s="86">
        <v>63.181468099999996</v>
      </c>
      <c r="I78" s="86">
        <v>31.762145754499109</v>
      </c>
      <c r="J78" s="86">
        <v>1063.5491999999999</v>
      </c>
      <c r="K78" s="87">
        <v>46.644201940140618</v>
      </c>
      <c r="L78" s="86">
        <f t="shared" si="2"/>
        <v>362.29414049999997</v>
      </c>
      <c r="M78" s="86">
        <v>300.60271999999998</v>
      </c>
      <c r="N78" s="86">
        <v>61.6914205</v>
      </c>
      <c r="O78" s="86">
        <v>46.991654199999999</v>
      </c>
      <c r="P78" s="86">
        <v>2.1332097081529833</v>
      </c>
      <c r="Q78" s="86">
        <v>158.63195610668228</v>
      </c>
      <c r="R78" s="86">
        <v>160.69681433894388</v>
      </c>
      <c r="S78" s="86">
        <v>109.25902225263961</v>
      </c>
      <c r="T78" s="86">
        <v>107.85510901878136</v>
      </c>
      <c r="U78" s="86">
        <v>105.29225648027305</v>
      </c>
      <c r="V78" s="88">
        <v>104.06280225898699</v>
      </c>
      <c r="W78" s="3"/>
      <c r="X78" s="3"/>
      <c r="Y78" s="3"/>
      <c r="Z78" s="3"/>
      <c r="AA78" s="3"/>
      <c r="AB78" s="3"/>
      <c r="AC78" s="52"/>
    </row>
    <row r="79" spans="1:29" ht="15.9" x14ac:dyDescent="0.45">
      <c r="A79" s="7"/>
      <c r="B79" s="8" t="s">
        <v>371</v>
      </c>
      <c r="C79" s="86">
        <v>33.569972800000009</v>
      </c>
      <c r="D79" s="86">
        <v>60.483952000000002</v>
      </c>
      <c r="E79" s="86">
        <v>29.07866850000001</v>
      </c>
      <c r="F79" s="86">
        <v>1.5064128800000001</v>
      </c>
      <c r="G79" s="86">
        <v>4.2946638999999998</v>
      </c>
      <c r="H79" s="86">
        <v>63.198097799999999</v>
      </c>
      <c r="I79" s="86">
        <v>31.753853971535843</v>
      </c>
      <c r="J79" s="86">
        <v>1065.9760200000001</v>
      </c>
      <c r="K79" s="87">
        <v>46.609802754682562</v>
      </c>
      <c r="L79" s="86">
        <f t="shared" si="2"/>
        <v>365.54289780000005</v>
      </c>
      <c r="M79" s="86">
        <v>302.98629700000004</v>
      </c>
      <c r="N79" s="86">
        <v>62.556600799999998</v>
      </c>
      <c r="O79" s="86">
        <v>47.599978700000001</v>
      </c>
      <c r="P79" s="86">
        <v>2.2872183146295466</v>
      </c>
      <c r="Q79" s="86">
        <v>159.58987843228758</v>
      </c>
      <c r="R79" s="86">
        <v>161.7094212573044</v>
      </c>
      <c r="S79" s="86">
        <v>109.55919387979112</v>
      </c>
      <c r="T79" s="86">
        <v>108.12318985815398</v>
      </c>
      <c r="U79" s="86">
        <v>105.58695132868276</v>
      </c>
      <c r="V79" s="88">
        <v>104.35465274451364</v>
      </c>
      <c r="W79" s="3"/>
      <c r="X79" s="3"/>
      <c r="Y79" s="3"/>
      <c r="Z79" s="3"/>
      <c r="AA79" s="3"/>
      <c r="AB79" s="3"/>
      <c r="AC79" s="52"/>
    </row>
    <row r="80" spans="1:29" ht="15.9" x14ac:dyDescent="0.45">
      <c r="A80" s="7"/>
      <c r="B80" s="8" t="s">
        <v>372</v>
      </c>
      <c r="C80" s="86">
        <v>33.6501357</v>
      </c>
      <c r="D80" s="86">
        <v>60.526213599999998</v>
      </c>
      <c r="E80" s="86">
        <v>29.12878255</v>
      </c>
      <c r="F80" s="86">
        <v>1.4939350899999999</v>
      </c>
      <c r="G80" s="86">
        <v>4.2508880199999988</v>
      </c>
      <c r="H80" s="86">
        <v>63.213341999999997</v>
      </c>
      <c r="I80" s="86">
        <v>31.744538915452811</v>
      </c>
      <c r="J80" s="86">
        <v>1068.20804</v>
      </c>
      <c r="K80" s="87">
        <v>46.572705983079942</v>
      </c>
      <c r="L80" s="86">
        <f t="shared" si="2"/>
        <v>368.49401890000001</v>
      </c>
      <c r="M80" s="86">
        <v>305.34940500000005</v>
      </c>
      <c r="N80" s="86">
        <v>63.144613899999996</v>
      </c>
      <c r="O80" s="86">
        <v>48.209095300000001</v>
      </c>
      <c r="P80" s="86">
        <v>2.4128999121744377</v>
      </c>
      <c r="Q80" s="86">
        <v>160.55787723609112</v>
      </c>
      <c r="R80" s="86">
        <v>162.73801575296196</v>
      </c>
      <c r="S80" s="86">
        <v>109.86154777176013</v>
      </c>
      <c r="T80" s="86">
        <v>108.38977498826731</v>
      </c>
      <c r="U80" s="86">
        <v>105.79954357774278</v>
      </c>
      <c r="V80" s="88">
        <v>104.54803414993927</v>
      </c>
      <c r="W80" s="3"/>
      <c r="X80" s="3"/>
      <c r="Y80" s="3"/>
      <c r="Z80" s="3"/>
      <c r="AA80" s="3"/>
      <c r="AB80" s="3"/>
      <c r="AC80" s="52"/>
    </row>
    <row r="81" spans="1:29" ht="15.9" x14ac:dyDescent="0.45">
      <c r="A81" s="7"/>
      <c r="B81" s="8" t="s">
        <v>491</v>
      </c>
      <c r="C81" s="86">
        <v>33.7249202</v>
      </c>
      <c r="D81" s="86">
        <v>60.558675299999997</v>
      </c>
      <c r="E81" s="86">
        <v>29.17415188</v>
      </c>
      <c r="F81" s="86">
        <v>1.4843297199999999</v>
      </c>
      <c r="G81" s="86">
        <v>4.2157379600000002</v>
      </c>
      <c r="H81" s="86">
        <v>63.224034899999999</v>
      </c>
      <c r="I81" s="86">
        <v>31.734361793004325</v>
      </c>
      <c r="J81" s="86">
        <v>1070.23882</v>
      </c>
      <c r="K81" s="87">
        <v>46.558370175745878</v>
      </c>
      <c r="L81" s="86">
        <f t="shared" si="2"/>
        <v>370.53723050000002</v>
      </c>
      <c r="M81" s="86">
        <v>307.813738</v>
      </c>
      <c r="N81" s="86">
        <v>62.723492499999999</v>
      </c>
      <c r="O81" s="86">
        <v>48.838272500000002</v>
      </c>
      <c r="P81" s="86">
        <v>2.5021071514883531</v>
      </c>
      <c r="Q81" s="86">
        <v>161.601963173168</v>
      </c>
      <c r="R81" s="86">
        <v>163.84880784853962</v>
      </c>
      <c r="S81" s="86">
        <v>110.16907933561708</v>
      </c>
      <c r="T81" s="86">
        <v>108.65834031227298</v>
      </c>
      <c r="U81" s="86">
        <v>105.75997440773628</v>
      </c>
      <c r="V81" s="88">
        <v>104.48286700625452</v>
      </c>
      <c r="W81" s="3"/>
      <c r="X81" s="3"/>
      <c r="Y81" s="3"/>
      <c r="Z81" s="3"/>
      <c r="AA81" s="3"/>
      <c r="AB81" s="3"/>
      <c r="AC81" s="52"/>
    </row>
    <row r="82" spans="1:29" ht="15.9" x14ac:dyDescent="0.45">
      <c r="A82" s="7"/>
      <c r="B82" s="8" t="s">
        <v>492</v>
      </c>
      <c r="C82" s="86">
        <v>33.797078500000012</v>
      </c>
      <c r="D82" s="86">
        <v>60.584288700000002</v>
      </c>
      <c r="E82" s="86">
        <v>29.217165000000012</v>
      </c>
      <c r="F82" s="86">
        <v>1.4779692199999999</v>
      </c>
      <c r="G82" s="86">
        <v>4.1898433099999988</v>
      </c>
      <c r="H82" s="86">
        <v>63.233680800000002</v>
      </c>
      <c r="I82" s="86">
        <v>31.722942256687279</v>
      </c>
      <c r="J82" s="86">
        <v>1072.1427699999999</v>
      </c>
      <c r="K82" s="87">
        <v>46.551661572988536</v>
      </c>
      <c r="L82" s="86">
        <f t="shared" si="2"/>
        <v>373.5508226</v>
      </c>
      <c r="M82" s="86">
        <v>310.34238099999999</v>
      </c>
      <c r="N82" s="86">
        <v>63.2084416</v>
      </c>
      <c r="O82" s="86">
        <v>49.481869400000008</v>
      </c>
      <c r="P82" s="86">
        <v>2.5579209018761428</v>
      </c>
      <c r="Q82" s="86">
        <v>162.6896360689901</v>
      </c>
      <c r="R82" s="86">
        <v>165.01098210205922</v>
      </c>
      <c r="S82" s="86">
        <v>110.47454421740436</v>
      </c>
      <c r="T82" s="86">
        <v>108.92040725529125</v>
      </c>
      <c r="U82" s="86">
        <v>105.9998599955214</v>
      </c>
      <c r="V82" s="88">
        <v>104.68121107818931</v>
      </c>
      <c r="W82" s="3"/>
      <c r="X82" s="3"/>
      <c r="Y82" s="3"/>
      <c r="Z82" s="3"/>
      <c r="AA82" s="3"/>
      <c r="AB82" s="3"/>
      <c r="AC82" s="52"/>
    </row>
    <row r="83" spans="1:29" ht="15.9" x14ac:dyDescent="0.45">
      <c r="A83" s="7"/>
      <c r="B83" s="8" t="s">
        <v>493</v>
      </c>
      <c r="C83" s="86">
        <v>33.865906799999998</v>
      </c>
      <c r="D83" s="86">
        <v>60.603855600000003</v>
      </c>
      <c r="E83" s="86">
        <v>29.257218409999997</v>
      </c>
      <c r="F83" s="86">
        <v>1.4743934200000002</v>
      </c>
      <c r="G83" s="86">
        <v>4.1719889500000003</v>
      </c>
      <c r="H83" s="86">
        <v>63.242318099999999</v>
      </c>
      <c r="I83" s="86">
        <v>31.710300092281766</v>
      </c>
      <c r="J83" s="86">
        <v>1073.89807</v>
      </c>
      <c r="K83" s="87">
        <v>46.550556727353054</v>
      </c>
      <c r="L83" s="86">
        <f t="shared" si="2"/>
        <v>376.61915040000002</v>
      </c>
      <c r="M83" s="86">
        <v>312.91331300000002</v>
      </c>
      <c r="N83" s="86">
        <v>63.7058374</v>
      </c>
      <c r="O83" s="86">
        <v>50.136516900000004</v>
      </c>
      <c r="P83" s="86">
        <v>2.6461195977314222</v>
      </c>
      <c r="Q83" s="86">
        <v>163.8128174814801</v>
      </c>
      <c r="R83" s="86">
        <v>166.21642993435461</v>
      </c>
      <c r="S83" s="86">
        <v>110.7767511031646</v>
      </c>
      <c r="T83" s="86">
        <v>109.17483736825695</v>
      </c>
      <c r="U83" s="86">
        <v>106.25402993764025</v>
      </c>
      <c r="V83" s="88">
        <v>104.88591416434055</v>
      </c>
      <c r="W83" s="3"/>
      <c r="X83" s="3"/>
      <c r="Y83" s="3"/>
      <c r="Z83" s="3"/>
      <c r="AA83" s="3"/>
      <c r="AB83" s="3"/>
      <c r="AC83" s="52"/>
    </row>
    <row r="84" spans="1:29" ht="15.9" x14ac:dyDescent="0.45">
      <c r="A84" s="7"/>
      <c r="B84" s="8" t="s">
        <v>494</v>
      </c>
      <c r="C84" s="86">
        <v>33.931389000000003</v>
      </c>
      <c r="D84" s="86">
        <v>60.617378000000002</v>
      </c>
      <c r="E84" s="86">
        <v>29.294303940000002</v>
      </c>
      <c r="F84" s="86">
        <v>1.47356132</v>
      </c>
      <c r="G84" s="86">
        <v>4.1620205800000001</v>
      </c>
      <c r="H84" s="86">
        <v>63.2498498</v>
      </c>
      <c r="I84" s="86">
        <v>31.696387244788177</v>
      </c>
      <c r="J84" s="86">
        <v>1075.50245</v>
      </c>
      <c r="K84" s="87">
        <v>46.551206066069987</v>
      </c>
      <c r="L84" s="86">
        <f t="shared" si="2"/>
        <v>379.71139449999998</v>
      </c>
      <c r="M84" s="86">
        <v>315.51575799999995</v>
      </c>
      <c r="N84" s="86">
        <v>64.195636500000006</v>
      </c>
      <c r="O84" s="86">
        <v>50.800588099999999</v>
      </c>
      <c r="P84" s="86">
        <v>2.7455749043257649</v>
      </c>
      <c r="Q84" s="86">
        <v>164.96611402040341</v>
      </c>
      <c r="R84" s="86">
        <v>167.46012158361569</v>
      </c>
      <c r="S84" s="86">
        <v>111.08539625243914</v>
      </c>
      <c r="T84" s="86">
        <v>109.43098568215812</v>
      </c>
      <c r="U84" s="86">
        <v>106.51725194714983</v>
      </c>
      <c r="V84" s="88">
        <v>105.09441735658102</v>
      </c>
      <c r="W84" s="3"/>
      <c r="X84" s="3"/>
      <c r="Y84" s="3"/>
      <c r="Z84" s="3"/>
      <c r="AA84" s="3"/>
      <c r="AB84" s="3"/>
      <c r="AC84" s="52"/>
    </row>
    <row r="85" spans="1:29" ht="15.9" x14ac:dyDescent="0.45">
      <c r="A85" s="241"/>
      <c r="B85" s="8" t="s">
        <v>600</v>
      </c>
      <c r="C85" s="86">
        <v>33.997873900000002</v>
      </c>
      <c r="D85" s="86">
        <v>60.632642300000001</v>
      </c>
      <c r="E85" s="86">
        <v>29.332179379999999</v>
      </c>
      <c r="F85" s="86">
        <v>1.47186558</v>
      </c>
      <c r="G85" s="86">
        <v>4.1496374100000004</v>
      </c>
      <c r="H85" s="86">
        <v>63.257603500000002</v>
      </c>
      <c r="I85" s="86">
        <v>31.681869361040288</v>
      </c>
      <c r="J85" s="86">
        <v>1077.1161999999999</v>
      </c>
      <c r="K85" s="87">
        <v>46.555827638329845</v>
      </c>
      <c r="L85" s="86">
        <f t="shared" si="2"/>
        <v>382.21343029999997</v>
      </c>
      <c r="M85" s="86">
        <v>318.16625699999997</v>
      </c>
      <c r="N85" s="86">
        <v>64.047173299999997</v>
      </c>
      <c r="O85" s="86">
        <v>51.476841999999998</v>
      </c>
      <c r="P85" s="86">
        <v>2.806370562189664</v>
      </c>
      <c r="Q85" s="86">
        <v>166.13711309558036</v>
      </c>
      <c r="R85" s="86">
        <v>168.72610572833483</v>
      </c>
      <c r="S85" s="86">
        <v>111.39757545152067</v>
      </c>
      <c r="T85" s="86">
        <v>109.68825176469085</v>
      </c>
      <c r="U85" s="86">
        <v>106.61512314029471</v>
      </c>
      <c r="V85" s="88">
        <v>105.12833989197833</v>
      </c>
      <c r="W85" s="3"/>
      <c r="X85" s="3"/>
      <c r="Y85" s="3"/>
      <c r="Z85" s="3"/>
      <c r="AA85" s="3"/>
      <c r="AB85" s="3"/>
      <c r="AC85" s="52"/>
    </row>
    <row r="86" spans="1:29" ht="15.9" x14ac:dyDescent="0.45">
      <c r="A86" s="241"/>
      <c r="B86" s="8" t="s">
        <v>601</v>
      </c>
      <c r="C86" s="86">
        <v>34.056320499999998</v>
      </c>
      <c r="D86" s="86">
        <v>60.641641800000002</v>
      </c>
      <c r="E86" s="86">
        <v>29.363047900000002</v>
      </c>
      <c r="F86" s="86">
        <v>1.4721761</v>
      </c>
      <c r="G86" s="86">
        <v>4.1436487299999998</v>
      </c>
      <c r="H86" s="86">
        <v>63.263039999999997</v>
      </c>
      <c r="I86" s="86">
        <v>31.670790680396436</v>
      </c>
      <c r="J86" s="86">
        <v>1078.5906</v>
      </c>
      <c r="K86" s="87">
        <v>46.547128161236223</v>
      </c>
      <c r="L86" s="86">
        <f t="shared" si="2"/>
        <v>385.25611580000003</v>
      </c>
      <c r="M86" s="86">
        <v>320.71277100000003</v>
      </c>
      <c r="N86" s="86">
        <v>64.5433448</v>
      </c>
      <c r="O86" s="86">
        <v>52.140682300000002</v>
      </c>
      <c r="P86" s="86">
        <v>2.8281697885883972</v>
      </c>
      <c r="Q86" s="86">
        <v>167.29077520545769</v>
      </c>
      <c r="R86" s="86">
        <v>169.95717740510742</v>
      </c>
      <c r="S86" s="86">
        <v>111.7042120490734</v>
      </c>
      <c r="T86" s="86">
        <v>109.95172131763266</v>
      </c>
      <c r="U86" s="86">
        <v>106.8646473179585</v>
      </c>
      <c r="V86" s="88">
        <v>105.32877210945711</v>
      </c>
      <c r="W86" s="3"/>
      <c r="X86" s="3"/>
      <c r="Y86" s="3"/>
      <c r="Z86" s="3"/>
      <c r="AA86" s="3"/>
      <c r="AB86" s="3"/>
      <c r="AC86" s="52"/>
    </row>
    <row r="87" spans="1:29" ht="15.9" x14ac:dyDescent="0.45">
      <c r="A87" s="241"/>
      <c r="B87" s="8" t="s">
        <v>604</v>
      </c>
      <c r="C87" s="86">
        <v>34.1120144</v>
      </c>
      <c r="D87" s="86">
        <v>60.645719300000003</v>
      </c>
      <c r="E87" s="86">
        <v>29.391477519999999</v>
      </c>
      <c r="F87" s="86">
        <v>1.4740348699999999</v>
      </c>
      <c r="G87" s="86">
        <v>4.1421706</v>
      </c>
      <c r="H87" s="86">
        <v>63.266318099999999</v>
      </c>
      <c r="I87" s="86">
        <v>31.660231455229432</v>
      </c>
      <c r="J87" s="86">
        <v>1079.9942699999997</v>
      </c>
      <c r="K87" s="87">
        <v>46.537156039912645</v>
      </c>
      <c r="L87" s="86">
        <f t="shared" si="2"/>
        <v>388.28460519999999</v>
      </c>
      <c r="M87" s="86">
        <v>323.23549099999997</v>
      </c>
      <c r="N87" s="86">
        <v>65.049114200000005</v>
      </c>
      <c r="O87" s="86">
        <v>52.804972999999997</v>
      </c>
      <c r="P87" s="86">
        <v>2.8268695064264771</v>
      </c>
      <c r="Q87" s="86">
        <v>168.44359206648213</v>
      </c>
      <c r="R87" s="86">
        <v>171.18544291957426</v>
      </c>
      <c r="S87" s="86">
        <v>112.00346477669878</v>
      </c>
      <c r="T87" s="86">
        <v>110.20952244655686</v>
      </c>
      <c r="U87" s="86">
        <v>107.11809043634678</v>
      </c>
      <c r="V87" s="88">
        <v>105.52610133203079</v>
      </c>
      <c r="W87" s="3"/>
      <c r="X87" s="3"/>
      <c r="Y87" s="3"/>
      <c r="Z87" s="3"/>
      <c r="AA87" s="3"/>
      <c r="AB87" s="3"/>
      <c r="AC87" s="52"/>
    </row>
    <row r="88" spans="1:29" ht="15.9" x14ac:dyDescent="0.45">
      <c r="A88" s="241"/>
      <c r="B88" s="89" t="s">
        <v>602</v>
      </c>
      <c r="C88" s="86">
        <v>34.167192100000001</v>
      </c>
      <c r="D88" s="86">
        <v>60.648867699999997</v>
      </c>
      <c r="E88" s="86">
        <v>29.419398710000003</v>
      </c>
      <c r="F88" s="86">
        <v>1.4756269099999999</v>
      </c>
      <c r="G88" s="86">
        <v>4.14003984</v>
      </c>
      <c r="H88" s="86">
        <v>63.268196199999998</v>
      </c>
      <c r="I88" s="86">
        <v>31.649571398654462</v>
      </c>
      <c r="J88" s="86">
        <v>1081.37698</v>
      </c>
      <c r="K88" s="87">
        <v>46.524667835021575</v>
      </c>
      <c r="L88" s="86">
        <f t="shared" si="2"/>
        <v>391.29679930000003</v>
      </c>
      <c r="M88" s="86">
        <v>325.75300300000004</v>
      </c>
      <c r="N88" s="86">
        <v>65.543796299999997</v>
      </c>
      <c r="O88" s="86">
        <v>53.472717500000002</v>
      </c>
      <c r="P88" s="482">
        <v>2.8055982624259901</v>
      </c>
      <c r="Q88" s="482">
        <v>169.59440044895152</v>
      </c>
      <c r="R88" s="482">
        <v>172.41303543324264</v>
      </c>
      <c r="S88" s="482">
        <v>112.30679235259278</v>
      </c>
      <c r="T88" s="482">
        <v>110.47078337884635</v>
      </c>
      <c r="U88" s="482">
        <v>107.37342709406221</v>
      </c>
      <c r="V88" s="88">
        <v>105.71422464882956</v>
      </c>
      <c r="W88" s="3"/>
      <c r="X88" s="3"/>
      <c r="Y88" s="3"/>
      <c r="Z88" s="3"/>
      <c r="AA88" s="3"/>
      <c r="AB88" s="3"/>
      <c r="AC88" s="52"/>
    </row>
    <row r="89" spans="1:29" ht="15.9" x14ac:dyDescent="0.45">
      <c r="A89" s="7"/>
      <c r="B89" s="8">
        <v>2008</v>
      </c>
      <c r="C89" s="90">
        <v>29.628499999999999</v>
      </c>
      <c r="D89" s="90">
        <v>60.023568488604617</v>
      </c>
      <c r="E89" s="90">
        <v>25.78275</v>
      </c>
      <c r="F89" s="90">
        <v>1.7862499999999999</v>
      </c>
      <c r="G89" s="90">
        <v>5.6849285617765286</v>
      </c>
      <c r="H89" s="90">
        <v>63.641558528425399</v>
      </c>
      <c r="I89" s="90">
        <v>31.932009046337122</v>
      </c>
      <c r="J89" s="90">
        <v>946.10000000000014</v>
      </c>
      <c r="K89" s="531">
        <v>47.538403614457827</v>
      </c>
      <c r="L89" s="90">
        <f>M89+N89</f>
        <v>795.75599999999997</v>
      </c>
      <c r="M89" s="90">
        <v>666.11500000000001</v>
      </c>
      <c r="N89" s="90">
        <v>129.64099999999999</v>
      </c>
      <c r="O89" s="90">
        <v>91.456999999999994</v>
      </c>
      <c r="P89" s="90">
        <v>1.2569382390976269</v>
      </c>
      <c r="Q89" s="90">
        <v>100</v>
      </c>
      <c r="R89" s="90">
        <v>100</v>
      </c>
      <c r="S89" s="90">
        <v>100</v>
      </c>
      <c r="T89" s="90">
        <v>100</v>
      </c>
      <c r="U89" s="90">
        <v>100</v>
      </c>
      <c r="V89" s="91">
        <v>100</v>
      </c>
      <c r="W89" s="3"/>
      <c r="X89" s="3"/>
      <c r="Y89" s="3"/>
      <c r="Z89" s="3"/>
      <c r="AA89" s="3"/>
      <c r="AB89" s="3"/>
      <c r="AC89" s="52"/>
    </row>
    <row r="90" spans="1:29" ht="15.9" x14ac:dyDescent="0.45">
      <c r="A90" s="7"/>
      <c r="B90" s="8">
        <v>2009</v>
      </c>
      <c r="C90" s="482">
        <v>29.155999999999999</v>
      </c>
      <c r="D90" s="482">
        <v>58.582521842066598</v>
      </c>
      <c r="E90" s="482">
        <v>25.286000000000001</v>
      </c>
      <c r="F90" s="482">
        <v>2.4027500000000002</v>
      </c>
      <c r="G90" s="482">
        <v>7.6138189373564158</v>
      </c>
      <c r="H90" s="482">
        <v>63.409925854992828</v>
      </c>
      <c r="I90" s="482">
        <v>31.50652187549862</v>
      </c>
      <c r="J90" s="482">
        <v>918.6</v>
      </c>
      <c r="K90" s="532">
        <v>48.316376141043207</v>
      </c>
      <c r="L90" s="482">
        <f>M90+N90</f>
        <v>787.05799999999999</v>
      </c>
      <c r="M90" s="482">
        <v>654.4</v>
      </c>
      <c r="N90" s="482">
        <v>132.65799999999999</v>
      </c>
      <c r="O90" s="482">
        <v>93.924999999999997</v>
      </c>
      <c r="P90" s="482">
        <v>0.17127027554793006</v>
      </c>
      <c r="Q90" s="482">
        <v>100.17127027554793</v>
      </c>
      <c r="R90" s="482">
        <v>101.52405655126779</v>
      </c>
      <c r="S90" s="482">
        <v>98.246167812864442</v>
      </c>
      <c r="T90" s="482">
        <v>96.930845583930562</v>
      </c>
      <c r="U90" s="482">
        <v>98.39599523154412</v>
      </c>
      <c r="V90" s="88">
        <v>99.895219067289361</v>
      </c>
      <c r="W90" s="3"/>
      <c r="X90" s="3"/>
      <c r="Y90" s="3"/>
      <c r="Z90" s="3"/>
      <c r="AA90" s="3"/>
      <c r="AB90" s="3"/>
      <c r="AC90" s="52"/>
    </row>
    <row r="91" spans="1:29" ht="15.9" x14ac:dyDescent="0.45">
      <c r="A91" s="7"/>
      <c r="B91" s="8">
        <v>2010</v>
      </c>
      <c r="C91" s="86">
        <v>29.2285</v>
      </c>
      <c r="D91" s="86">
        <v>58.209638264897002</v>
      </c>
      <c r="E91" s="86">
        <v>25.239000000000001</v>
      </c>
      <c r="F91" s="86">
        <v>2.49675</v>
      </c>
      <c r="G91" s="86">
        <v>7.8702358909859846</v>
      </c>
      <c r="H91" s="86">
        <v>63.182110612291424</v>
      </c>
      <c r="I91" s="86">
        <v>31.599952770948001</v>
      </c>
      <c r="J91" s="86">
        <v>923.625</v>
      </c>
      <c r="K91" s="92">
        <v>47.189243997555572</v>
      </c>
      <c r="L91" s="77">
        <f t="shared" ref="L91:L109" si="3">M91+N91</f>
        <v>806.72599999999989</v>
      </c>
      <c r="M91" s="86">
        <v>660.08399999999995</v>
      </c>
      <c r="N91" s="86">
        <v>146.642</v>
      </c>
      <c r="O91" s="86">
        <v>98.98</v>
      </c>
      <c r="P91" s="86">
        <v>1.0564191173457527</v>
      </c>
      <c r="Q91" s="86">
        <v>101.22949872482693</v>
      </c>
      <c r="R91" s="77">
        <v>102.29323102055925</v>
      </c>
      <c r="S91" s="77">
        <v>99.897787818877489</v>
      </c>
      <c r="T91" s="77">
        <v>98.855010182261267</v>
      </c>
      <c r="U91" s="77">
        <v>100.68076083320948</v>
      </c>
      <c r="V91" s="82">
        <v>101.58972887236786</v>
      </c>
      <c r="W91" s="3"/>
      <c r="X91" s="3"/>
      <c r="Y91" s="3"/>
      <c r="Z91" s="3"/>
      <c r="AA91" s="3"/>
      <c r="AB91" s="3"/>
      <c r="AC91" s="52"/>
    </row>
    <row r="92" spans="1:29" ht="15.9" x14ac:dyDescent="0.45">
      <c r="A92" s="54"/>
      <c r="B92" s="8">
        <v>2011</v>
      </c>
      <c r="C92" s="86">
        <v>29.377749999999999</v>
      </c>
      <c r="D92" s="86">
        <v>58.005379795312109</v>
      </c>
      <c r="E92" s="86">
        <v>25.320250000000001</v>
      </c>
      <c r="F92" s="86">
        <v>2.5935000000000001</v>
      </c>
      <c r="G92" s="86">
        <v>8.1117899683262813</v>
      </c>
      <c r="H92" s="86">
        <v>63.125800127339829</v>
      </c>
      <c r="I92" s="86">
        <v>31.535120979149731</v>
      </c>
      <c r="J92" s="86">
        <v>926.42499999999995</v>
      </c>
      <c r="K92" s="92">
        <v>46.691848260846029</v>
      </c>
      <c r="L92" s="77">
        <f t="shared" si="3"/>
        <v>824.2059999999999</v>
      </c>
      <c r="M92" s="86">
        <v>676.20799999999997</v>
      </c>
      <c r="N92" s="86">
        <v>147.99799999999999</v>
      </c>
      <c r="O92" s="86">
        <v>100.086</v>
      </c>
      <c r="P92" s="86">
        <v>2.113991576941876</v>
      </c>
      <c r="Q92" s="86">
        <v>103.36948180125023</v>
      </c>
      <c r="R92" s="77">
        <v>104.67044759952276</v>
      </c>
      <c r="S92" s="77">
        <v>100.73797519369643</v>
      </c>
      <c r="T92" s="77">
        <v>99.479028928964368</v>
      </c>
      <c r="U92" s="77">
        <v>101.3042548603206</v>
      </c>
      <c r="V92" s="82">
        <v>99.582727809970038</v>
      </c>
      <c r="W92" s="3"/>
      <c r="X92" s="3"/>
      <c r="Y92" s="3"/>
      <c r="Z92" s="3"/>
      <c r="AA92" s="3"/>
      <c r="AB92" s="3"/>
      <c r="AC92" s="52"/>
    </row>
    <row r="93" spans="1:29" ht="15.9" x14ac:dyDescent="0.45">
      <c r="A93" s="54"/>
      <c r="B93" s="8">
        <v>2012</v>
      </c>
      <c r="C93" s="86">
        <v>29.696999999999999</v>
      </c>
      <c r="D93" s="86">
        <v>58.257592170904651</v>
      </c>
      <c r="E93" s="86">
        <v>25.4725</v>
      </c>
      <c r="F93" s="86">
        <v>2.5714999999999999</v>
      </c>
      <c r="G93" s="86">
        <v>7.9696482912692455</v>
      </c>
      <c r="H93" s="86">
        <v>63.302365290953055</v>
      </c>
      <c r="I93" s="86">
        <v>31.826916103669188</v>
      </c>
      <c r="J93" s="86">
        <v>945.17500000000007</v>
      </c>
      <c r="K93" s="92">
        <v>46.010450979305197</v>
      </c>
      <c r="L93" s="77">
        <f t="shared" si="3"/>
        <v>839.76800000000003</v>
      </c>
      <c r="M93" s="86">
        <v>685.46299999999997</v>
      </c>
      <c r="N93" s="86">
        <v>154.30500000000001</v>
      </c>
      <c r="O93" s="86">
        <v>103.02500000000001</v>
      </c>
      <c r="P93" s="86">
        <v>0.76277777024853499</v>
      </c>
      <c r="Q93" s="86">
        <v>104.15796122965128</v>
      </c>
      <c r="R93" s="77">
        <v>104.50189234167802</v>
      </c>
      <c r="S93" s="77">
        <v>100.23520687411367</v>
      </c>
      <c r="T93" s="77">
        <v>99.898480171596091</v>
      </c>
      <c r="U93" s="77">
        <v>101.15701534928739</v>
      </c>
      <c r="V93" s="82">
        <v>99.184156182147234</v>
      </c>
      <c r="W93" s="3"/>
      <c r="X93" s="3"/>
      <c r="Y93" s="3"/>
      <c r="Z93" s="3"/>
      <c r="AA93" s="3"/>
      <c r="AB93" s="3"/>
      <c r="AC93" s="52"/>
    </row>
    <row r="94" spans="1:29" ht="15.9" x14ac:dyDescent="0.45">
      <c r="A94" s="54"/>
      <c r="B94" s="8">
        <v>2013</v>
      </c>
      <c r="C94" s="86">
        <v>30.04325</v>
      </c>
      <c r="D94" s="86">
        <v>58.558847871630867</v>
      </c>
      <c r="E94" s="86">
        <v>25.780999999999999</v>
      </c>
      <c r="F94" s="86">
        <v>2.4737499999999999</v>
      </c>
      <c r="G94" s="86">
        <v>7.6082618301335838</v>
      </c>
      <c r="H94" s="86">
        <v>63.380865236664469</v>
      </c>
      <c r="I94" s="86">
        <v>32.037789516073538</v>
      </c>
      <c r="J94" s="86">
        <v>962.52499999999998</v>
      </c>
      <c r="K94" s="92">
        <v>46.374541712769059</v>
      </c>
      <c r="L94" s="77">
        <f t="shared" si="3"/>
        <v>872.92200000000003</v>
      </c>
      <c r="M94" s="86">
        <v>717.89400000000001</v>
      </c>
      <c r="N94" s="86">
        <v>155.02799999999999</v>
      </c>
      <c r="O94" s="86">
        <v>108.20399999999999</v>
      </c>
      <c r="P94" s="86">
        <v>3.478021948080956</v>
      </c>
      <c r="Q94" s="86">
        <v>107.7805979818922</v>
      </c>
      <c r="R94" s="77">
        <v>107.42473440780645</v>
      </c>
      <c r="S94" s="77">
        <v>100.18843934381702</v>
      </c>
      <c r="T94" s="77">
        <v>100.51701207470178</v>
      </c>
      <c r="U94" s="77">
        <v>101.79219063488868</v>
      </c>
      <c r="V94" s="82">
        <v>99.626340752077539</v>
      </c>
      <c r="W94" s="52"/>
      <c r="X94" s="52"/>
      <c r="Y94" s="52"/>
      <c r="Z94" s="3"/>
      <c r="AA94" s="3"/>
      <c r="AB94" s="3"/>
      <c r="AC94" s="52"/>
    </row>
    <row r="95" spans="1:29" ht="15.9" x14ac:dyDescent="0.45">
      <c r="A95" s="54"/>
      <c r="B95" s="8">
        <v>2014</v>
      </c>
      <c r="C95" s="86">
        <v>30.753499999999999</v>
      </c>
      <c r="D95" s="86">
        <v>59.499416498645559</v>
      </c>
      <c r="E95" s="86">
        <v>26.19575</v>
      </c>
      <c r="F95" s="86">
        <v>2.0259999999999998</v>
      </c>
      <c r="G95" s="86">
        <v>6.181008093347204</v>
      </c>
      <c r="H95" s="86">
        <v>63.419723829921836</v>
      </c>
      <c r="I95" s="86">
        <v>32.161909986599483</v>
      </c>
      <c r="J95" s="86">
        <v>989.1</v>
      </c>
      <c r="K95" s="92">
        <v>46.157183248018541</v>
      </c>
      <c r="L95" s="77">
        <f t="shared" si="3"/>
        <v>894.85700000000008</v>
      </c>
      <c r="M95" s="86">
        <v>744.54600000000005</v>
      </c>
      <c r="N95" s="86">
        <v>150.31100000000001</v>
      </c>
      <c r="O95" s="86">
        <v>115.13800000000001</v>
      </c>
      <c r="P95" s="86">
        <v>2.0704743238715961</v>
      </c>
      <c r="Q95" s="86">
        <v>110.01216758922253</v>
      </c>
      <c r="R95" s="77">
        <v>109.22577459267471</v>
      </c>
      <c r="S95" s="77">
        <v>100.61196521445257</v>
      </c>
      <c r="T95" s="77">
        <v>101.33369557851867</v>
      </c>
      <c r="U95" s="77">
        <v>101.53828220177768</v>
      </c>
      <c r="V95" s="82">
        <v>99.318824239029411</v>
      </c>
      <c r="W95" s="52"/>
      <c r="X95" s="52"/>
      <c r="Y95" s="52"/>
      <c r="Z95" s="52"/>
      <c r="AA95" s="52"/>
      <c r="AB95" s="52"/>
      <c r="AC95" s="52"/>
    </row>
    <row r="96" spans="1:29" ht="15.9" x14ac:dyDescent="0.45">
      <c r="A96" s="7"/>
      <c r="B96" s="8">
        <v>2015</v>
      </c>
      <c r="C96" s="86">
        <v>31.284749999999999</v>
      </c>
      <c r="D96" s="86">
        <v>60.062712994044418</v>
      </c>
      <c r="E96" s="86">
        <v>26.71</v>
      </c>
      <c r="F96" s="86">
        <v>1.7807500000000001</v>
      </c>
      <c r="G96" s="86">
        <v>5.3861879256268654</v>
      </c>
      <c r="H96" s="86">
        <v>63.481792034839579</v>
      </c>
      <c r="I96" s="86">
        <v>32.104777269945771</v>
      </c>
      <c r="J96" s="86">
        <v>1004.4</v>
      </c>
      <c r="K96" s="92">
        <v>46.502780399811947</v>
      </c>
      <c r="L96" s="77">
        <f t="shared" si="3"/>
        <v>924.52099999999996</v>
      </c>
      <c r="M96" s="86">
        <v>769.01499999999999</v>
      </c>
      <c r="N96" s="86">
        <v>155.506</v>
      </c>
      <c r="O96" s="86">
        <v>122.188</v>
      </c>
      <c r="P96" s="86">
        <v>1.2978494236318916</v>
      </c>
      <c r="Q96" s="86">
        <v>111.4399598722042</v>
      </c>
      <c r="R96" s="77">
        <v>110.840258346657</v>
      </c>
      <c r="S96" s="77">
        <v>101.28379328936551</v>
      </c>
      <c r="T96" s="77">
        <v>101.82460073161862</v>
      </c>
      <c r="U96" s="77">
        <v>101.92919101810951</v>
      </c>
      <c r="V96" s="82">
        <v>100.97907036577391</v>
      </c>
      <c r="W96" s="52"/>
      <c r="X96" s="52"/>
      <c r="Y96" s="52"/>
      <c r="Z96" s="52"/>
      <c r="AA96" s="52"/>
      <c r="AB96" s="52"/>
      <c r="AC96" s="52"/>
    </row>
    <row r="97" spans="1:29" ht="15.9" x14ac:dyDescent="0.45">
      <c r="A97" s="7"/>
      <c r="B97" s="8">
        <v>2016</v>
      </c>
      <c r="C97" s="86">
        <v>31.743500000000001</v>
      </c>
      <c r="D97" s="86">
        <v>60.502839669268504</v>
      </c>
      <c r="E97" s="86">
        <v>26.971250000000001</v>
      </c>
      <c r="F97" s="86">
        <v>1.6332500000000001</v>
      </c>
      <c r="G97" s="86">
        <v>4.8936125570493196</v>
      </c>
      <c r="H97" s="86">
        <v>63.61594074356988</v>
      </c>
      <c r="I97" s="86">
        <v>32.071172965409758</v>
      </c>
      <c r="J97" s="86">
        <v>1018.0500000000001</v>
      </c>
      <c r="K97" s="92">
        <v>46.281942816114316</v>
      </c>
      <c r="L97" s="77">
        <f t="shared" si="3"/>
        <v>961.61500000000001</v>
      </c>
      <c r="M97" s="86">
        <v>795.58699999999999</v>
      </c>
      <c r="N97" s="86">
        <v>166.02799999999999</v>
      </c>
      <c r="O97" s="86">
        <v>126.185</v>
      </c>
      <c r="P97" s="86">
        <v>2.4532360740451953</v>
      </c>
      <c r="Q97" s="86">
        <v>114.1738451686906</v>
      </c>
      <c r="R97" s="77">
        <v>113.67841957991016</v>
      </c>
      <c r="S97" s="77">
        <v>101.84115220921326</v>
      </c>
      <c r="T97" s="77">
        <v>102.28090004220763</v>
      </c>
      <c r="U97" s="77">
        <v>103.17955690798975</v>
      </c>
      <c r="V97" s="82">
        <v>102.73216414295885</v>
      </c>
      <c r="W97" s="52"/>
      <c r="X97" s="52"/>
      <c r="Y97" s="52"/>
      <c r="Z97" s="52"/>
      <c r="AA97" s="52"/>
      <c r="AB97" s="52"/>
      <c r="AC97" s="52"/>
    </row>
    <row r="98" spans="1:29" ht="15.9" x14ac:dyDescent="0.45">
      <c r="A98" s="7"/>
      <c r="B98" s="8">
        <v>2017</v>
      </c>
      <c r="C98" s="86">
        <v>32.057000000000002</v>
      </c>
      <c r="D98" s="86">
        <v>60.768910675000001</v>
      </c>
      <c r="E98" s="86">
        <v>27.259250000000002</v>
      </c>
      <c r="F98" s="86">
        <v>1.476</v>
      </c>
      <c r="G98" s="86">
        <v>4.4016926349999999</v>
      </c>
      <c r="H98" s="86">
        <v>63.566979575000005</v>
      </c>
      <c r="I98" s="86">
        <v>32.095397616948929</v>
      </c>
      <c r="J98" s="86">
        <v>1028.875</v>
      </c>
      <c r="K98" s="92">
        <v>46.360976949620692</v>
      </c>
      <c r="L98" s="77">
        <f t="shared" si="3"/>
        <v>999.375</v>
      </c>
      <c r="M98" s="86">
        <v>827.59199999999998</v>
      </c>
      <c r="N98" s="86">
        <v>171.78299999999999</v>
      </c>
      <c r="O98" s="86">
        <v>137.86699999999999</v>
      </c>
      <c r="P98" s="86">
        <v>2.9237918214716441</v>
      </c>
      <c r="Q98" s="86">
        <v>117.51205071599246</v>
      </c>
      <c r="R98" s="77">
        <v>116.9138301790389</v>
      </c>
      <c r="S98" s="77">
        <v>103.44884245557436</v>
      </c>
      <c r="T98" s="77">
        <v>103.96972036077092</v>
      </c>
      <c r="U98" s="77">
        <v>104.16519729292551</v>
      </c>
      <c r="V98" s="82">
        <v>103.7495609051081</v>
      </c>
      <c r="W98" s="52"/>
      <c r="X98" s="52"/>
      <c r="Y98" s="52"/>
      <c r="Z98" s="52"/>
      <c r="AA98" s="52"/>
      <c r="AB98" s="52"/>
      <c r="AC98" s="52"/>
    </row>
    <row r="99" spans="1:29" ht="15.9" x14ac:dyDescent="0.45">
      <c r="A99" s="7"/>
      <c r="B99" s="8">
        <v>2018</v>
      </c>
      <c r="C99" s="86">
        <v>32.439250000000001</v>
      </c>
      <c r="D99" s="86">
        <v>61.166199450000008</v>
      </c>
      <c r="E99" s="86">
        <v>27.658750000000001</v>
      </c>
      <c r="F99" s="86">
        <v>1.37975</v>
      </c>
      <c r="G99" s="86">
        <v>4.0799038525000002</v>
      </c>
      <c r="H99" s="86">
        <v>63.767859399999999</v>
      </c>
      <c r="I99" s="86">
        <v>31.984346990119757</v>
      </c>
      <c r="J99" s="86">
        <v>1037.55</v>
      </c>
      <c r="K99" s="92">
        <v>46.715333893353353</v>
      </c>
      <c r="L99" s="77">
        <f t="shared" si="3"/>
        <v>1041.9549999999999</v>
      </c>
      <c r="M99" s="86">
        <v>862.89599999999996</v>
      </c>
      <c r="N99" s="86">
        <v>179.059</v>
      </c>
      <c r="O99" s="86">
        <v>142.56</v>
      </c>
      <c r="P99" s="86">
        <v>2.75986516325053</v>
      </c>
      <c r="Q99" s="86">
        <v>120.75522486632445</v>
      </c>
      <c r="R99" s="77">
        <v>120.55762570406966</v>
      </c>
      <c r="S99" s="77">
        <v>104.02218086380468</v>
      </c>
      <c r="T99" s="77">
        <v>104.18690679968189</v>
      </c>
      <c r="U99" s="77">
        <v>104.84602185325052</v>
      </c>
      <c r="V99" s="82">
        <v>104.42398728848485</v>
      </c>
      <c r="W99" s="52"/>
      <c r="X99" s="52"/>
      <c r="Y99" s="52"/>
      <c r="Z99" s="52"/>
      <c r="AA99" s="52"/>
      <c r="AB99" s="52"/>
      <c r="AC99" s="52"/>
    </row>
    <row r="100" spans="1:29" ht="15.9" x14ac:dyDescent="0.45">
      <c r="A100" s="7"/>
      <c r="B100" s="8">
        <v>2019</v>
      </c>
      <c r="C100" s="86">
        <v>32.798749999999998</v>
      </c>
      <c r="D100" s="86">
        <v>61.524216124999995</v>
      </c>
      <c r="E100" s="86">
        <v>27.831</v>
      </c>
      <c r="F100" s="86">
        <v>1.30575</v>
      </c>
      <c r="G100" s="86">
        <v>3.8287025249999997</v>
      </c>
      <c r="H100" s="86">
        <v>63.973577150000004</v>
      </c>
      <c r="I100" s="86">
        <v>32.076232973406114</v>
      </c>
      <c r="J100" s="86">
        <v>1052.05</v>
      </c>
      <c r="K100" s="92">
        <v>46.688759360783131</v>
      </c>
      <c r="L100" s="77">
        <f t="shared" si="3"/>
        <v>1087.539</v>
      </c>
      <c r="M100" s="86">
        <v>892.81899999999996</v>
      </c>
      <c r="N100" s="86">
        <v>194.72</v>
      </c>
      <c r="O100" s="86">
        <v>150.17099999999999</v>
      </c>
      <c r="P100" s="86">
        <v>2.8273646860857315</v>
      </c>
      <c r="Q100" s="86">
        <v>124.16941545079833</v>
      </c>
      <c r="R100" s="77">
        <v>123.61111420847278</v>
      </c>
      <c r="S100" s="77">
        <v>104.27192407683063</v>
      </c>
      <c r="T100" s="77">
        <v>104.73653369689487</v>
      </c>
      <c r="U100" s="77">
        <v>106.55681196979369</v>
      </c>
      <c r="V100" s="82">
        <v>106.71091027449087</v>
      </c>
      <c r="W100" s="52"/>
      <c r="X100" s="52"/>
      <c r="Y100" s="52"/>
      <c r="Z100" s="52"/>
      <c r="AA100" s="52"/>
      <c r="AB100" s="52"/>
      <c r="AC100" s="52"/>
    </row>
    <row r="101" spans="1:29" ht="15.9" x14ac:dyDescent="0.45">
      <c r="A101" s="7"/>
      <c r="B101" s="8">
        <v>2020</v>
      </c>
      <c r="C101" s="86">
        <v>32.509</v>
      </c>
      <c r="D101" s="86">
        <v>60.75944182500001</v>
      </c>
      <c r="E101" s="86">
        <v>27.895250000000001</v>
      </c>
      <c r="F101" s="86">
        <v>1.55125</v>
      </c>
      <c r="G101" s="86">
        <v>4.5560998650000002</v>
      </c>
      <c r="H101" s="86">
        <v>63.658350824999999</v>
      </c>
      <c r="I101" s="86">
        <v>28.949068695290823</v>
      </c>
      <c r="J101" s="86">
        <v>941.27499999999998</v>
      </c>
      <c r="K101" s="92">
        <v>49.762057284934379</v>
      </c>
      <c r="L101" s="77">
        <f t="shared" si="3"/>
        <v>1094.944</v>
      </c>
      <c r="M101" s="86">
        <v>894.61</v>
      </c>
      <c r="N101" s="86">
        <v>200.334</v>
      </c>
      <c r="O101" s="86">
        <v>152.52699999999999</v>
      </c>
      <c r="P101" s="86">
        <v>-3.018741706544148E-2</v>
      </c>
      <c r="Q101" s="86">
        <v>124.13193191148848</v>
      </c>
      <c r="R101" s="77">
        <v>136.9226075787974</v>
      </c>
      <c r="S101" s="77">
        <v>104.42183413986703</v>
      </c>
      <c r="T101" s="77">
        <v>94.722730154773785</v>
      </c>
      <c r="U101" s="77">
        <v>101.1846257577856</v>
      </c>
      <c r="V101" s="82">
        <v>106.5583562382602</v>
      </c>
      <c r="W101" s="52"/>
      <c r="X101" s="52"/>
      <c r="Y101" s="52"/>
      <c r="Z101" s="52"/>
      <c r="AA101" s="52"/>
      <c r="AB101" s="52"/>
      <c r="AC101" s="52"/>
    </row>
    <row r="102" spans="1:29" ht="15.9" x14ac:dyDescent="0.45">
      <c r="A102" s="7"/>
      <c r="B102" s="8">
        <v>2021</v>
      </c>
      <c r="C102" s="86">
        <v>32.406750000000002</v>
      </c>
      <c r="D102" s="86">
        <v>60.370179774999997</v>
      </c>
      <c r="E102" s="86">
        <v>28.15025</v>
      </c>
      <c r="F102" s="86">
        <v>1.5245</v>
      </c>
      <c r="G102" s="86">
        <v>4.4934837325000005</v>
      </c>
      <c r="H102" s="86">
        <v>63.210471750000004</v>
      </c>
      <c r="I102" s="86">
        <v>30.966237347187498</v>
      </c>
      <c r="J102" s="86">
        <v>1003.6500000000001</v>
      </c>
      <c r="K102" s="92">
        <v>48.47971545642686</v>
      </c>
      <c r="L102" s="77">
        <f t="shared" si="3"/>
        <v>1156.152</v>
      </c>
      <c r="M102" s="86">
        <v>949.97400000000005</v>
      </c>
      <c r="N102" s="86">
        <v>206.178</v>
      </c>
      <c r="O102" s="86">
        <v>157.34100000000001</v>
      </c>
      <c r="P102" s="86">
        <v>5.2267052806978409</v>
      </c>
      <c r="Q102" s="86">
        <v>130.61994215173846</v>
      </c>
      <c r="R102" s="77">
        <v>134.69370294031447</v>
      </c>
      <c r="S102" s="77">
        <v>106.45254338967135</v>
      </c>
      <c r="T102" s="77">
        <v>103.26463261686838</v>
      </c>
      <c r="U102" s="77">
        <v>106.58721362486688</v>
      </c>
      <c r="V102" s="82">
        <v>109.06535113443366</v>
      </c>
      <c r="W102" s="52"/>
      <c r="X102" s="52"/>
      <c r="Y102" s="52"/>
      <c r="Z102" s="52"/>
      <c r="AA102" s="52"/>
      <c r="AB102" s="52"/>
      <c r="AC102" s="52"/>
    </row>
    <row r="103" spans="1:29" ht="15.9" x14ac:dyDescent="0.45">
      <c r="A103" s="7"/>
      <c r="B103" s="8">
        <v>2022</v>
      </c>
      <c r="C103" s="86">
        <v>32.744</v>
      </c>
      <c r="D103" s="86">
        <v>60.779992550000003</v>
      </c>
      <c r="E103" s="86">
        <v>28.472249999999999</v>
      </c>
      <c r="F103" s="86">
        <v>1.2617499999999999</v>
      </c>
      <c r="G103" s="86">
        <v>3.7103125700000001</v>
      </c>
      <c r="H103" s="86">
        <v>63.122112600000001</v>
      </c>
      <c r="I103" s="86">
        <v>31.76716018265618</v>
      </c>
      <c r="J103" s="86">
        <v>1040.175</v>
      </c>
      <c r="K103" s="92">
        <v>47.042738521329355</v>
      </c>
      <c r="L103" s="77">
        <f t="shared" si="3"/>
        <v>1241.3710000000001</v>
      </c>
      <c r="M103" s="86">
        <v>1018.551</v>
      </c>
      <c r="N103" s="86">
        <v>222.82</v>
      </c>
      <c r="O103" s="86">
        <v>160.41999999999999</v>
      </c>
      <c r="P103" s="86">
        <v>6.0062638250438782</v>
      </c>
      <c r="Q103" s="86">
        <v>138.46532048549153</v>
      </c>
      <c r="R103" s="77">
        <v>139.18385656520428</v>
      </c>
      <c r="S103" s="77">
        <v>107.20376713614104</v>
      </c>
      <c r="T103" s="77">
        <v>106.6432798750471</v>
      </c>
      <c r="U103" s="77">
        <v>107.32263804957498</v>
      </c>
      <c r="V103" s="82">
        <v>107.36906364839092</v>
      </c>
      <c r="W103" s="52"/>
      <c r="X103" s="52"/>
      <c r="Y103" s="52"/>
      <c r="Z103" s="52"/>
      <c r="AA103" s="52"/>
      <c r="AB103" s="52"/>
      <c r="AC103" s="52"/>
    </row>
    <row r="104" spans="1:29" ht="15.9" x14ac:dyDescent="0.45">
      <c r="A104" s="7"/>
      <c r="B104" s="8">
        <v>2023</v>
      </c>
      <c r="C104" s="86">
        <v>32.909479274999995</v>
      </c>
      <c r="D104" s="86">
        <v>60.817723549999997</v>
      </c>
      <c r="E104" s="86">
        <v>28.583695037499997</v>
      </c>
      <c r="F104" s="86">
        <v>1.4394482774999999</v>
      </c>
      <c r="G104" s="86">
        <v>4.1905937424999991</v>
      </c>
      <c r="H104" s="86">
        <v>63.4775992</v>
      </c>
      <c r="I104" s="86">
        <v>31.80285658639518</v>
      </c>
      <c r="J104" s="86">
        <v>1046.6178</v>
      </c>
      <c r="K104" s="92">
        <v>46.694844185028273</v>
      </c>
      <c r="L104" s="77">
        <f t="shared" si="3"/>
        <v>1318.0818409000001</v>
      </c>
      <c r="M104" s="86">
        <v>1091.6376250000001</v>
      </c>
      <c r="N104" s="86">
        <v>226.44421589999999</v>
      </c>
      <c r="O104" s="86">
        <v>167.76678410000002</v>
      </c>
      <c r="P104" s="86">
        <v>6.7576818865068722</v>
      </c>
      <c r="Q104" s="86">
        <v>147.82236636703328</v>
      </c>
      <c r="R104" s="77">
        <v>148.42267792077308</v>
      </c>
      <c r="S104" s="77">
        <v>107.13431869855151</v>
      </c>
      <c r="T104" s="77">
        <v>106.69493353618176</v>
      </c>
      <c r="U104" s="77">
        <v>105.07462026087958</v>
      </c>
      <c r="V104" s="82">
        <v>105.98078442378143</v>
      </c>
      <c r="W104" s="52"/>
      <c r="X104" s="52"/>
      <c r="Y104" s="52"/>
      <c r="Z104" s="52"/>
      <c r="AA104" s="52"/>
      <c r="AB104" s="52"/>
      <c r="AC104" s="52"/>
    </row>
    <row r="105" spans="1:29" ht="15.9" x14ac:dyDescent="0.45">
      <c r="A105" s="7"/>
      <c r="B105" s="8">
        <v>2024</v>
      </c>
      <c r="C105" s="86">
        <v>32.915486849999994</v>
      </c>
      <c r="D105" s="86">
        <v>60.313227849999997</v>
      </c>
      <c r="E105" s="86">
        <v>28.606255964999992</v>
      </c>
      <c r="F105" s="86">
        <v>1.5794263749999999</v>
      </c>
      <c r="G105" s="86">
        <v>4.5786495325000001</v>
      </c>
      <c r="H105" s="86">
        <v>63.207244899999999</v>
      </c>
      <c r="I105" s="86">
        <v>31.768480409352158</v>
      </c>
      <c r="J105" s="86">
        <v>1045.675115</v>
      </c>
      <c r="K105" s="92">
        <v>47.065253161497871</v>
      </c>
      <c r="L105" s="77">
        <f t="shared" si="3"/>
        <v>1365.3121761999998</v>
      </c>
      <c r="M105" s="86">
        <v>1133.4273619999999</v>
      </c>
      <c r="N105" s="86">
        <v>231.88481419999999</v>
      </c>
      <c r="O105" s="86">
        <v>173.66737659999998</v>
      </c>
      <c r="P105" s="86">
        <v>3.7462830753975496</v>
      </c>
      <c r="Q105" s="86">
        <v>153.3602106598936</v>
      </c>
      <c r="R105" s="77">
        <v>154.14963419837542</v>
      </c>
      <c r="S105" s="77">
        <v>107.98723875456123</v>
      </c>
      <c r="T105" s="77">
        <v>107.42946972412815</v>
      </c>
      <c r="U105" s="77">
        <v>107.63204864020483</v>
      </c>
      <c r="V105" s="82">
        <v>106.0255024976174</v>
      </c>
      <c r="W105" s="52"/>
      <c r="X105" s="52"/>
      <c r="Y105" s="52"/>
      <c r="Z105" s="52"/>
      <c r="AA105" s="52"/>
      <c r="AB105" s="52"/>
      <c r="AC105" s="52"/>
    </row>
    <row r="106" spans="1:29" ht="15.9" x14ac:dyDescent="0.45">
      <c r="A106" s="7"/>
      <c r="B106" s="8">
        <v>2025</v>
      </c>
      <c r="C106" s="86">
        <v>33.107558949999998</v>
      </c>
      <c r="D106" s="86">
        <v>60.213558050000003</v>
      </c>
      <c r="E106" s="86">
        <v>28.768414714999999</v>
      </c>
      <c r="F106" s="86">
        <v>1.5996914625</v>
      </c>
      <c r="G106" s="86">
        <v>4.6091459700000001</v>
      </c>
      <c r="H106" s="86">
        <v>63.122989324999999</v>
      </c>
      <c r="I106" s="86">
        <v>31.774665122419144</v>
      </c>
      <c r="J106" s="86">
        <v>1051.9815725000003</v>
      </c>
      <c r="K106" s="92">
        <v>46.915662558399148</v>
      </c>
      <c r="L106" s="77">
        <f t="shared" si="3"/>
        <v>1402.1333061999999</v>
      </c>
      <c r="M106" s="86">
        <v>1164.6316159999999</v>
      </c>
      <c r="N106" s="86">
        <v>237.50169019999998</v>
      </c>
      <c r="O106" s="86">
        <v>178.67595399999996</v>
      </c>
      <c r="P106" s="86">
        <v>2.1739004023374475</v>
      </c>
      <c r="Q106" s="86">
        <v>156.69410889645459</v>
      </c>
      <c r="R106" s="77">
        <v>157.47003732413788</v>
      </c>
      <c r="S106" s="77">
        <v>108.82084510180438</v>
      </c>
      <c r="T106" s="77">
        <v>108.28015320226665</v>
      </c>
      <c r="U106" s="77">
        <v>108.16643671266154</v>
      </c>
      <c r="V106" s="82">
        <v>106.25612213837313</v>
      </c>
      <c r="W106" s="3"/>
      <c r="X106" s="28"/>
      <c r="Y106" s="52"/>
      <c r="Z106" s="52"/>
      <c r="AA106" s="52"/>
      <c r="AB106" s="52"/>
      <c r="AC106" s="52"/>
    </row>
    <row r="107" spans="1:29" ht="15.9" x14ac:dyDescent="0.45">
      <c r="A107" s="7"/>
      <c r="B107" s="8">
        <v>2026</v>
      </c>
      <c r="C107" s="86">
        <v>33.437126500000005</v>
      </c>
      <c r="D107" s="86">
        <v>60.397501000000005</v>
      </c>
      <c r="E107" s="86">
        <v>28.992333325000008</v>
      </c>
      <c r="F107" s="86">
        <v>1.5345084025000002</v>
      </c>
      <c r="G107" s="86">
        <v>4.3880295125000002</v>
      </c>
      <c r="H107" s="86">
        <v>63.169375250000002</v>
      </c>
      <c r="I107" s="86">
        <v>31.764402850332118</v>
      </c>
      <c r="J107" s="86">
        <v>1062.109655</v>
      </c>
      <c r="K107" s="92">
        <v>46.655582928475773</v>
      </c>
      <c r="L107" s="77">
        <f t="shared" si="3"/>
        <v>1443.6538791</v>
      </c>
      <c r="M107" s="86">
        <v>1197.5652620000001</v>
      </c>
      <c r="N107" s="86">
        <v>246.08861710000002</v>
      </c>
      <c r="O107" s="86">
        <v>186.7538193</v>
      </c>
      <c r="P107" s="86">
        <v>2.033638983642394</v>
      </c>
      <c r="Q107" s="86">
        <v>159.880701380044</v>
      </c>
      <c r="R107" s="77">
        <v>160.72431856684221</v>
      </c>
      <c r="S107" s="77">
        <v>109.90520850968829</v>
      </c>
      <c r="T107" s="77">
        <v>109.32409270524072</v>
      </c>
      <c r="U107" s="77">
        <v>108.75901640506855</v>
      </c>
      <c r="V107" s="82">
        <v>106.88056832538106</v>
      </c>
      <c r="W107" s="52"/>
      <c r="X107" s="52"/>
      <c r="Y107" s="52"/>
      <c r="Z107" s="52"/>
      <c r="AA107" s="52"/>
      <c r="AB107" s="52"/>
      <c r="AC107" s="52"/>
    </row>
    <row r="108" spans="1:29" ht="15.9" x14ac:dyDescent="0.45">
      <c r="A108" s="7"/>
      <c r="B108" s="8">
        <v>2027</v>
      </c>
      <c r="C108" s="482">
        <v>33.759510300000002</v>
      </c>
      <c r="D108" s="482">
        <v>60.568258300000004</v>
      </c>
      <c r="E108" s="482">
        <v>29.194329460000002</v>
      </c>
      <c r="F108" s="482">
        <v>1.4826568625000001</v>
      </c>
      <c r="G108" s="482">
        <v>4.2071145599999999</v>
      </c>
      <c r="H108" s="482">
        <v>63.228343950000003</v>
      </c>
      <c r="I108" s="482">
        <v>31.728035764356544</v>
      </c>
      <c r="J108" s="482">
        <v>1071.1219249999999</v>
      </c>
      <c r="K108" s="483">
        <v>46.558241483971955</v>
      </c>
      <c r="L108" s="481">
        <f t="shared" si="3"/>
        <v>1489.2012224000002</v>
      </c>
      <c r="M108" s="482">
        <v>1236.4188370000002</v>
      </c>
      <c r="N108" s="482">
        <v>252.78238539999998</v>
      </c>
      <c r="O108" s="482">
        <v>196.66575410000002</v>
      </c>
      <c r="P108" s="482">
        <v>2.5300307140288858</v>
      </c>
      <c r="Q108" s="86">
        <v>163.92573223076388</v>
      </c>
      <c r="R108" s="481">
        <v>164.97957842069232</v>
      </c>
      <c r="S108" s="481">
        <v>111.12330914888675</v>
      </c>
      <c r="T108" s="481">
        <v>110.40890619173256</v>
      </c>
      <c r="U108" s="481">
        <v>109.52694274176747</v>
      </c>
      <c r="V108" s="82">
        <v>107.57237208397864</v>
      </c>
      <c r="W108" s="52"/>
      <c r="X108" s="52"/>
      <c r="Y108" s="52"/>
      <c r="Z108" s="52"/>
      <c r="AA108" s="52"/>
      <c r="AB108" s="52"/>
      <c r="AC108" s="52"/>
    </row>
    <row r="109" spans="1:29" ht="15.9" x14ac:dyDescent="0.45">
      <c r="A109" s="241"/>
      <c r="B109" s="8">
        <v>2028</v>
      </c>
      <c r="C109" s="482">
        <v>34.024399449999997</v>
      </c>
      <c r="D109" s="482">
        <v>60.634345350000004</v>
      </c>
      <c r="E109" s="482">
        <v>29.345252184999996</v>
      </c>
      <c r="F109" s="482">
        <v>1.4729094675000001</v>
      </c>
      <c r="G109" s="482">
        <v>4.1493693299999999</v>
      </c>
      <c r="H109" s="482">
        <v>63.259202850000001</v>
      </c>
      <c r="I109" s="482">
        <v>31.677319685363585</v>
      </c>
      <c r="J109" s="482">
        <v>1077.8008799999998</v>
      </c>
      <c r="K109" s="483">
        <v>46.547773384363261</v>
      </c>
      <c r="L109" s="481">
        <f t="shared" si="3"/>
        <v>1535.4655457999997</v>
      </c>
      <c r="M109" s="482">
        <v>1277.6302769999998</v>
      </c>
      <c r="N109" s="482">
        <v>257.83526879999999</v>
      </c>
      <c r="O109" s="482">
        <v>207.22308539999997</v>
      </c>
      <c r="P109" s="482">
        <v>2.8016868070264822</v>
      </c>
      <c r="Q109" s="86">
        <v>168.5184178439948</v>
      </c>
      <c r="R109" s="481">
        <v>169.87332566382497</v>
      </c>
      <c r="S109" s="481">
        <v>112.35942116801215</v>
      </c>
      <c r="T109" s="481">
        <v>111.45848502637919</v>
      </c>
      <c r="U109" s="481">
        <v>110.38020891812448</v>
      </c>
      <c r="V109" s="82">
        <v>108.20958702199941</v>
      </c>
      <c r="W109" s="480"/>
      <c r="X109" s="52"/>
      <c r="Y109" s="52"/>
      <c r="Z109" s="52"/>
      <c r="AA109" s="52"/>
      <c r="AB109" s="52"/>
      <c r="AC109" s="52"/>
    </row>
    <row r="110" spans="1:29" ht="15.9" x14ac:dyDescent="0.45">
      <c r="A110" s="7"/>
      <c r="B110" s="55" t="s">
        <v>350</v>
      </c>
      <c r="C110" s="90">
        <v>29.548999999999999</v>
      </c>
      <c r="D110" s="90">
        <v>59.736251794100269</v>
      </c>
      <c r="E110" s="90">
        <v>25.711749999999999</v>
      </c>
      <c r="F110" s="90">
        <v>1.9395</v>
      </c>
      <c r="G110" s="90">
        <v>6.1577899502204616</v>
      </c>
      <c r="H110" s="90">
        <v>63.656176104391683</v>
      </c>
      <c r="I110" s="90">
        <v>31.750096590879835</v>
      </c>
      <c r="J110" s="90">
        <v>938.2</v>
      </c>
      <c r="K110" s="531">
        <v>47.47695684395476</v>
      </c>
      <c r="L110" s="90">
        <f>M110+N110</f>
        <v>788.779</v>
      </c>
      <c r="M110" s="90">
        <v>659.08500000000004</v>
      </c>
      <c r="N110" s="90">
        <v>129.69399999999999</v>
      </c>
      <c r="O110" s="90">
        <v>92.376000000000005</v>
      </c>
      <c r="P110" s="90">
        <v>-0.1592664989779724</v>
      </c>
      <c r="Q110" s="90">
        <v>100</v>
      </c>
      <c r="R110" s="90">
        <v>100</v>
      </c>
      <c r="S110" s="90">
        <v>100</v>
      </c>
      <c r="T110" s="90">
        <v>100</v>
      </c>
      <c r="U110" s="90">
        <v>100</v>
      </c>
      <c r="V110" s="91">
        <v>100</v>
      </c>
      <c r="W110" s="52"/>
      <c r="X110" s="52"/>
      <c r="Y110" s="52"/>
      <c r="Z110" s="52"/>
      <c r="AA110" s="52"/>
      <c r="AB110" s="52"/>
      <c r="AC110" s="52"/>
    </row>
    <row r="111" spans="1:29" ht="15.9" x14ac:dyDescent="0.45">
      <c r="A111" s="7"/>
      <c r="B111" s="8" t="s">
        <v>351</v>
      </c>
      <c r="C111" s="482">
        <v>29.06775</v>
      </c>
      <c r="D111" s="482">
        <v>58.279620561495207</v>
      </c>
      <c r="E111" s="482">
        <v>25.170249999999999</v>
      </c>
      <c r="F111" s="482">
        <v>2.4754999999999998</v>
      </c>
      <c r="G111" s="482">
        <v>7.8479615764832431</v>
      </c>
      <c r="H111" s="482">
        <v>63.24276780702413</v>
      </c>
      <c r="I111" s="482">
        <v>31.523765183181848</v>
      </c>
      <c r="J111" s="482">
        <v>916.32500000000005</v>
      </c>
      <c r="K111" s="532">
        <v>48.24968424619555</v>
      </c>
      <c r="L111" s="482">
        <f>M111+N111</f>
        <v>793.14699999999993</v>
      </c>
      <c r="M111" s="482">
        <v>657.00099999999998</v>
      </c>
      <c r="N111" s="482">
        <v>136.14599999999999</v>
      </c>
      <c r="O111" s="482">
        <v>94.813999999999993</v>
      </c>
      <c r="P111" s="482">
        <v>1.8283508937415816</v>
      </c>
      <c r="Q111" s="482">
        <v>101.82835089374156</v>
      </c>
      <c r="R111" s="482">
        <v>99.58053702334243</v>
      </c>
      <c r="S111" s="482">
        <v>99.440394029104993</v>
      </c>
      <c r="T111" s="482">
        <v>98.718997282105391</v>
      </c>
      <c r="U111" s="482">
        <v>101.50757355313813</v>
      </c>
      <c r="V111" s="88">
        <v>102.44299933312698</v>
      </c>
      <c r="W111" s="52"/>
      <c r="X111" s="52"/>
      <c r="Y111" s="52"/>
      <c r="Z111" s="52"/>
      <c r="AA111" s="52"/>
      <c r="AB111" s="52"/>
      <c r="AC111" s="52"/>
    </row>
    <row r="112" spans="1:29" ht="15.9" x14ac:dyDescent="0.45">
      <c r="A112" s="7"/>
      <c r="B112" s="8" t="s">
        <v>352</v>
      </c>
      <c r="C112" s="77">
        <v>29.3355</v>
      </c>
      <c r="D112" s="86">
        <v>58.291221488674168</v>
      </c>
      <c r="E112" s="86">
        <v>25.338750000000001</v>
      </c>
      <c r="F112" s="86">
        <v>2.4860000000000002</v>
      </c>
      <c r="G112" s="86">
        <v>7.8124148500192057</v>
      </c>
      <c r="H112" s="86">
        <v>63.23106003013946</v>
      </c>
      <c r="I112" s="86">
        <v>31.628915477209784</v>
      </c>
      <c r="J112" s="86">
        <v>927.85000000000014</v>
      </c>
      <c r="K112" s="92">
        <v>47.105038680606597</v>
      </c>
      <c r="L112" s="77">
        <f t="shared" ref="L112:L130" si="4">M112+N112</f>
        <v>814.05</v>
      </c>
      <c r="M112" s="86">
        <v>666.774</v>
      </c>
      <c r="N112" s="86">
        <v>147.27600000000001</v>
      </c>
      <c r="O112" s="86">
        <v>99.706000000000003</v>
      </c>
      <c r="P112" s="86">
        <v>0.81263553935986277</v>
      </c>
      <c r="Q112" s="86">
        <v>102.65584426224817</v>
      </c>
      <c r="R112" s="77">
        <v>100.93911670845307</v>
      </c>
      <c r="S112" s="77">
        <v>100.65530422630854</v>
      </c>
      <c r="T112" s="77">
        <v>100.25941966999677</v>
      </c>
      <c r="U112" s="77">
        <v>102.61513994023973</v>
      </c>
      <c r="V112" s="82">
        <v>102.30608515866336</v>
      </c>
      <c r="W112" s="52"/>
      <c r="X112" s="52"/>
      <c r="Y112" s="52"/>
      <c r="Z112" s="52"/>
      <c r="AA112" s="52"/>
      <c r="AB112" s="52"/>
      <c r="AC112" s="52"/>
    </row>
    <row r="113" spans="1:29" ht="15" customHeight="1" x14ac:dyDescent="0.45">
      <c r="A113" s="7"/>
      <c r="B113" s="8" t="s">
        <v>353</v>
      </c>
      <c r="C113" s="77">
        <v>29.381</v>
      </c>
      <c r="D113" s="86">
        <v>57.908594247456676</v>
      </c>
      <c r="E113" s="86">
        <v>25.272749999999998</v>
      </c>
      <c r="F113" s="86">
        <v>2.6315</v>
      </c>
      <c r="G113" s="86">
        <v>8.220212287353478</v>
      </c>
      <c r="H113" s="86">
        <v>63.095032214400774</v>
      </c>
      <c r="I113" s="86">
        <v>31.562186693131594</v>
      </c>
      <c r="J113" s="86">
        <v>927.32500000000005</v>
      </c>
      <c r="K113" s="92">
        <v>46.406710184734557</v>
      </c>
      <c r="L113" s="77">
        <f t="shared" si="4"/>
        <v>824.87400000000002</v>
      </c>
      <c r="M113" s="86">
        <v>675.70600000000002</v>
      </c>
      <c r="N113" s="86">
        <v>149.16800000000001</v>
      </c>
      <c r="O113" s="86">
        <v>100.47499999999999</v>
      </c>
      <c r="P113" s="86">
        <v>1.6042335069918812</v>
      </c>
      <c r="Q113" s="86">
        <v>104.30268371278858</v>
      </c>
      <c r="R113" s="77">
        <v>101.3072673999748</v>
      </c>
      <c r="S113" s="77">
        <v>101.72843304533328</v>
      </c>
      <c r="T113" s="77">
        <v>101.11424391987295</v>
      </c>
      <c r="U113" s="77">
        <v>103.27744390290485</v>
      </c>
      <c r="V113" s="82">
        <v>100.61486525242115</v>
      </c>
      <c r="W113" s="52"/>
      <c r="X113" s="52"/>
      <c r="Y113" s="52"/>
      <c r="Z113" s="52"/>
      <c r="AA113" s="52"/>
      <c r="AB113" s="52"/>
      <c r="AC113" s="52"/>
    </row>
    <row r="114" spans="1:29" ht="15" customHeight="1" x14ac:dyDescent="0.45">
      <c r="A114" s="7"/>
      <c r="B114" s="8" t="s">
        <v>354</v>
      </c>
      <c r="C114" s="77">
        <v>29.79325</v>
      </c>
      <c r="D114" s="86">
        <v>58.355986081886599</v>
      </c>
      <c r="E114" s="86">
        <v>25.568999999999999</v>
      </c>
      <c r="F114" s="86">
        <v>2.5477500000000002</v>
      </c>
      <c r="G114" s="86">
        <v>7.8779117827879794</v>
      </c>
      <c r="H114" s="86">
        <v>63.346325121140282</v>
      </c>
      <c r="I114" s="86">
        <v>31.888745482504433</v>
      </c>
      <c r="J114" s="86">
        <v>950.07500000000005</v>
      </c>
      <c r="K114" s="92">
        <v>45.867557092351753</v>
      </c>
      <c r="L114" s="77">
        <f t="shared" si="4"/>
        <v>843.48099999999999</v>
      </c>
      <c r="M114" s="86">
        <v>688.81100000000004</v>
      </c>
      <c r="N114" s="86">
        <v>154.66999999999999</v>
      </c>
      <c r="O114" s="86">
        <v>103.374</v>
      </c>
      <c r="P114" s="86">
        <v>0.75835229097342971</v>
      </c>
      <c r="Q114" s="86">
        <v>105.09366550427129</v>
      </c>
      <c r="R114" s="77">
        <v>101.00624927838861</v>
      </c>
      <c r="S114" s="77">
        <v>100.68389549784027</v>
      </c>
      <c r="T114" s="77">
        <v>101.1119169515141</v>
      </c>
      <c r="U114" s="77">
        <v>102.54403812861027</v>
      </c>
      <c r="V114" s="82">
        <v>99.943727437819774</v>
      </c>
      <c r="W114" s="52"/>
      <c r="X114" s="52"/>
      <c r="Y114" s="52"/>
      <c r="Z114" s="52"/>
      <c r="AA114" s="52"/>
      <c r="AB114" s="52"/>
      <c r="AC114" s="52"/>
    </row>
    <row r="115" spans="1:29" ht="15" customHeight="1" x14ac:dyDescent="0.45">
      <c r="A115" s="7"/>
      <c r="B115" s="8" t="s">
        <v>355</v>
      </c>
      <c r="C115" s="77">
        <v>30.2165</v>
      </c>
      <c r="D115" s="86">
        <v>58.791764929556074</v>
      </c>
      <c r="E115" s="86">
        <v>25.85575</v>
      </c>
      <c r="F115" s="86">
        <v>2.39175</v>
      </c>
      <c r="G115" s="86">
        <v>7.3359732003094109</v>
      </c>
      <c r="H115" s="86">
        <v>63.445891657537175</v>
      </c>
      <c r="I115" s="86">
        <v>32.056066096172579</v>
      </c>
      <c r="J115" s="86">
        <v>968.625</v>
      </c>
      <c r="K115" s="92">
        <v>46.717390700902151</v>
      </c>
      <c r="L115" s="77">
        <f t="shared" si="4"/>
        <v>884.66</v>
      </c>
      <c r="M115" s="86">
        <v>730.02</v>
      </c>
      <c r="N115" s="86">
        <v>154.63999999999999</v>
      </c>
      <c r="O115" s="86">
        <v>111.477</v>
      </c>
      <c r="P115" s="86">
        <v>4.8072407974465658</v>
      </c>
      <c r="Q115" s="86">
        <v>110.14577106792464</v>
      </c>
      <c r="R115" s="77">
        <v>104.25813116187864</v>
      </c>
      <c r="S115" s="77">
        <v>101.0495536977453</v>
      </c>
      <c r="T115" s="77">
        <v>102.01242489821102</v>
      </c>
      <c r="U115" s="77">
        <v>104.45289317760638</v>
      </c>
      <c r="V115" s="82">
        <v>101.61046703857282</v>
      </c>
      <c r="W115" s="52"/>
      <c r="X115" s="52"/>
      <c r="Y115" s="52"/>
      <c r="Z115" s="52"/>
      <c r="AA115" s="52"/>
      <c r="AB115" s="52"/>
      <c r="AC115" s="52"/>
    </row>
    <row r="116" spans="1:29" ht="15" customHeight="1" x14ac:dyDescent="0.45">
      <c r="A116" s="7"/>
      <c r="B116" s="8" t="s">
        <v>356</v>
      </c>
      <c r="C116" s="77">
        <v>30.909500000000001</v>
      </c>
      <c r="D116" s="86">
        <v>59.686577098643191</v>
      </c>
      <c r="E116" s="86">
        <v>26.36525</v>
      </c>
      <c r="F116" s="86">
        <v>1.9295</v>
      </c>
      <c r="G116" s="86">
        <v>5.876237356321834</v>
      </c>
      <c r="H116" s="86">
        <v>63.412876985676796</v>
      </c>
      <c r="I116" s="86">
        <v>32.173092897690054</v>
      </c>
      <c r="J116" s="86">
        <v>994.45</v>
      </c>
      <c r="K116" s="92">
        <v>45.96713600034056</v>
      </c>
      <c r="L116" s="77">
        <f t="shared" si="4"/>
        <v>899.29</v>
      </c>
      <c r="M116" s="86">
        <v>748.93700000000001</v>
      </c>
      <c r="N116" s="86">
        <v>150.35300000000001</v>
      </c>
      <c r="O116" s="86">
        <v>114.905</v>
      </c>
      <c r="P116" s="86">
        <v>0.60875492247725038</v>
      </c>
      <c r="Q116" s="86">
        <v>110.81628887120115</v>
      </c>
      <c r="R116" s="77">
        <v>105.39660814906748</v>
      </c>
      <c r="S116" s="77">
        <v>101.45443347188093</v>
      </c>
      <c r="T116" s="77">
        <v>102.79491731359722</v>
      </c>
      <c r="U116" s="77">
        <v>102.94319298314284</v>
      </c>
      <c r="V116" s="82">
        <v>100.46318295560893</v>
      </c>
      <c r="W116" s="52"/>
      <c r="X116" s="52"/>
      <c r="Y116" s="52"/>
      <c r="Z116" s="52"/>
      <c r="AA116" s="52"/>
      <c r="AB116" s="52"/>
      <c r="AC116" s="52"/>
    </row>
    <row r="117" spans="1:29" ht="15" customHeight="1" x14ac:dyDescent="0.45">
      <c r="A117" s="7"/>
      <c r="B117" s="8" t="s">
        <v>357</v>
      </c>
      <c r="C117" s="77">
        <v>31.388750000000002</v>
      </c>
      <c r="D117" s="86">
        <v>60.146805745690592</v>
      </c>
      <c r="E117" s="86">
        <v>26.766749999999998</v>
      </c>
      <c r="F117" s="86">
        <v>1.746</v>
      </c>
      <c r="G117" s="86">
        <v>5.2701774485682824</v>
      </c>
      <c r="H117" s="86">
        <v>63.492769023567611</v>
      </c>
      <c r="I117" s="86">
        <v>32.10670802380821</v>
      </c>
      <c r="J117" s="86">
        <v>1007.8000000000001</v>
      </c>
      <c r="K117" s="92">
        <v>46.605672546381129</v>
      </c>
      <c r="L117" s="77">
        <f t="shared" si="4"/>
        <v>932.37599999999998</v>
      </c>
      <c r="M117" s="86">
        <v>775.62800000000004</v>
      </c>
      <c r="N117" s="86">
        <v>156.74799999999999</v>
      </c>
      <c r="O117" s="86">
        <v>124.53400000000001</v>
      </c>
      <c r="P117" s="86">
        <v>2.0103982339793935</v>
      </c>
      <c r="Q117" s="86">
        <v>113.04413758562929</v>
      </c>
      <c r="R117" s="77">
        <v>107.8894158352349</v>
      </c>
      <c r="S117" s="77">
        <v>102.15986250509738</v>
      </c>
      <c r="T117" s="77">
        <v>103.29274276064321</v>
      </c>
      <c r="U117" s="77">
        <v>104.16363892658899</v>
      </c>
      <c r="V117" s="82">
        <v>102.72535932193222</v>
      </c>
      <c r="W117" s="52"/>
      <c r="X117" s="52"/>
      <c r="Y117" s="52"/>
      <c r="Z117" s="52"/>
      <c r="AA117" s="52"/>
      <c r="AB117" s="52"/>
      <c r="AC117" s="52"/>
    </row>
    <row r="118" spans="1:29" ht="15" customHeight="1" x14ac:dyDescent="0.45">
      <c r="A118" s="7"/>
      <c r="B118" s="8" t="s">
        <v>358</v>
      </c>
      <c r="C118" s="77">
        <v>31.837</v>
      </c>
      <c r="D118" s="86">
        <v>60.591059618007421</v>
      </c>
      <c r="E118" s="86">
        <v>27.043749999999999</v>
      </c>
      <c r="F118" s="86">
        <v>1.5932500000000001</v>
      </c>
      <c r="G118" s="86">
        <v>4.7660061685251609</v>
      </c>
      <c r="H118" s="86">
        <v>63.623408810017452</v>
      </c>
      <c r="I118" s="86">
        <v>32.097697428580219</v>
      </c>
      <c r="J118" s="86">
        <v>1021.9000000000001</v>
      </c>
      <c r="K118" s="92">
        <v>46.149969169195387</v>
      </c>
      <c r="L118" s="77">
        <f t="shared" si="4"/>
        <v>971.73300000000006</v>
      </c>
      <c r="M118" s="86">
        <v>802.26300000000003</v>
      </c>
      <c r="N118" s="86">
        <v>169.47</v>
      </c>
      <c r="O118" s="86">
        <v>128.047</v>
      </c>
      <c r="P118" s="86">
        <v>2.3745521013888826</v>
      </c>
      <c r="Q118" s="86">
        <v>115.72842953016576</v>
      </c>
      <c r="R118" s="77">
        <v>111.02189967780139</v>
      </c>
      <c r="S118" s="77">
        <v>102.80653243956887</v>
      </c>
      <c r="T118" s="77">
        <v>103.92194682405137</v>
      </c>
      <c r="U118" s="77">
        <v>105.35050163068985</v>
      </c>
      <c r="V118" s="82">
        <v>104.39027496199378</v>
      </c>
      <c r="W118" s="52"/>
      <c r="X118" s="52"/>
      <c r="Y118" s="52"/>
      <c r="Z118" s="52"/>
      <c r="AA118" s="52"/>
      <c r="AB118" s="52"/>
      <c r="AC118" s="52"/>
    </row>
    <row r="119" spans="1:29" ht="15" customHeight="1" x14ac:dyDescent="0.45">
      <c r="A119" s="7"/>
      <c r="B119" s="8" t="s">
        <v>359</v>
      </c>
      <c r="C119" s="77">
        <v>32.15625</v>
      </c>
      <c r="D119" s="86">
        <v>60.875890550000001</v>
      </c>
      <c r="E119" s="86">
        <v>27.370249999999999</v>
      </c>
      <c r="F119" s="86">
        <v>1.4484999999999999</v>
      </c>
      <c r="G119" s="86">
        <v>4.3105399299999991</v>
      </c>
      <c r="H119" s="86">
        <v>63.618153499999998</v>
      </c>
      <c r="I119" s="86">
        <v>32.016622159286271</v>
      </c>
      <c r="J119" s="86">
        <v>1029.5250000000001</v>
      </c>
      <c r="K119" s="92">
        <v>46.565756526029354</v>
      </c>
      <c r="L119" s="77">
        <f t="shared" si="4"/>
        <v>1011.045</v>
      </c>
      <c r="M119" s="86">
        <v>837.77099999999996</v>
      </c>
      <c r="N119" s="86">
        <v>173.274</v>
      </c>
      <c r="O119" s="86">
        <v>140.02699999999999</v>
      </c>
      <c r="P119" s="86">
        <v>3.1802813956660847</v>
      </c>
      <c r="Q119" s="86">
        <v>119.40891924401012</v>
      </c>
      <c r="R119" s="77">
        <v>114.6424447258655</v>
      </c>
      <c r="S119" s="77">
        <v>104.66345042260129</v>
      </c>
      <c r="T119" s="77">
        <v>105.52660148771704</v>
      </c>
      <c r="U119" s="77">
        <v>106.39314012979132</v>
      </c>
      <c r="V119" s="82">
        <v>105.23246161395983</v>
      </c>
      <c r="W119" s="52"/>
      <c r="X119" s="52"/>
      <c r="Y119" s="52"/>
      <c r="Z119" s="52"/>
      <c r="AA119" s="52"/>
      <c r="AB119" s="52"/>
      <c r="AC119" s="52"/>
    </row>
    <row r="120" spans="1:29" ht="15" customHeight="1" x14ac:dyDescent="0.45">
      <c r="A120" s="7"/>
      <c r="B120" s="8" t="s">
        <v>360</v>
      </c>
      <c r="C120" s="77">
        <v>32.527749999999997</v>
      </c>
      <c r="D120" s="86">
        <v>61.253001375000004</v>
      </c>
      <c r="E120" s="86">
        <v>27.702500000000001</v>
      </c>
      <c r="F120" s="86">
        <v>1.35</v>
      </c>
      <c r="G120" s="86">
        <v>3.9851372725000007</v>
      </c>
      <c r="H120" s="86">
        <v>63.795262100000002</v>
      </c>
      <c r="I120" s="86">
        <v>32.058556148282541</v>
      </c>
      <c r="J120" s="86">
        <v>1042.8000000000002</v>
      </c>
      <c r="K120" s="92">
        <v>46.733184914339631</v>
      </c>
      <c r="L120" s="77">
        <f t="shared" si="4"/>
        <v>1051.864</v>
      </c>
      <c r="M120" s="86">
        <v>870.12300000000005</v>
      </c>
      <c r="N120" s="86">
        <v>181.74100000000001</v>
      </c>
      <c r="O120" s="86">
        <v>144.18899999999999</v>
      </c>
      <c r="P120" s="86">
        <v>2.6160105468699069</v>
      </c>
      <c r="Q120" s="86">
        <v>122.53266916533683</v>
      </c>
      <c r="R120" s="77">
        <v>117.62695492574733</v>
      </c>
      <c r="S120" s="77">
        <v>104.59932347139613</v>
      </c>
      <c r="T120" s="77">
        <v>105.60266551247528</v>
      </c>
      <c r="U120" s="77">
        <v>107.18900137653185</v>
      </c>
      <c r="V120" s="82">
        <v>106.17423544320513</v>
      </c>
      <c r="W120" s="52"/>
      <c r="X120" s="52"/>
      <c r="Y120" s="52"/>
      <c r="Z120" s="52"/>
      <c r="AA120" s="52"/>
      <c r="AB120" s="52"/>
      <c r="AC120" s="52"/>
    </row>
    <row r="121" spans="1:29" ht="15" customHeight="1" x14ac:dyDescent="0.45">
      <c r="A121" s="7"/>
      <c r="B121" s="8" t="s">
        <v>361</v>
      </c>
      <c r="C121" s="77">
        <v>32.8705</v>
      </c>
      <c r="D121" s="86">
        <v>61.588896875000003</v>
      </c>
      <c r="E121" s="86">
        <v>27.891999999999999</v>
      </c>
      <c r="F121" s="86">
        <v>1.32525</v>
      </c>
      <c r="G121" s="86">
        <v>3.8753145299999998</v>
      </c>
      <c r="H121" s="86">
        <v>64.071980525000001</v>
      </c>
      <c r="I121" s="86">
        <v>31.853080105272287</v>
      </c>
      <c r="J121" s="86">
        <v>1047</v>
      </c>
      <c r="K121" s="92">
        <v>46.799133844422244</v>
      </c>
      <c r="L121" s="77">
        <f t="shared" si="4"/>
        <v>1093.941</v>
      </c>
      <c r="M121" s="86">
        <v>897.28599999999994</v>
      </c>
      <c r="N121" s="86">
        <v>196.655</v>
      </c>
      <c r="O121" s="86">
        <v>151.345</v>
      </c>
      <c r="P121" s="86">
        <v>2.4211269618361397</v>
      </c>
      <c r="Q121" s="86">
        <v>125.49934065555628</v>
      </c>
      <c r="R121" s="77">
        <v>125.29589637823915</v>
      </c>
      <c r="S121" s="77">
        <v>105.07733565855057</v>
      </c>
      <c r="T121" s="77">
        <v>105.40579628238375</v>
      </c>
      <c r="U121" s="77">
        <v>108.12299052192084</v>
      </c>
      <c r="V121" s="82">
        <v>108.24950518922834</v>
      </c>
      <c r="W121" s="52"/>
      <c r="X121" s="52"/>
      <c r="Y121" s="52"/>
      <c r="Z121" s="52"/>
      <c r="AA121" s="52"/>
      <c r="AB121" s="52"/>
      <c r="AC121" s="52"/>
    </row>
    <row r="122" spans="1:29" ht="15" customHeight="1" x14ac:dyDescent="0.45">
      <c r="A122" s="7"/>
      <c r="B122" s="8" t="s">
        <v>362</v>
      </c>
      <c r="C122" s="77">
        <v>32.304250000000003</v>
      </c>
      <c r="D122" s="86">
        <v>60.339294275</v>
      </c>
      <c r="E122" s="86">
        <v>27.864249999999998</v>
      </c>
      <c r="F122" s="86">
        <v>1.6254999999999999</v>
      </c>
      <c r="G122" s="86">
        <v>4.7909721300000001</v>
      </c>
      <c r="H122" s="86">
        <v>63.375195474999998</v>
      </c>
      <c r="I122" s="86">
        <v>28.522690403128461</v>
      </c>
      <c r="J122" s="86">
        <v>921.15000000000009</v>
      </c>
      <c r="K122" s="92">
        <v>50.463276099516762</v>
      </c>
      <c r="L122" s="77">
        <f t="shared" si="4"/>
        <v>1101.1400000000001</v>
      </c>
      <c r="M122" s="86">
        <v>899.07500000000005</v>
      </c>
      <c r="N122" s="86">
        <v>202.065</v>
      </c>
      <c r="O122" s="86">
        <v>153.65</v>
      </c>
      <c r="P122" s="86">
        <v>0.29916755419669983</v>
      </c>
      <c r="Q122" s="86">
        <v>125.87479396352849</v>
      </c>
      <c r="R122" s="77">
        <v>136.42177056813679</v>
      </c>
      <c r="S122" s="77">
        <v>105.49706286363148</v>
      </c>
      <c r="T122" s="77">
        <v>94.80255795482455</v>
      </c>
      <c r="U122" s="77">
        <v>102.69430927003846</v>
      </c>
      <c r="V122" s="82">
        <v>108.16471461784323</v>
      </c>
      <c r="W122" s="52"/>
      <c r="X122" s="52"/>
      <c r="Y122" s="52"/>
      <c r="Z122" s="52"/>
      <c r="AA122" s="52"/>
      <c r="AB122" s="52"/>
      <c r="AC122" s="52"/>
    </row>
    <row r="123" spans="1:29" ht="15" customHeight="1" x14ac:dyDescent="0.45">
      <c r="A123" s="7"/>
      <c r="B123" s="8" t="s">
        <v>363</v>
      </c>
      <c r="C123" s="77">
        <v>32.523499999999999</v>
      </c>
      <c r="D123" s="86">
        <v>60.533712399999999</v>
      </c>
      <c r="E123" s="86">
        <v>28.27675</v>
      </c>
      <c r="F123" s="86">
        <v>1.421</v>
      </c>
      <c r="G123" s="86">
        <v>4.1861599600000003</v>
      </c>
      <c r="H123" s="86">
        <v>63.178737775000002</v>
      </c>
      <c r="I123" s="86">
        <v>31.559789043445075</v>
      </c>
      <c r="J123" s="86">
        <v>1026.4749999999999</v>
      </c>
      <c r="K123" s="92">
        <v>47.869151941242116</v>
      </c>
      <c r="L123" s="77">
        <f t="shared" si="4"/>
        <v>1178.2160000000001</v>
      </c>
      <c r="M123" s="86">
        <v>968.94500000000005</v>
      </c>
      <c r="N123" s="86">
        <v>209.27099999999999</v>
      </c>
      <c r="O123" s="86">
        <v>158.31800000000001</v>
      </c>
      <c r="P123" s="86">
        <v>6.1991571841634396</v>
      </c>
      <c r="Q123" s="86">
        <v>133.6779702965695</v>
      </c>
      <c r="R123" s="77">
        <v>130.53012119942343</v>
      </c>
      <c r="S123" s="77">
        <v>107.66062309463034</v>
      </c>
      <c r="T123" s="77">
        <v>107.00629786047294</v>
      </c>
      <c r="U123" s="77">
        <v>109.83597704568271</v>
      </c>
      <c r="V123" s="82">
        <v>110.76969819915693</v>
      </c>
      <c r="W123" s="52"/>
      <c r="X123" s="52"/>
      <c r="Y123" s="52"/>
      <c r="Z123" s="52"/>
      <c r="AA123" s="52"/>
      <c r="AB123" s="52"/>
      <c r="AC123" s="52"/>
    </row>
    <row r="124" spans="1:29" ht="15" customHeight="1" x14ac:dyDescent="0.45">
      <c r="A124" s="7"/>
      <c r="B124" s="56" t="s">
        <v>364</v>
      </c>
      <c r="C124" s="77">
        <v>32.83475</v>
      </c>
      <c r="D124" s="86">
        <v>60.893331525000001</v>
      </c>
      <c r="E124" s="86">
        <v>28.525500000000001</v>
      </c>
      <c r="F124" s="86">
        <v>1.27925</v>
      </c>
      <c r="G124" s="86">
        <v>3.7495815199999996</v>
      </c>
      <c r="H124" s="86">
        <v>63.265763749999998</v>
      </c>
      <c r="I124" s="86">
        <v>31.743611567807033</v>
      </c>
      <c r="J124" s="86">
        <v>1042.3</v>
      </c>
      <c r="K124" s="92">
        <v>46.904935747092161</v>
      </c>
      <c r="L124" s="77">
        <f t="shared" si="4"/>
        <v>1262.403</v>
      </c>
      <c r="M124" s="86">
        <v>1036.979</v>
      </c>
      <c r="N124" s="86">
        <v>225.42400000000001</v>
      </c>
      <c r="O124" s="86">
        <v>161.762</v>
      </c>
      <c r="P124" s="86">
        <v>6.0881954481788902</v>
      </c>
      <c r="Q124" s="86">
        <v>141.81654639938313</v>
      </c>
      <c r="R124" s="77">
        <v>138.97319199318008</v>
      </c>
      <c r="S124" s="77">
        <v>107.88234217847821</v>
      </c>
      <c r="T124" s="77">
        <v>107.84584147056675</v>
      </c>
      <c r="U124" s="77">
        <v>108.05603400082548</v>
      </c>
      <c r="V124" s="82">
        <v>107.91483508093303</v>
      </c>
      <c r="W124" s="52"/>
      <c r="X124" s="52"/>
      <c r="Y124" s="52"/>
      <c r="Z124" s="52"/>
      <c r="AA124" s="52"/>
      <c r="AB124" s="52"/>
      <c r="AC124" s="52"/>
    </row>
    <row r="125" spans="1:29" ht="15" customHeight="1" x14ac:dyDescent="0.45">
      <c r="A125" s="7"/>
      <c r="B125" s="56" t="s">
        <v>365</v>
      </c>
      <c r="C125" s="77">
        <v>32.879370549999997</v>
      </c>
      <c r="D125" s="86">
        <v>60.639186124999995</v>
      </c>
      <c r="E125" s="86">
        <v>28.574867940000001</v>
      </c>
      <c r="F125" s="86">
        <v>1.4941317374999998</v>
      </c>
      <c r="G125" s="86">
        <v>4.3466900674999991</v>
      </c>
      <c r="H125" s="86">
        <v>63.394610475</v>
      </c>
      <c r="I125" s="86">
        <v>31.77357879030335</v>
      </c>
      <c r="J125" s="86">
        <v>1044.69533</v>
      </c>
      <c r="K125" s="92">
        <v>46.683892012033098</v>
      </c>
      <c r="L125" s="77">
        <f t="shared" si="4"/>
        <v>1331.6600041000002</v>
      </c>
      <c r="M125" s="86">
        <v>1103.6229860000001</v>
      </c>
      <c r="N125" s="86">
        <v>228.03701809999998</v>
      </c>
      <c r="O125" s="86">
        <v>169.10065440000002</v>
      </c>
      <c r="P125" s="86">
        <v>6.2428737473611662</v>
      </c>
      <c r="Q125" s="86">
        <v>150.6699743439645</v>
      </c>
      <c r="R125" s="77">
        <v>147.36691420214913</v>
      </c>
      <c r="S125" s="77">
        <v>108.22673816467196</v>
      </c>
      <c r="T125" s="77">
        <v>108.29434461218432</v>
      </c>
      <c r="U125" s="77">
        <v>107.97207505975696</v>
      </c>
      <c r="V125" s="82">
        <v>107.28513691133131</v>
      </c>
      <c r="W125" s="52"/>
      <c r="X125" s="52"/>
      <c r="Y125" s="52"/>
      <c r="Z125" s="52"/>
      <c r="AA125" s="52"/>
      <c r="AB125" s="52"/>
      <c r="AC125" s="52"/>
    </row>
    <row r="126" spans="1:29" ht="15" customHeight="1" x14ac:dyDescent="0.45">
      <c r="A126" s="7"/>
      <c r="B126" s="56" t="s">
        <v>366</v>
      </c>
      <c r="C126" s="77">
        <v>32.951828849999998</v>
      </c>
      <c r="D126" s="86">
        <v>60.260909474999998</v>
      </c>
      <c r="E126" s="86">
        <v>28.637840140000002</v>
      </c>
      <c r="F126" s="86">
        <v>1.592951045</v>
      </c>
      <c r="G126" s="86">
        <v>4.61123744</v>
      </c>
      <c r="H126" s="86">
        <v>63.174007025000002</v>
      </c>
      <c r="I126" s="86">
        <v>31.770383844189563</v>
      </c>
      <c r="J126" s="86">
        <v>1046.892425</v>
      </c>
      <c r="K126" s="92">
        <v>47.130226973960539</v>
      </c>
      <c r="L126" s="77">
        <f t="shared" si="4"/>
        <v>1375.6903808</v>
      </c>
      <c r="M126" s="86">
        <v>1142.911327</v>
      </c>
      <c r="N126" s="86">
        <v>232.77905379999999</v>
      </c>
      <c r="O126" s="86">
        <v>175.12054039999998</v>
      </c>
      <c r="P126" s="86">
        <v>3.3322226573854419</v>
      </c>
      <c r="Q126" s="86">
        <v>155.69063336693091</v>
      </c>
      <c r="R126" s="77">
        <v>151.48495908380599</v>
      </c>
      <c r="S126" s="77">
        <v>108.96144952852097</v>
      </c>
      <c r="T126" s="77">
        <v>109.01904233808277</v>
      </c>
      <c r="U126" s="77">
        <v>109.8707385051184</v>
      </c>
      <c r="V126" s="82">
        <v>107.44883328808406</v>
      </c>
      <c r="W126" s="52"/>
      <c r="X126" s="52"/>
      <c r="Y126" s="52"/>
      <c r="Z126" s="52"/>
      <c r="AA126" s="52"/>
      <c r="AB126" s="52"/>
      <c r="AC126" s="52"/>
    </row>
    <row r="127" spans="1:29" ht="15" customHeight="1" x14ac:dyDescent="0.45">
      <c r="A127" s="7"/>
      <c r="B127" s="56" t="s">
        <v>367</v>
      </c>
      <c r="C127" s="77">
        <v>33.177558400000002</v>
      </c>
      <c r="D127" s="86">
        <v>60.235408174999996</v>
      </c>
      <c r="E127" s="86">
        <v>28.819688575000001</v>
      </c>
      <c r="F127" s="86">
        <v>1.5904882275000001</v>
      </c>
      <c r="G127" s="86">
        <v>4.5746813574999994</v>
      </c>
      <c r="H127" s="86">
        <v>63.123083824999995</v>
      </c>
      <c r="I127" s="86">
        <v>31.774214730505676</v>
      </c>
      <c r="J127" s="86">
        <v>1054.1907450000001</v>
      </c>
      <c r="K127" s="92">
        <v>46.820291462865775</v>
      </c>
      <c r="L127" s="77">
        <f t="shared" si="4"/>
        <v>1411.1309245999998</v>
      </c>
      <c r="M127" s="86">
        <v>1171.8614829999999</v>
      </c>
      <c r="N127" s="86">
        <v>239.26944160000002</v>
      </c>
      <c r="O127" s="86">
        <v>180.24190729999995</v>
      </c>
      <c r="P127" s="86">
        <v>1.8860487287410077</v>
      </c>
      <c r="Q127" s="86">
        <v>158.62703457831671</v>
      </c>
      <c r="R127" s="77">
        <v>153.68873401728627</v>
      </c>
      <c r="S127" s="77">
        <v>109.85706549559437</v>
      </c>
      <c r="T127" s="77">
        <v>109.92875959464233</v>
      </c>
      <c r="U127" s="77">
        <v>110.22304275201599</v>
      </c>
      <c r="V127" s="82">
        <v>107.67563113618824</v>
      </c>
      <c r="W127" s="52"/>
      <c r="X127" s="52"/>
      <c r="Y127" s="52"/>
      <c r="Z127" s="52"/>
      <c r="AA127" s="52"/>
      <c r="AB127" s="52"/>
      <c r="AC127" s="52"/>
    </row>
    <row r="128" spans="1:29" ht="15" customHeight="1" x14ac:dyDescent="0.45">
      <c r="A128" s="7"/>
      <c r="B128" s="56" t="s">
        <v>374</v>
      </c>
      <c r="C128" s="77">
        <v>33.524677699999998</v>
      </c>
      <c r="D128" s="86">
        <v>60.453256400000001</v>
      </c>
      <c r="E128" s="86">
        <v>29.048998025</v>
      </c>
      <c r="F128" s="86">
        <v>1.5167372800000001</v>
      </c>
      <c r="G128" s="86">
        <v>4.3285503099999998</v>
      </c>
      <c r="H128" s="86">
        <v>63.188385174999993</v>
      </c>
      <c r="I128" s="86">
        <v>31.757457649835548</v>
      </c>
      <c r="J128" s="86">
        <v>1064.6576525</v>
      </c>
      <c r="K128" s="92">
        <v>46.623157446630422</v>
      </c>
      <c r="L128" s="77">
        <f t="shared" si="4"/>
        <v>1455.6289118</v>
      </c>
      <c r="M128" s="86">
        <v>1207.0794739999999</v>
      </c>
      <c r="N128" s="86">
        <v>248.54943780000002</v>
      </c>
      <c r="O128" s="86">
        <v>189.17592719999999</v>
      </c>
      <c r="P128" s="86">
        <v>2.1921912111361852</v>
      </c>
      <c r="Q128" s="86">
        <v>162.10444248882857</v>
      </c>
      <c r="R128" s="77">
        <v>157.38023808246766</v>
      </c>
      <c r="S128" s="77">
        <v>111.00030158090945</v>
      </c>
      <c r="T128" s="77">
        <v>111.01421829397773</v>
      </c>
      <c r="U128" s="77">
        <v>111.00817999342254</v>
      </c>
      <c r="V128" s="82">
        <v>108.45898803761676</v>
      </c>
      <c r="W128" s="52"/>
      <c r="X128" s="52"/>
      <c r="Y128" s="52"/>
      <c r="Z128" s="52"/>
      <c r="AA128" s="52"/>
      <c r="AB128" s="52"/>
      <c r="AC128" s="52"/>
    </row>
    <row r="129" spans="1:29" ht="15" customHeight="1" x14ac:dyDescent="0.45">
      <c r="A129" s="7"/>
      <c r="B129" s="56" t="s">
        <v>496</v>
      </c>
      <c r="C129" s="481">
        <v>33.829823625000003</v>
      </c>
      <c r="D129" s="482">
        <v>60.591049400000003</v>
      </c>
      <c r="E129" s="482">
        <v>29.235709807500005</v>
      </c>
      <c r="F129" s="482">
        <v>1.4775634199999998</v>
      </c>
      <c r="G129" s="482">
        <v>4.1848976999999996</v>
      </c>
      <c r="H129" s="482">
        <v>63.237470899999998</v>
      </c>
      <c r="I129" s="482">
        <v>31.715997846690385</v>
      </c>
      <c r="J129" s="482">
        <v>1072.9455275</v>
      </c>
      <c r="K129" s="483">
        <v>46.552923367845615</v>
      </c>
      <c r="L129" s="481">
        <f t="shared" si="4"/>
        <v>1500.418598</v>
      </c>
      <c r="M129" s="482">
        <v>1246.58519</v>
      </c>
      <c r="N129" s="482">
        <v>253.83340799999999</v>
      </c>
      <c r="O129" s="482">
        <v>199.25724690000004</v>
      </c>
      <c r="P129" s="482">
        <v>2.6132900919569435</v>
      </c>
      <c r="Q129" s="86">
        <v>166.34070182301113</v>
      </c>
      <c r="R129" s="481">
        <v>161.99795657943818</v>
      </c>
      <c r="S129" s="481">
        <v>112.23558042576821</v>
      </c>
      <c r="T129" s="481">
        <v>112.10283521152783</v>
      </c>
      <c r="U129" s="481">
        <v>111.74051491252487</v>
      </c>
      <c r="V129" s="82">
        <v>109.06932739820638</v>
      </c>
      <c r="W129" s="52"/>
      <c r="X129" s="52"/>
      <c r="Y129" s="52"/>
      <c r="Z129" s="52"/>
      <c r="AA129" s="52"/>
      <c r="AB129" s="52"/>
      <c r="AC129" s="52"/>
    </row>
    <row r="130" spans="1:29" ht="15" customHeight="1" thickBot="1" x14ac:dyDescent="0.5">
      <c r="A130" s="7"/>
      <c r="B130" s="270" t="s">
        <v>605</v>
      </c>
      <c r="C130" s="481">
        <v>34.083350225000004</v>
      </c>
      <c r="D130" s="482">
        <v>60.642217775000006</v>
      </c>
      <c r="E130" s="482">
        <v>29.376525877500004</v>
      </c>
      <c r="F130" s="482">
        <v>1.4734258649999998</v>
      </c>
      <c r="G130" s="482">
        <v>4.1438741449999998</v>
      </c>
      <c r="H130" s="482">
        <v>63.263789450000004</v>
      </c>
      <c r="I130" s="482">
        <v>31.665615723830154</v>
      </c>
      <c r="J130" s="482">
        <v>1079.2695125</v>
      </c>
      <c r="K130" s="483">
        <v>46.541081747828521</v>
      </c>
      <c r="L130" s="481">
        <f t="shared" si="4"/>
        <v>1547.0509505999999</v>
      </c>
      <c r="M130" s="482">
        <v>1287.8675219999998</v>
      </c>
      <c r="N130" s="482">
        <v>259.18342859999996</v>
      </c>
      <c r="O130" s="482">
        <v>209.89521479999999</v>
      </c>
      <c r="P130" s="482">
        <v>2.8164102032320448</v>
      </c>
      <c r="Q130" s="86">
        <v>171.0255383212822</v>
      </c>
      <c r="R130" s="481">
        <v>163.46793496900494</v>
      </c>
      <c r="S130" s="481">
        <v>113.47999013753912</v>
      </c>
      <c r="T130" s="481">
        <v>113.1656192411002</v>
      </c>
      <c r="U130" s="481">
        <v>112.64599991106928</v>
      </c>
      <c r="V130" s="82">
        <v>109.73367381800593</v>
      </c>
      <c r="W130" s="480"/>
      <c r="X130" s="52"/>
      <c r="Y130" s="52"/>
      <c r="Z130" s="52"/>
      <c r="AA130" s="52"/>
      <c r="AB130" s="52"/>
      <c r="AC130" s="52"/>
    </row>
    <row r="131" spans="1:29" ht="15" customHeight="1" x14ac:dyDescent="0.45">
      <c r="A131" s="7"/>
      <c r="B131" s="477" t="s">
        <v>29</v>
      </c>
      <c r="C131" s="478"/>
      <c r="D131" s="478"/>
      <c r="E131" s="478"/>
      <c r="F131" s="478"/>
      <c r="G131" s="478"/>
      <c r="H131" s="478"/>
      <c r="I131" s="478"/>
      <c r="J131" s="478"/>
      <c r="K131" s="478"/>
      <c r="L131" s="478"/>
      <c r="M131" s="478"/>
      <c r="N131" s="478"/>
      <c r="O131" s="478"/>
      <c r="P131" s="478"/>
      <c r="Q131" s="478"/>
      <c r="R131" s="478"/>
      <c r="S131" s="478"/>
      <c r="T131" s="478"/>
      <c r="U131" s="478"/>
      <c r="V131" s="479"/>
      <c r="W131" s="52"/>
      <c r="X131" s="52"/>
      <c r="Y131" s="52"/>
      <c r="Z131" s="52"/>
      <c r="AA131" s="52"/>
      <c r="AB131" s="52"/>
      <c r="AC131" s="52"/>
    </row>
    <row r="132" spans="1:29" ht="15" customHeight="1" x14ac:dyDescent="0.45">
      <c r="A132" s="7"/>
      <c r="B132" s="452" t="s">
        <v>125</v>
      </c>
      <c r="C132" s="471"/>
      <c r="D132" s="471"/>
      <c r="E132" s="471"/>
      <c r="F132" s="471"/>
      <c r="G132" s="471"/>
      <c r="H132" s="471"/>
      <c r="I132" s="471"/>
      <c r="J132" s="471"/>
      <c r="K132" s="471"/>
      <c r="L132" s="471"/>
      <c r="M132" s="471"/>
      <c r="N132" s="471"/>
      <c r="O132" s="471"/>
      <c r="P132" s="471"/>
      <c r="Q132" s="471"/>
      <c r="R132" s="471"/>
      <c r="S132" s="471"/>
      <c r="T132" s="471"/>
      <c r="U132" s="471"/>
      <c r="V132" s="454"/>
      <c r="W132" s="52"/>
      <c r="X132" s="52"/>
      <c r="Y132" s="52"/>
      <c r="Z132" s="52"/>
      <c r="AA132" s="52"/>
      <c r="AB132" s="52"/>
      <c r="AC132" s="52"/>
    </row>
    <row r="133" spans="1:29" ht="15.9" x14ac:dyDescent="0.45">
      <c r="A133" s="7"/>
      <c r="B133" s="452" t="s">
        <v>126</v>
      </c>
      <c r="C133" s="471"/>
      <c r="D133" s="471"/>
      <c r="E133" s="471"/>
      <c r="F133" s="471"/>
      <c r="G133" s="471"/>
      <c r="H133" s="471"/>
      <c r="I133" s="471"/>
      <c r="J133" s="471"/>
      <c r="K133" s="471"/>
      <c r="L133" s="471"/>
      <c r="M133" s="471"/>
      <c r="N133" s="471"/>
      <c r="O133" s="471"/>
      <c r="P133" s="471"/>
      <c r="Q133" s="471"/>
      <c r="R133" s="471"/>
      <c r="S133" s="471"/>
      <c r="T133" s="471"/>
      <c r="U133" s="471"/>
      <c r="V133" s="454"/>
      <c r="W133" s="52"/>
      <c r="X133" s="52"/>
      <c r="Y133" s="52"/>
      <c r="Z133" s="52"/>
      <c r="AA133" s="52"/>
      <c r="AB133" s="52"/>
      <c r="AC133" s="52"/>
    </row>
    <row r="134" spans="1:29" ht="15.9" x14ac:dyDescent="0.45">
      <c r="A134" s="7"/>
      <c r="B134" s="452" t="s">
        <v>127</v>
      </c>
      <c r="C134" s="471"/>
      <c r="D134" s="471"/>
      <c r="E134" s="471"/>
      <c r="F134" s="471"/>
      <c r="G134" s="471"/>
      <c r="H134" s="471"/>
      <c r="I134" s="471"/>
      <c r="J134" s="471"/>
      <c r="K134" s="471"/>
      <c r="L134" s="471"/>
      <c r="M134" s="471"/>
      <c r="N134" s="471"/>
      <c r="O134" s="471"/>
      <c r="P134" s="471"/>
      <c r="Q134" s="471"/>
      <c r="R134" s="471"/>
      <c r="S134" s="471"/>
      <c r="T134" s="471"/>
      <c r="U134" s="471"/>
      <c r="V134" s="454"/>
      <c r="Z134" s="52"/>
      <c r="AA134" s="52"/>
      <c r="AB134" s="52"/>
      <c r="AC134" s="52"/>
    </row>
    <row r="135" spans="1:29" ht="16.5" customHeight="1" x14ac:dyDescent="0.4">
      <c r="B135" s="452" t="s">
        <v>128</v>
      </c>
      <c r="C135" s="471"/>
      <c r="D135" s="471"/>
      <c r="E135" s="471"/>
      <c r="F135" s="471"/>
      <c r="G135" s="471"/>
      <c r="H135" s="471"/>
      <c r="I135" s="471"/>
      <c r="J135" s="471"/>
      <c r="K135" s="471"/>
      <c r="L135" s="471"/>
      <c r="M135" s="471"/>
      <c r="N135" s="471"/>
      <c r="O135" s="471"/>
      <c r="P135" s="471"/>
      <c r="Q135" s="471"/>
      <c r="R135" s="471"/>
      <c r="S135" s="471"/>
      <c r="T135" s="471"/>
      <c r="U135" s="471"/>
      <c r="V135" s="454"/>
    </row>
    <row r="136" spans="1:29" x14ac:dyDescent="0.4">
      <c r="B136" s="452" t="s">
        <v>129</v>
      </c>
      <c r="C136" s="471"/>
      <c r="D136" s="471"/>
      <c r="E136" s="471"/>
      <c r="F136" s="471"/>
      <c r="G136" s="471"/>
      <c r="H136" s="471"/>
      <c r="I136" s="471"/>
      <c r="J136" s="471"/>
      <c r="K136" s="471"/>
      <c r="L136" s="471"/>
      <c r="M136" s="471"/>
      <c r="N136" s="471"/>
      <c r="O136" s="471"/>
      <c r="P136" s="471"/>
      <c r="Q136" s="471"/>
      <c r="R136" s="471"/>
      <c r="S136" s="471"/>
      <c r="T136" s="471"/>
      <c r="U136" s="471"/>
      <c r="V136" s="454"/>
    </row>
    <row r="137" spans="1:29" x14ac:dyDescent="0.4">
      <c r="B137" s="452" t="s">
        <v>130</v>
      </c>
      <c r="C137" s="471"/>
      <c r="D137" s="471"/>
      <c r="E137" s="471"/>
      <c r="F137" s="471"/>
      <c r="G137" s="471"/>
      <c r="H137" s="471"/>
      <c r="I137" s="471"/>
      <c r="J137" s="471"/>
      <c r="K137" s="471"/>
      <c r="L137" s="471"/>
      <c r="M137" s="471"/>
      <c r="N137" s="471"/>
      <c r="O137" s="471"/>
      <c r="P137" s="471"/>
      <c r="Q137" s="471"/>
      <c r="R137" s="471"/>
      <c r="S137" s="471"/>
      <c r="T137" s="471"/>
      <c r="U137" s="471"/>
      <c r="V137" s="454"/>
    </row>
    <row r="138" spans="1:29" x14ac:dyDescent="0.4">
      <c r="B138" s="452" t="s">
        <v>131</v>
      </c>
      <c r="C138" s="471"/>
      <c r="D138" s="471"/>
      <c r="E138" s="471"/>
      <c r="F138" s="471"/>
      <c r="G138" s="471"/>
      <c r="H138" s="471"/>
      <c r="I138" s="471"/>
      <c r="J138" s="471"/>
      <c r="K138" s="471"/>
      <c r="L138" s="471"/>
      <c r="M138" s="471"/>
      <c r="N138" s="471"/>
      <c r="O138" s="471"/>
      <c r="P138" s="471"/>
      <c r="Q138" s="471"/>
      <c r="R138" s="471"/>
      <c r="S138" s="471"/>
      <c r="T138" s="471"/>
      <c r="U138" s="471"/>
      <c r="V138" s="454"/>
    </row>
    <row r="139" spans="1:29" x14ac:dyDescent="0.4">
      <c r="B139" s="452" t="s">
        <v>132</v>
      </c>
      <c r="C139" s="471"/>
      <c r="D139" s="471"/>
      <c r="E139" s="471"/>
      <c r="F139" s="471"/>
      <c r="G139" s="471"/>
      <c r="H139" s="471"/>
      <c r="I139" s="471"/>
      <c r="J139" s="471"/>
      <c r="K139" s="471"/>
      <c r="L139" s="471"/>
      <c r="M139" s="471"/>
      <c r="N139" s="471"/>
      <c r="O139" s="471"/>
      <c r="P139" s="471"/>
      <c r="Q139" s="471"/>
      <c r="R139" s="471"/>
      <c r="S139" s="471"/>
      <c r="T139" s="471"/>
      <c r="U139" s="471"/>
      <c r="V139" s="454"/>
    </row>
    <row r="140" spans="1:29" x14ac:dyDescent="0.4">
      <c r="B140" s="452" t="s">
        <v>488</v>
      </c>
      <c r="C140" s="471"/>
      <c r="D140" s="471"/>
      <c r="E140" s="471"/>
      <c r="F140" s="471"/>
      <c r="G140" s="471"/>
      <c r="H140" s="471"/>
      <c r="I140" s="471"/>
      <c r="J140" s="471"/>
      <c r="K140" s="471"/>
      <c r="L140" s="471"/>
      <c r="M140" s="471"/>
      <c r="N140" s="471"/>
      <c r="O140" s="471"/>
      <c r="P140" s="471"/>
      <c r="Q140" s="471"/>
      <c r="R140" s="471"/>
      <c r="S140" s="471"/>
      <c r="T140" s="471"/>
      <c r="U140" s="471"/>
      <c r="V140" s="454"/>
    </row>
    <row r="141" spans="1:29" x14ac:dyDescent="0.4">
      <c r="B141" s="452" t="s">
        <v>133</v>
      </c>
      <c r="C141" s="471"/>
      <c r="D141" s="471"/>
      <c r="E141" s="471"/>
      <c r="F141" s="471"/>
      <c r="G141" s="471"/>
      <c r="H141" s="471"/>
      <c r="I141" s="471"/>
      <c r="J141" s="471"/>
      <c r="K141" s="471"/>
      <c r="L141" s="471"/>
      <c r="M141" s="471"/>
      <c r="N141" s="471"/>
      <c r="O141" s="471"/>
      <c r="P141" s="471"/>
      <c r="Q141" s="471"/>
      <c r="R141" s="471"/>
      <c r="S141" s="471"/>
      <c r="T141" s="471"/>
      <c r="U141" s="471"/>
      <c r="V141" s="454"/>
    </row>
    <row r="142" spans="1:29" ht="15" customHeight="1" x14ac:dyDescent="0.4">
      <c r="B142" s="452" t="s">
        <v>134</v>
      </c>
      <c r="C142" s="471"/>
      <c r="D142" s="471"/>
      <c r="E142" s="471"/>
      <c r="F142" s="471"/>
      <c r="G142" s="471"/>
      <c r="H142" s="471"/>
      <c r="I142" s="471"/>
      <c r="J142" s="471"/>
      <c r="K142" s="471"/>
      <c r="L142" s="471"/>
      <c r="M142" s="471"/>
      <c r="N142" s="471"/>
      <c r="O142" s="471"/>
      <c r="P142" s="471"/>
      <c r="Q142" s="471"/>
      <c r="R142" s="471"/>
      <c r="S142" s="471"/>
      <c r="T142" s="471"/>
      <c r="U142" s="471"/>
      <c r="V142" s="454"/>
    </row>
    <row r="143" spans="1:29" ht="15" customHeight="1" x14ac:dyDescent="0.4">
      <c r="B143" s="452" t="s">
        <v>135</v>
      </c>
      <c r="C143" s="471"/>
      <c r="D143" s="471"/>
      <c r="E143" s="471"/>
      <c r="F143" s="471"/>
      <c r="G143" s="471"/>
      <c r="H143" s="471"/>
      <c r="I143" s="471"/>
      <c r="J143" s="471"/>
      <c r="K143" s="471"/>
      <c r="L143" s="471"/>
      <c r="M143" s="471"/>
      <c r="N143" s="471"/>
      <c r="O143" s="471"/>
      <c r="P143" s="471"/>
      <c r="Q143" s="471"/>
      <c r="R143" s="471"/>
      <c r="S143" s="471"/>
      <c r="T143" s="471"/>
      <c r="U143" s="471"/>
      <c r="V143" s="454"/>
    </row>
    <row r="144" spans="1:29" x14ac:dyDescent="0.4">
      <c r="B144" s="452" t="s">
        <v>136</v>
      </c>
      <c r="C144" s="471"/>
      <c r="D144" s="471"/>
      <c r="E144" s="471"/>
      <c r="F144" s="471"/>
      <c r="G144" s="471"/>
      <c r="H144" s="471"/>
      <c r="I144" s="471"/>
      <c r="J144" s="471"/>
      <c r="K144" s="471"/>
      <c r="L144" s="471"/>
      <c r="M144" s="471"/>
      <c r="N144" s="471"/>
      <c r="O144" s="471"/>
      <c r="P144" s="471"/>
      <c r="Q144" s="471"/>
      <c r="R144" s="471"/>
      <c r="S144" s="471"/>
      <c r="T144" s="471"/>
      <c r="U144" s="471"/>
      <c r="V144" s="454"/>
    </row>
    <row r="145" spans="2:22" x14ac:dyDescent="0.4">
      <c r="B145" s="452" t="s">
        <v>499</v>
      </c>
      <c r="C145" s="471"/>
      <c r="D145" s="471"/>
      <c r="E145" s="471"/>
      <c r="F145" s="471"/>
      <c r="G145" s="471"/>
      <c r="H145" s="471"/>
      <c r="I145" s="471"/>
      <c r="J145" s="471"/>
      <c r="K145" s="471"/>
      <c r="L145" s="471"/>
      <c r="M145" s="471"/>
      <c r="N145" s="471"/>
      <c r="O145" s="471"/>
      <c r="P145" s="471"/>
      <c r="Q145" s="471"/>
      <c r="R145" s="471"/>
      <c r="S145" s="471"/>
      <c r="T145" s="471"/>
      <c r="U145" s="471"/>
      <c r="V145" s="454"/>
    </row>
    <row r="146" spans="2:22" ht="15" customHeight="1" x14ac:dyDescent="0.4">
      <c r="B146" s="452" t="s">
        <v>500</v>
      </c>
      <c r="C146" s="471"/>
      <c r="D146" s="471"/>
      <c r="E146" s="471"/>
      <c r="F146" s="471"/>
      <c r="G146" s="471"/>
      <c r="H146" s="471"/>
      <c r="I146" s="471"/>
      <c r="J146" s="471"/>
      <c r="K146" s="471"/>
      <c r="L146" s="471"/>
      <c r="M146" s="471"/>
      <c r="N146" s="471"/>
      <c r="O146" s="471"/>
      <c r="P146" s="471"/>
      <c r="Q146" s="471"/>
      <c r="R146" s="471"/>
      <c r="S146" s="471"/>
      <c r="T146" s="471"/>
      <c r="U146" s="471"/>
      <c r="V146" s="454"/>
    </row>
    <row r="147" spans="2:22" ht="15.75" customHeight="1" x14ac:dyDescent="0.4">
      <c r="B147" s="452" t="s">
        <v>137</v>
      </c>
      <c r="C147" s="471"/>
      <c r="D147" s="471"/>
      <c r="E147" s="471"/>
      <c r="F147" s="471"/>
      <c r="G147" s="471"/>
      <c r="H147" s="471"/>
      <c r="I147" s="471"/>
      <c r="J147" s="471"/>
      <c r="K147" s="471"/>
      <c r="L147" s="471"/>
      <c r="M147" s="471"/>
      <c r="N147" s="471"/>
      <c r="O147" s="471"/>
      <c r="P147" s="471"/>
      <c r="Q147" s="471"/>
      <c r="R147" s="471"/>
      <c r="S147" s="471"/>
      <c r="T147" s="471"/>
      <c r="U147" s="471"/>
      <c r="V147" s="454"/>
    </row>
    <row r="148" spans="2:22" ht="29.25" customHeight="1" thickBot="1" x14ac:dyDescent="0.45">
      <c r="B148" s="631" t="s">
        <v>138</v>
      </c>
      <c r="C148" s="632"/>
      <c r="D148" s="632"/>
      <c r="E148" s="632"/>
      <c r="F148" s="632"/>
      <c r="G148" s="632"/>
      <c r="H148" s="632"/>
      <c r="I148" s="632"/>
      <c r="J148" s="632"/>
      <c r="K148" s="632"/>
      <c r="L148" s="632"/>
      <c r="M148" s="632"/>
      <c r="N148" s="632"/>
      <c r="O148" s="632"/>
      <c r="P148" s="632"/>
      <c r="Q148" s="632"/>
      <c r="R148" s="632"/>
      <c r="S148" s="632"/>
      <c r="T148" s="632"/>
      <c r="U148" s="632"/>
      <c r="V148" s="633"/>
    </row>
  </sheetData>
  <mergeCells count="2">
    <mergeCell ref="B148:V148"/>
    <mergeCell ref="B2:V2"/>
  </mergeCells>
  <hyperlinks>
    <hyperlink ref="A1" location="Contents!A1" display="Back to contents" xr:uid="{402B8B5A-2988-40ED-8911-3CAA78DE43B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93031-187E-4005-9823-DC3793FE7945}">
  <sheetPr>
    <tabColor theme="6"/>
  </sheetPr>
  <dimension ref="A1:AP142"/>
  <sheetViews>
    <sheetView showGridLines="0" zoomScaleNormal="100" zoomScaleSheetLayoutView="40" workbookViewId="0"/>
  </sheetViews>
  <sheetFormatPr defaultColWidth="8.86328125" defaultRowHeight="15.45" x14ac:dyDescent="0.4"/>
  <cols>
    <col min="1" max="1" width="9.33203125" style="2" customWidth="1"/>
    <col min="2" max="2" width="7.1328125" style="2" bestFit="1" customWidth="1"/>
    <col min="3" max="5" width="10.86328125" style="2" customWidth="1"/>
    <col min="6" max="7" width="14.19921875" style="2" customWidth="1"/>
    <col min="8" max="8" width="10.796875" style="2" customWidth="1"/>
    <col min="9" max="12" width="10.86328125" style="29" customWidth="1"/>
    <col min="13" max="14" width="14.19921875" style="29" customWidth="1"/>
    <col min="15" max="16" width="10.86328125" style="29" customWidth="1"/>
    <col min="17" max="17" width="11.796875" style="29" customWidth="1"/>
    <col min="18" max="18" width="9.33203125" style="29" bestFit="1" customWidth="1"/>
    <col min="19" max="19" width="10.796875" style="29" bestFit="1" customWidth="1"/>
    <col min="20" max="42" width="8.86328125" style="29"/>
    <col min="43" max="16384" width="8.86328125" style="2"/>
  </cols>
  <sheetData>
    <row r="1" spans="1:24" ht="33.75" customHeight="1" thickBot="1" x14ac:dyDescent="0.5">
      <c r="A1" s="9" t="s">
        <v>42</v>
      </c>
      <c r="B1" s="23"/>
      <c r="C1" s="23"/>
      <c r="D1" s="23"/>
      <c r="E1" s="23"/>
      <c r="F1" s="23"/>
      <c r="G1" s="23"/>
      <c r="H1" s="23"/>
      <c r="I1" s="122"/>
      <c r="J1" s="453"/>
      <c r="K1" s="123"/>
      <c r="L1" s="123"/>
      <c r="M1" s="123"/>
      <c r="N1" s="123"/>
      <c r="O1" s="124"/>
      <c r="P1" s="124"/>
    </row>
    <row r="2" spans="1:24" ht="18.899999999999999" thickBot="1" x14ac:dyDescent="0.55000000000000004">
      <c r="A2" s="7"/>
      <c r="B2" s="634" t="s">
        <v>376</v>
      </c>
      <c r="C2" s="635"/>
      <c r="D2" s="635"/>
      <c r="E2" s="635"/>
      <c r="F2" s="635"/>
      <c r="G2" s="635"/>
      <c r="H2" s="635"/>
      <c r="I2" s="635"/>
      <c r="J2" s="635"/>
      <c r="K2" s="635"/>
      <c r="L2" s="635"/>
      <c r="M2" s="635"/>
      <c r="N2" s="635"/>
      <c r="O2" s="635"/>
      <c r="P2" s="636"/>
    </row>
    <row r="3" spans="1:24" ht="15.9" x14ac:dyDescent="0.45">
      <c r="A3" s="7"/>
      <c r="B3" s="30"/>
      <c r="C3" s="647" t="s">
        <v>377</v>
      </c>
      <c r="D3" s="647"/>
      <c r="E3" s="647"/>
      <c r="F3" s="647"/>
      <c r="G3" s="647"/>
      <c r="H3" s="647"/>
      <c r="I3" s="648"/>
      <c r="J3" s="125" t="s">
        <v>378</v>
      </c>
      <c r="K3" s="125" t="s">
        <v>378</v>
      </c>
      <c r="L3" s="125" t="s">
        <v>379</v>
      </c>
      <c r="M3" s="125" t="s">
        <v>378</v>
      </c>
      <c r="N3" s="125" t="s">
        <v>380</v>
      </c>
      <c r="O3" s="125" t="s">
        <v>381</v>
      </c>
      <c r="P3" s="126" t="s">
        <v>381</v>
      </c>
    </row>
    <row r="4" spans="1:24" ht="48.75" customHeight="1" thickBot="1" x14ac:dyDescent="0.5">
      <c r="A4" s="7"/>
      <c r="B4" s="30"/>
      <c r="C4" s="127" t="s">
        <v>382</v>
      </c>
      <c r="D4" s="127" t="s">
        <v>383</v>
      </c>
      <c r="E4" s="127" t="s">
        <v>384</v>
      </c>
      <c r="F4" s="32" t="s">
        <v>385</v>
      </c>
      <c r="G4" s="32" t="s">
        <v>386</v>
      </c>
      <c r="H4" s="128" t="s">
        <v>387</v>
      </c>
      <c r="I4" s="129" t="s">
        <v>388</v>
      </c>
      <c r="J4" s="130" t="s">
        <v>382</v>
      </c>
      <c r="K4" s="130" t="s">
        <v>383</v>
      </c>
      <c r="L4" s="130" t="s">
        <v>384</v>
      </c>
      <c r="M4" s="32" t="s">
        <v>385</v>
      </c>
      <c r="N4" s="32" t="s">
        <v>386</v>
      </c>
      <c r="O4" s="130" t="s">
        <v>387</v>
      </c>
      <c r="P4" s="33" t="s">
        <v>388</v>
      </c>
    </row>
    <row r="5" spans="1:24" ht="16.3" thickBot="1" x14ac:dyDescent="0.5">
      <c r="A5" s="7"/>
      <c r="B5" s="131" t="s">
        <v>56</v>
      </c>
      <c r="C5" s="132">
        <v>3.9901477832512189</v>
      </c>
      <c r="D5" s="132">
        <v>3.4989874029099477</v>
      </c>
      <c r="E5" s="132">
        <v>2.3757201646090742</v>
      </c>
      <c r="F5" s="132">
        <v>11.749539594843462</v>
      </c>
      <c r="G5" s="533">
        <v>3.2925821906492514</v>
      </c>
      <c r="H5" s="132">
        <v>3.8234596884948902</v>
      </c>
      <c r="I5" s="134">
        <v>2.9150803924467894</v>
      </c>
      <c r="J5" s="132">
        <v>211.1</v>
      </c>
      <c r="K5" s="132">
        <v>204.1</v>
      </c>
      <c r="L5" s="132">
        <v>82.924333333333351</v>
      </c>
      <c r="M5" s="132">
        <v>404.5333333333333</v>
      </c>
      <c r="N5" s="534">
        <v>83.36399999999999</v>
      </c>
      <c r="O5" s="132">
        <v>82.906421208423126</v>
      </c>
      <c r="P5" s="134">
        <v>81.2</v>
      </c>
      <c r="R5" s="34"/>
    </row>
    <row r="6" spans="1:24" ht="16.3" thickBot="1" x14ac:dyDescent="0.5">
      <c r="A6" s="7"/>
      <c r="B6" s="8" t="s">
        <v>57</v>
      </c>
      <c r="C6" s="132">
        <v>4.3625772249670014</v>
      </c>
      <c r="D6" s="132">
        <v>4.3833333333333169</v>
      </c>
      <c r="E6" s="132">
        <v>3.4197190430488744</v>
      </c>
      <c r="F6" s="132">
        <v>4.1721812714559769</v>
      </c>
      <c r="G6" s="133">
        <v>3.4293759333330787</v>
      </c>
      <c r="H6" s="132">
        <v>3.7523474245336974</v>
      </c>
      <c r="I6" s="134">
        <v>2.490656129804969</v>
      </c>
      <c r="J6" s="132">
        <v>215.30000000000004</v>
      </c>
      <c r="K6" s="132">
        <v>208.76666666666665</v>
      </c>
      <c r="L6" s="132">
        <v>84.597333333333339</v>
      </c>
      <c r="M6" s="132">
        <v>393.66666666666674</v>
      </c>
      <c r="N6" s="132">
        <v>84.728999999999999</v>
      </c>
      <c r="O6" s="132">
        <v>84.12021254934416</v>
      </c>
      <c r="P6" s="134">
        <v>82.3</v>
      </c>
      <c r="Q6" s="35"/>
      <c r="R6" s="35"/>
      <c r="T6" s="35"/>
      <c r="U6" s="35"/>
      <c r="V6" s="35"/>
      <c r="W6" s="35"/>
      <c r="X6" s="35"/>
    </row>
    <row r="7" spans="1:24" ht="16.3" thickBot="1" x14ac:dyDescent="0.5">
      <c r="A7" s="7"/>
      <c r="B7" s="8" t="s">
        <v>58</v>
      </c>
      <c r="C7" s="132">
        <v>4.957344403949171</v>
      </c>
      <c r="D7" s="132">
        <v>5.3473231234930862</v>
      </c>
      <c r="E7" s="132">
        <v>4.8388452053377939</v>
      </c>
      <c r="F7" s="132">
        <v>-1.6894409937888266</v>
      </c>
      <c r="G7" s="133">
        <v>3.0344883288910385</v>
      </c>
      <c r="H7" s="132">
        <v>4.8571346189522524</v>
      </c>
      <c r="I7" s="134">
        <v>3.7359860949301771</v>
      </c>
      <c r="J7" s="132">
        <v>217.36666666666667</v>
      </c>
      <c r="K7" s="132">
        <v>210.80000000000004</v>
      </c>
      <c r="L7" s="132">
        <v>85.653333333333322</v>
      </c>
      <c r="M7" s="132">
        <v>395.7</v>
      </c>
      <c r="N7" s="132">
        <v>85.044666666666672</v>
      </c>
      <c r="O7" s="132">
        <v>85.377445074474451</v>
      </c>
      <c r="P7" s="134">
        <v>83.3</v>
      </c>
      <c r="Q7" s="35"/>
      <c r="R7" s="35"/>
      <c r="T7" s="35"/>
      <c r="U7" s="35"/>
    </row>
    <row r="8" spans="1:24" ht="16.3" thickBot="1" x14ac:dyDescent="0.5">
      <c r="A8" s="7"/>
      <c r="B8" s="8" t="s">
        <v>63</v>
      </c>
      <c r="C8" s="132">
        <v>2.7327598656712748</v>
      </c>
      <c r="D8" s="132">
        <v>3.7860082304526532</v>
      </c>
      <c r="E8" s="132">
        <v>3.8240535725132974</v>
      </c>
      <c r="F8" s="132">
        <v>-13.529836850031407</v>
      </c>
      <c r="G8" s="133">
        <v>3.5605923603994505</v>
      </c>
      <c r="H8" s="132">
        <v>3.7731826168831084</v>
      </c>
      <c r="I8" s="134">
        <v>4.6019880645526534</v>
      </c>
      <c r="J8" s="132">
        <v>215.53333333333336</v>
      </c>
      <c r="K8" s="132">
        <v>210.16666666666663</v>
      </c>
      <c r="L8" s="132">
        <v>85.75866666666667</v>
      </c>
      <c r="M8" s="132">
        <v>357.90000000000009</v>
      </c>
      <c r="N8" s="132">
        <v>85.898333333333326</v>
      </c>
      <c r="O8" s="132">
        <v>84.797159792456895</v>
      </c>
      <c r="P8" s="134">
        <v>84.1</v>
      </c>
      <c r="Q8" s="35"/>
      <c r="R8" s="35"/>
      <c r="T8" s="35"/>
      <c r="U8" s="35"/>
    </row>
    <row r="9" spans="1:24" ht="16.3" thickBot="1" x14ac:dyDescent="0.5">
      <c r="A9" s="7"/>
      <c r="B9" s="8" t="s">
        <v>0</v>
      </c>
      <c r="C9" s="132">
        <v>-7.89515237644145E-2</v>
      </c>
      <c r="D9" s="132">
        <v>2.3844520659807245</v>
      </c>
      <c r="E9" s="132">
        <v>3.0055512455129607</v>
      </c>
      <c r="F9" s="132">
        <v>-38.900791034937377</v>
      </c>
      <c r="G9" s="133">
        <v>2.9169265710218717</v>
      </c>
      <c r="H9" s="132">
        <v>2.5731000261426606</v>
      </c>
      <c r="I9" s="134">
        <v>3.5714285714285587</v>
      </c>
      <c r="J9" s="132">
        <v>210.93333333333331</v>
      </c>
      <c r="K9" s="132">
        <v>208.96666666666664</v>
      </c>
      <c r="L9" s="132">
        <v>85.416666666666671</v>
      </c>
      <c r="M9" s="132">
        <v>247.16666666666663</v>
      </c>
      <c r="N9" s="132">
        <v>85.795666666666662</v>
      </c>
      <c r="O9" s="132">
        <v>85.039686354211014</v>
      </c>
      <c r="P9" s="134">
        <v>84.1</v>
      </c>
      <c r="Q9" s="35"/>
      <c r="R9" s="35"/>
      <c r="T9" s="35"/>
      <c r="U9" s="35"/>
    </row>
    <row r="10" spans="1:24" ht="16.3" thickBot="1" x14ac:dyDescent="0.5">
      <c r="A10" s="7"/>
      <c r="B10" s="8" t="s">
        <v>1</v>
      </c>
      <c r="C10" s="132">
        <v>-1.2695463694070375</v>
      </c>
      <c r="D10" s="132">
        <v>1.4370110170844663</v>
      </c>
      <c r="E10" s="132">
        <v>2.0887183205144266</v>
      </c>
      <c r="F10" s="132">
        <v>-45.791701947502126</v>
      </c>
      <c r="G10" s="133">
        <v>1.5846601124368975</v>
      </c>
      <c r="H10" s="132">
        <v>1.3286581240369078</v>
      </c>
      <c r="I10" s="134">
        <v>2.4301336573511634</v>
      </c>
      <c r="J10" s="132">
        <v>212.56666666666669</v>
      </c>
      <c r="K10" s="132">
        <v>211.76666666666665</v>
      </c>
      <c r="L10" s="132">
        <v>86.364333333333335</v>
      </c>
      <c r="M10" s="132">
        <v>213.4</v>
      </c>
      <c r="N10" s="132">
        <v>86.071666666666658</v>
      </c>
      <c r="O10" s="132">
        <v>85.237882587338134</v>
      </c>
      <c r="P10" s="134">
        <v>84.3</v>
      </c>
      <c r="Q10" s="35"/>
      <c r="R10" s="35"/>
      <c r="T10" s="35"/>
      <c r="U10" s="35"/>
    </row>
    <row r="11" spans="1:24" ht="16.3" thickBot="1" x14ac:dyDescent="0.5">
      <c r="A11" s="7"/>
      <c r="B11" s="8" t="s">
        <v>2</v>
      </c>
      <c r="C11" s="132">
        <v>-1.3801564177273407</v>
      </c>
      <c r="D11" s="132">
        <v>1.3124604680581742</v>
      </c>
      <c r="E11" s="132">
        <v>1.4897260273972979</v>
      </c>
      <c r="F11" s="132">
        <v>-45.539550164265854</v>
      </c>
      <c r="G11" s="133">
        <v>1.9170318342518033</v>
      </c>
      <c r="H11" s="132">
        <v>-0.17849305294252993</v>
      </c>
      <c r="I11" s="134">
        <v>1.6806722689075793</v>
      </c>
      <c r="J11" s="132">
        <v>214.36666666666667</v>
      </c>
      <c r="K11" s="132">
        <v>213.56666666666669</v>
      </c>
      <c r="L11" s="132">
        <v>86.929333333333346</v>
      </c>
      <c r="M11" s="132">
        <v>215.5</v>
      </c>
      <c r="N11" s="132">
        <v>86.674999999999997</v>
      </c>
      <c r="O11" s="132">
        <v>85.225052266236688</v>
      </c>
      <c r="P11" s="134">
        <v>84.7</v>
      </c>
      <c r="Q11" s="35"/>
      <c r="R11" s="35"/>
      <c r="T11" s="35"/>
      <c r="U11" s="35"/>
    </row>
    <row r="12" spans="1:24" ht="16.3" thickBot="1" x14ac:dyDescent="0.5">
      <c r="A12" s="7"/>
      <c r="B12" s="8" t="s">
        <v>3</v>
      </c>
      <c r="C12" s="132">
        <v>0.61862047633776118</v>
      </c>
      <c r="D12" s="132">
        <v>2.7914353687549687</v>
      </c>
      <c r="E12" s="132">
        <v>2.1031887933581128</v>
      </c>
      <c r="F12" s="132">
        <v>-39.051876688087937</v>
      </c>
      <c r="G12" s="133">
        <v>0.99303440113314156</v>
      </c>
      <c r="H12" s="132">
        <v>0.10618598634191123</v>
      </c>
      <c r="I12" s="134">
        <v>0</v>
      </c>
      <c r="J12" s="132">
        <v>216.86666666666667</v>
      </c>
      <c r="K12" s="132">
        <v>216.03333333333333</v>
      </c>
      <c r="L12" s="132">
        <v>87.562333333333342</v>
      </c>
      <c r="M12" s="132">
        <v>218.13333333333333</v>
      </c>
      <c r="N12" s="132">
        <v>86.751333333333335</v>
      </c>
      <c r="O12" s="132">
        <v>84.887202492972435</v>
      </c>
      <c r="P12" s="134">
        <v>84.1</v>
      </c>
      <c r="Q12" s="35"/>
      <c r="R12" s="35"/>
      <c r="T12" s="35"/>
      <c r="U12" s="35"/>
    </row>
    <row r="13" spans="1:24" ht="16.3" thickBot="1" x14ac:dyDescent="0.5">
      <c r="A13" s="7"/>
      <c r="B13" s="8" t="s">
        <v>4</v>
      </c>
      <c r="C13" s="132">
        <v>3.9506953223767516</v>
      </c>
      <c r="D13" s="132">
        <v>4.5461796139735222</v>
      </c>
      <c r="E13" s="132">
        <v>3.2745365853658281</v>
      </c>
      <c r="F13" s="132">
        <v>-10.923803101820639</v>
      </c>
      <c r="G13" s="133">
        <v>1.132924351268727</v>
      </c>
      <c r="H13" s="132">
        <v>-0.16136912606272702</v>
      </c>
      <c r="I13" s="134">
        <v>1.4268727705113005</v>
      </c>
      <c r="J13" s="132">
        <v>219.26666666666665</v>
      </c>
      <c r="K13" s="132">
        <v>218.46666666666664</v>
      </c>
      <c r="L13" s="132">
        <v>88.213666666666654</v>
      </c>
      <c r="M13" s="132">
        <v>220.16666666666663</v>
      </c>
      <c r="N13" s="132">
        <v>86.76766666666667</v>
      </c>
      <c r="O13" s="132">
        <v>84.902458555534736</v>
      </c>
      <c r="P13" s="134">
        <v>85.3</v>
      </c>
      <c r="Q13" s="35"/>
      <c r="R13" s="35"/>
      <c r="T13" s="35"/>
      <c r="U13" s="35"/>
    </row>
    <row r="14" spans="1:24" ht="16.3" thickBot="1" x14ac:dyDescent="0.5">
      <c r="A14" s="7"/>
      <c r="B14" s="8" t="s">
        <v>5</v>
      </c>
      <c r="C14" s="132">
        <v>5.1434843970519006</v>
      </c>
      <c r="D14" s="132">
        <v>5.1629151581929822</v>
      </c>
      <c r="E14" s="132">
        <v>3.4566738584214773</v>
      </c>
      <c r="F14" s="132">
        <v>4.6391752577319645</v>
      </c>
      <c r="G14" s="133">
        <v>1.6443661290010514</v>
      </c>
      <c r="H14" s="132">
        <v>0.48034983617215588</v>
      </c>
      <c r="I14" s="134">
        <v>1.4234875444839812</v>
      </c>
      <c r="J14" s="132">
        <v>223.5</v>
      </c>
      <c r="K14" s="132">
        <v>222.7</v>
      </c>
      <c r="L14" s="132">
        <v>89.34966666666665</v>
      </c>
      <c r="M14" s="132">
        <v>223.3</v>
      </c>
      <c r="N14" s="132">
        <v>87.487000000000009</v>
      </c>
      <c r="O14" s="132">
        <v>85.647322616703036</v>
      </c>
      <c r="P14" s="134">
        <v>85.5</v>
      </c>
      <c r="Q14" s="35"/>
      <c r="R14" s="35"/>
      <c r="T14" s="35"/>
      <c r="U14" s="35"/>
    </row>
    <row r="15" spans="1:24" ht="16.3" thickBot="1" x14ac:dyDescent="0.5">
      <c r="A15" s="7"/>
      <c r="B15" s="8" t="s">
        <v>6</v>
      </c>
      <c r="C15" s="132">
        <v>4.7115534131550341</v>
      </c>
      <c r="D15" s="132">
        <v>4.6823786483533469</v>
      </c>
      <c r="E15" s="132">
        <v>3.0852646594168531</v>
      </c>
      <c r="F15" s="132">
        <v>5.2436194895591814</v>
      </c>
      <c r="G15" s="133">
        <v>1.1952696856071698</v>
      </c>
      <c r="H15" s="132">
        <v>1.1541318261758526</v>
      </c>
      <c r="I15" s="134">
        <v>1.0625737898465104</v>
      </c>
      <c r="J15" s="132">
        <v>224.46666666666667</v>
      </c>
      <c r="K15" s="132">
        <v>223.56666666666663</v>
      </c>
      <c r="L15" s="132">
        <v>89.611333333333349</v>
      </c>
      <c r="M15" s="132">
        <v>226.80000000000004</v>
      </c>
      <c r="N15" s="132">
        <v>87.711000000000013</v>
      </c>
      <c r="O15" s="132">
        <v>86.208661718316321</v>
      </c>
      <c r="P15" s="134">
        <v>85.6</v>
      </c>
      <c r="Q15" s="35"/>
      <c r="R15" s="35"/>
      <c r="T15" s="35"/>
      <c r="U15" s="35"/>
    </row>
    <row r="16" spans="1:24" ht="16.3" thickBot="1" x14ac:dyDescent="0.5">
      <c r="A16" s="7"/>
      <c r="B16" s="8" t="s">
        <v>7</v>
      </c>
      <c r="C16" s="132">
        <v>4.6726098985551801</v>
      </c>
      <c r="D16" s="132">
        <v>4.659774726122512</v>
      </c>
      <c r="E16" s="132">
        <v>3.3762614822964165</v>
      </c>
      <c r="F16" s="132">
        <v>4.7677261613692012</v>
      </c>
      <c r="G16" s="133">
        <v>1.5177480461395332</v>
      </c>
      <c r="H16" s="132">
        <v>2.4338229133176181</v>
      </c>
      <c r="I16" s="134">
        <v>2.378121284185486</v>
      </c>
      <c r="J16" s="132">
        <v>227</v>
      </c>
      <c r="K16" s="132">
        <v>226.1</v>
      </c>
      <c r="L16" s="132">
        <v>90.518666666666675</v>
      </c>
      <c r="M16" s="132">
        <v>228.53333333333336</v>
      </c>
      <c r="N16" s="132">
        <v>88.067999999999998</v>
      </c>
      <c r="O16" s="132">
        <v>86.953206677720715</v>
      </c>
      <c r="P16" s="134">
        <v>86.1</v>
      </c>
      <c r="Q16" s="35"/>
      <c r="R16" s="35"/>
      <c r="T16" s="35"/>
      <c r="U16" s="35"/>
    </row>
    <row r="17" spans="1:21" ht="16.3" thickBot="1" x14ac:dyDescent="0.5">
      <c r="A17" s="7"/>
      <c r="B17" s="8" t="s">
        <v>8</v>
      </c>
      <c r="C17" s="132">
        <v>5.3207661903313941</v>
      </c>
      <c r="D17" s="132">
        <v>5.3402502288678821</v>
      </c>
      <c r="E17" s="132">
        <v>4.1184094679206806</v>
      </c>
      <c r="F17" s="132">
        <v>4.6025738077214662</v>
      </c>
      <c r="G17" s="133">
        <v>1.8666707644552805</v>
      </c>
      <c r="H17" s="132">
        <v>4.2832576298592384</v>
      </c>
      <c r="I17" s="134">
        <v>2.5791324736225141</v>
      </c>
      <c r="J17" s="132">
        <v>230.93333333333331</v>
      </c>
      <c r="K17" s="132">
        <v>230.13333333333333</v>
      </c>
      <c r="L17" s="132">
        <v>91.846666666666636</v>
      </c>
      <c r="M17" s="132">
        <v>230.30000000000004</v>
      </c>
      <c r="N17" s="132">
        <v>88.387333333333345</v>
      </c>
      <c r="O17" s="132">
        <v>88.539049589552747</v>
      </c>
      <c r="P17" s="134">
        <v>87.5</v>
      </c>
      <c r="Q17" s="35"/>
      <c r="R17" s="35"/>
      <c r="T17" s="35"/>
      <c r="U17" s="35"/>
    </row>
    <row r="18" spans="1:21" ht="16.3" thickBot="1" x14ac:dyDescent="0.5">
      <c r="A18" s="7"/>
      <c r="B18" s="8" t="s">
        <v>9</v>
      </c>
      <c r="C18" s="132">
        <v>5.1155853840417542</v>
      </c>
      <c r="D18" s="132">
        <v>5.1788654393055022</v>
      </c>
      <c r="E18" s="132">
        <v>4.3771847684565213</v>
      </c>
      <c r="F18" s="132">
        <v>3.9259590983728998</v>
      </c>
      <c r="G18" s="133">
        <v>2.2879589729521754</v>
      </c>
      <c r="H18" s="132">
        <v>3.7058564512209902</v>
      </c>
      <c r="I18" s="134">
        <v>1.637426900584793</v>
      </c>
      <c r="J18" s="132">
        <v>234.93333333333331</v>
      </c>
      <c r="K18" s="132">
        <v>234.23333333333335</v>
      </c>
      <c r="L18" s="132">
        <v>93.260666666666651</v>
      </c>
      <c r="M18" s="132">
        <v>232.06666666666669</v>
      </c>
      <c r="N18" s="132">
        <v>89.488666666666674</v>
      </c>
      <c r="O18" s="132">
        <v>88.821289447192186</v>
      </c>
      <c r="P18" s="134">
        <v>86.9</v>
      </c>
      <c r="Q18" s="35"/>
      <c r="R18" s="35"/>
      <c r="T18" s="35"/>
      <c r="U18" s="35"/>
    </row>
    <row r="19" spans="1:21" ht="16.3" thickBot="1" x14ac:dyDescent="0.5">
      <c r="A19" s="7"/>
      <c r="B19" s="8" t="s">
        <v>10</v>
      </c>
      <c r="C19" s="132">
        <v>5.2420552420552324</v>
      </c>
      <c r="D19" s="132">
        <v>5.3526166691516552</v>
      </c>
      <c r="E19" s="132">
        <v>4.7058779767440218</v>
      </c>
      <c r="F19" s="132">
        <v>2.3956496178718201</v>
      </c>
      <c r="G19" s="133">
        <v>2.988222685866071</v>
      </c>
      <c r="H19" s="132">
        <v>3.8375817540319934</v>
      </c>
      <c r="I19" s="134">
        <v>2.1028037383177711</v>
      </c>
      <c r="J19" s="132">
        <v>236.23333333333332</v>
      </c>
      <c r="K19" s="132">
        <v>235.53333333333336</v>
      </c>
      <c r="L19" s="132">
        <v>93.828333333333347</v>
      </c>
      <c r="M19" s="132">
        <v>232.23333333333335</v>
      </c>
      <c r="N19" s="132">
        <v>90.331999999999994</v>
      </c>
      <c r="O19" s="132">
        <v>89.516989590813594</v>
      </c>
      <c r="P19" s="134">
        <v>87.4</v>
      </c>
      <c r="Q19" s="35"/>
      <c r="R19" s="36"/>
      <c r="T19" s="35"/>
      <c r="U19" s="35"/>
    </row>
    <row r="20" spans="1:21" ht="16.3" thickBot="1" x14ac:dyDescent="0.5">
      <c r="A20" s="7"/>
      <c r="B20" s="8" t="s">
        <v>11</v>
      </c>
      <c r="C20" s="132">
        <v>5.1248164464023471</v>
      </c>
      <c r="D20" s="132">
        <v>5.2779006339378043</v>
      </c>
      <c r="E20" s="132">
        <v>4.6458189102800196</v>
      </c>
      <c r="F20" s="132">
        <v>1.3710618436405753</v>
      </c>
      <c r="G20" s="133">
        <v>2.8852704728164591</v>
      </c>
      <c r="H20" s="132">
        <v>3.7400575937989622</v>
      </c>
      <c r="I20" s="134">
        <v>2.2067363530778206</v>
      </c>
      <c r="J20" s="132">
        <v>238.63333333333333</v>
      </c>
      <c r="K20" s="132">
        <v>238.03333333333336</v>
      </c>
      <c r="L20" s="132">
        <v>94.724000000000004</v>
      </c>
      <c r="M20" s="132">
        <v>231.66666666666663</v>
      </c>
      <c r="N20" s="132">
        <v>90.608999999999995</v>
      </c>
      <c r="O20" s="132">
        <v>90.205306687122516</v>
      </c>
      <c r="P20" s="134">
        <v>88</v>
      </c>
      <c r="Q20" s="35"/>
      <c r="R20" s="36"/>
      <c r="T20" s="35"/>
      <c r="U20" s="35"/>
    </row>
    <row r="21" spans="1:21" ht="16.3" thickBot="1" x14ac:dyDescent="0.5">
      <c r="A21" s="7"/>
      <c r="B21" s="8" t="s">
        <v>12</v>
      </c>
      <c r="C21" s="132">
        <v>3.7384526558891684</v>
      </c>
      <c r="D21" s="132">
        <v>3.8238702201622177</v>
      </c>
      <c r="E21" s="132">
        <v>3.490237352108605</v>
      </c>
      <c r="F21" s="132">
        <v>0.83948473006223434</v>
      </c>
      <c r="G21" s="133">
        <v>2.9868533198572855</v>
      </c>
      <c r="H21" s="132">
        <v>1.9640030215138271</v>
      </c>
      <c r="I21" s="134">
        <v>1.0285714285714453</v>
      </c>
      <c r="J21" s="132">
        <v>239.56666666666669</v>
      </c>
      <c r="K21" s="132">
        <v>238.93333333333331</v>
      </c>
      <c r="L21" s="132">
        <v>95.052333333333323</v>
      </c>
      <c r="M21" s="132">
        <v>232.23333333333335</v>
      </c>
      <c r="N21" s="132">
        <v>91.027333333333331</v>
      </c>
      <c r="O21" s="132">
        <v>90.277959198711187</v>
      </c>
      <c r="P21" s="134">
        <v>88.4</v>
      </c>
      <c r="Q21" s="35"/>
      <c r="R21" s="36"/>
      <c r="T21" s="35"/>
      <c r="U21" s="35"/>
    </row>
    <row r="22" spans="1:21" ht="16.3" thickBot="1" x14ac:dyDescent="0.5">
      <c r="A22" s="7"/>
      <c r="B22" s="8" t="s">
        <v>13</v>
      </c>
      <c r="C22" s="132">
        <v>3.1072644721907183</v>
      </c>
      <c r="D22" s="132">
        <v>3.1450120962003503</v>
      </c>
      <c r="E22" s="132">
        <v>2.7553595299197431</v>
      </c>
      <c r="F22" s="132">
        <v>0.96236713588049305</v>
      </c>
      <c r="G22" s="133">
        <v>3.3646718765132144</v>
      </c>
      <c r="H22" s="132">
        <v>2.1856423135291125</v>
      </c>
      <c r="I22" s="134">
        <v>1.8411967779056404</v>
      </c>
      <c r="J22" s="132">
        <v>242.23333333333335</v>
      </c>
      <c r="K22" s="132">
        <v>241.6</v>
      </c>
      <c r="L22" s="132">
        <v>95.830333333333328</v>
      </c>
      <c r="M22" s="132">
        <v>234.3</v>
      </c>
      <c r="N22" s="132">
        <v>92.49966666666667</v>
      </c>
      <c r="O22" s="132">
        <v>90.76260513277218</v>
      </c>
      <c r="P22" s="134">
        <v>88.5</v>
      </c>
      <c r="Q22" s="35"/>
      <c r="R22" s="36"/>
      <c r="T22" s="35"/>
      <c r="U22" s="35"/>
    </row>
    <row r="23" spans="1:21" ht="16.3" thickBot="1" x14ac:dyDescent="0.5">
      <c r="A23" s="7"/>
      <c r="B23" s="8" t="s">
        <v>14</v>
      </c>
      <c r="C23" s="132">
        <v>2.9067306335543996</v>
      </c>
      <c r="D23" s="132">
        <v>2.9012170959524353</v>
      </c>
      <c r="E23" s="132">
        <v>2.4125619482387783</v>
      </c>
      <c r="F23" s="132">
        <v>2.784555762882146</v>
      </c>
      <c r="G23" s="133">
        <v>3.3675773812159804</v>
      </c>
      <c r="H23" s="132">
        <v>1.2214794065694035</v>
      </c>
      <c r="I23" s="134">
        <v>1.7162471395880896</v>
      </c>
      <c r="J23" s="132">
        <v>243.1</v>
      </c>
      <c r="K23" s="132">
        <v>242.36666666666667</v>
      </c>
      <c r="L23" s="132">
        <v>96.091999999999999</v>
      </c>
      <c r="M23" s="132">
        <v>238.7</v>
      </c>
      <c r="N23" s="132">
        <v>93.374000000000009</v>
      </c>
      <c r="O23" s="132">
        <v>90.61042118404626</v>
      </c>
      <c r="P23" s="134">
        <v>88.9</v>
      </c>
      <c r="Q23" s="35"/>
      <c r="R23" s="36"/>
      <c r="T23" s="35"/>
      <c r="U23" s="35"/>
    </row>
    <row r="24" spans="1:21" ht="16.3" thickBot="1" x14ac:dyDescent="0.5">
      <c r="A24" s="7"/>
      <c r="B24" s="8" t="s">
        <v>15</v>
      </c>
      <c r="C24" s="132">
        <v>3.0870233272803471</v>
      </c>
      <c r="D24" s="132">
        <v>3.0107828035289108</v>
      </c>
      <c r="E24" s="132">
        <v>2.6698619146150904</v>
      </c>
      <c r="F24" s="132">
        <v>4.8057553956834864</v>
      </c>
      <c r="G24" s="133">
        <v>3.6401829104540706</v>
      </c>
      <c r="H24" s="132">
        <v>1.3715392244100011</v>
      </c>
      <c r="I24" s="134">
        <v>1.7045454545454586</v>
      </c>
      <c r="J24" s="132">
        <v>246</v>
      </c>
      <c r="K24" s="132">
        <v>245.2</v>
      </c>
      <c r="L24" s="132">
        <v>97.253</v>
      </c>
      <c r="M24" s="132">
        <v>242.80000000000004</v>
      </c>
      <c r="N24" s="132">
        <v>93.907333333333327</v>
      </c>
      <c r="O24" s="132">
        <v>91.442507850835739</v>
      </c>
      <c r="P24" s="134">
        <v>89.5</v>
      </c>
      <c r="Q24" s="35"/>
      <c r="R24" s="36"/>
      <c r="T24" s="35"/>
      <c r="U24" s="35"/>
    </row>
    <row r="25" spans="1:21" ht="16.3" thickBot="1" x14ac:dyDescent="0.5">
      <c r="A25" s="7"/>
      <c r="B25" s="8" t="s">
        <v>16</v>
      </c>
      <c r="C25" s="132">
        <v>3.2558786698204889</v>
      </c>
      <c r="D25" s="132">
        <v>3.2366071428571397</v>
      </c>
      <c r="E25" s="132">
        <v>2.7763653005186795</v>
      </c>
      <c r="F25" s="132">
        <v>4.3777809674178325</v>
      </c>
      <c r="G25" s="133">
        <v>3.2206443485839564</v>
      </c>
      <c r="H25" s="132">
        <v>2.2307046902608318</v>
      </c>
      <c r="I25" s="134">
        <v>2.1493212669683182</v>
      </c>
      <c r="J25" s="132">
        <v>247.36666666666665</v>
      </c>
      <c r="K25" s="132">
        <v>246.66666666666663</v>
      </c>
      <c r="L25" s="132">
        <v>97.691333333333347</v>
      </c>
      <c r="M25" s="132">
        <v>242.4</v>
      </c>
      <c r="N25" s="132">
        <v>93.959000000000003</v>
      </c>
      <c r="O25" s="132">
        <v>92.291793868828591</v>
      </c>
      <c r="P25" s="134">
        <v>90.3</v>
      </c>
      <c r="Q25" s="35"/>
      <c r="R25" s="36"/>
      <c r="T25" s="35"/>
      <c r="U25" s="35"/>
    </row>
    <row r="26" spans="1:21" ht="16.3" thickBot="1" x14ac:dyDescent="0.5">
      <c r="A26" s="7"/>
      <c r="B26" s="8" t="s">
        <v>17</v>
      </c>
      <c r="C26" s="132">
        <v>3.0961882482454905</v>
      </c>
      <c r="D26" s="132">
        <v>3.06291390728477</v>
      </c>
      <c r="E26" s="132">
        <v>2.6793882243270062</v>
      </c>
      <c r="F26" s="132">
        <v>3.9550433916631045</v>
      </c>
      <c r="G26" s="133">
        <v>2.5030720831426434</v>
      </c>
      <c r="H26" s="132">
        <v>2.2663125167399878</v>
      </c>
      <c r="I26" s="134">
        <v>2.2598870056497189</v>
      </c>
      <c r="J26" s="132">
        <v>249.73333333333335</v>
      </c>
      <c r="K26" s="132">
        <v>249</v>
      </c>
      <c r="L26" s="132">
        <v>98.397999999999982</v>
      </c>
      <c r="M26" s="132">
        <v>243.56666666666669</v>
      </c>
      <c r="N26" s="132">
        <v>94.814999999999998</v>
      </c>
      <c r="O26" s="132">
        <v>92.819569413415493</v>
      </c>
      <c r="P26" s="134">
        <v>90.5</v>
      </c>
      <c r="Q26" s="35"/>
      <c r="R26" s="36"/>
      <c r="T26" s="35"/>
      <c r="U26" s="35"/>
    </row>
    <row r="27" spans="1:21" ht="16.3" thickBot="1" x14ac:dyDescent="0.5">
      <c r="A27" s="7"/>
      <c r="B27" s="8" t="s">
        <v>18</v>
      </c>
      <c r="C27" s="132">
        <v>3.1948443713149643</v>
      </c>
      <c r="D27" s="132">
        <v>3.2182643377802078</v>
      </c>
      <c r="E27" s="132">
        <v>2.7088623402572232</v>
      </c>
      <c r="F27" s="132">
        <v>2.457757296466978</v>
      </c>
      <c r="G27" s="133">
        <v>2.2997122682259619</v>
      </c>
      <c r="H27" s="132">
        <v>2.6512368858758517</v>
      </c>
      <c r="I27" s="134">
        <v>2.3622047244094446</v>
      </c>
      <c r="J27" s="132">
        <v>250.86666666666667</v>
      </c>
      <c r="K27" s="132">
        <v>250.16666666666663</v>
      </c>
      <c r="L27" s="132">
        <v>98.694999999999979</v>
      </c>
      <c r="M27" s="132">
        <v>244.56666666666669</v>
      </c>
      <c r="N27" s="132">
        <v>95.521333333333317</v>
      </c>
      <c r="O27" s="132">
        <v>93.012718092925155</v>
      </c>
      <c r="P27" s="134">
        <v>91</v>
      </c>
      <c r="Q27" s="35"/>
      <c r="R27" s="36"/>
      <c r="T27" s="35"/>
      <c r="U27" s="35"/>
    </row>
    <row r="28" spans="1:21" ht="16.3" thickBot="1" x14ac:dyDescent="0.5">
      <c r="A28" s="7"/>
      <c r="B28" s="8" t="s">
        <v>19</v>
      </c>
      <c r="C28" s="132">
        <v>2.6287262872628725</v>
      </c>
      <c r="D28" s="132">
        <v>2.7052746057640187</v>
      </c>
      <c r="E28" s="132">
        <v>2.1027628967744016</v>
      </c>
      <c r="F28" s="132">
        <v>0.49423393739702615</v>
      </c>
      <c r="G28" s="133">
        <v>1.8841269052470189</v>
      </c>
      <c r="H28" s="132">
        <v>1.8086771228800869</v>
      </c>
      <c r="I28" s="134">
        <v>1.787709497206702</v>
      </c>
      <c r="J28" s="132">
        <v>252.46666666666664</v>
      </c>
      <c r="K28" s="132">
        <v>251.83333333333337</v>
      </c>
      <c r="L28" s="132">
        <v>99.298000000000002</v>
      </c>
      <c r="M28" s="132">
        <v>244</v>
      </c>
      <c r="N28" s="132">
        <v>95.676666666666662</v>
      </c>
      <c r="O28" s="132">
        <v>93.096407570921627</v>
      </c>
      <c r="P28" s="134">
        <v>91.1</v>
      </c>
      <c r="Q28" s="35"/>
      <c r="R28" s="36"/>
      <c r="T28" s="35"/>
      <c r="U28" s="35"/>
    </row>
    <row r="29" spans="1:21" ht="16.3" thickBot="1" x14ac:dyDescent="0.5">
      <c r="A29" s="7"/>
      <c r="B29" s="8" t="s">
        <v>20</v>
      </c>
      <c r="C29" s="132">
        <v>2.6276782104837526</v>
      </c>
      <c r="D29" s="132">
        <v>2.6756756756756817</v>
      </c>
      <c r="E29" s="132">
        <v>1.7391512041327273</v>
      </c>
      <c r="F29" s="132">
        <v>0.37128712871288272</v>
      </c>
      <c r="G29" s="133">
        <v>2.0320920117639973</v>
      </c>
      <c r="H29" s="132">
        <v>1.333937590171197</v>
      </c>
      <c r="I29" s="134">
        <v>1.3289036544850585</v>
      </c>
      <c r="J29" s="132">
        <v>253.86666666666665</v>
      </c>
      <c r="K29" s="132">
        <v>253.26666666666665</v>
      </c>
      <c r="L29" s="132">
        <v>99.390333333333331</v>
      </c>
      <c r="M29" s="132">
        <v>243.3</v>
      </c>
      <c r="N29" s="132">
        <v>95.868333333333339</v>
      </c>
      <c r="O29" s="132">
        <v>93.522908799888214</v>
      </c>
      <c r="P29" s="134">
        <v>91.5</v>
      </c>
      <c r="Q29" s="35"/>
      <c r="R29" s="36"/>
      <c r="T29" s="35"/>
      <c r="U29" s="35"/>
    </row>
    <row r="30" spans="1:21" ht="16.3" thickBot="1" x14ac:dyDescent="0.5">
      <c r="A30" s="7"/>
      <c r="B30" s="8" t="s">
        <v>21</v>
      </c>
      <c r="C30" s="132">
        <v>2.4959957287773671</v>
      </c>
      <c r="D30" s="132">
        <v>2.5970548862115139</v>
      </c>
      <c r="E30" s="132">
        <v>1.7205634260859082</v>
      </c>
      <c r="F30" s="132">
        <v>-0.32845216915288189</v>
      </c>
      <c r="G30" s="133">
        <v>2.2914798994533303</v>
      </c>
      <c r="H30" s="132">
        <v>1.6082992369795601</v>
      </c>
      <c r="I30" s="134">
        <v>0.9944751381215422</v>
      </c>
      <c r="J30" s="132">
        <v>255.96666666666667</v>
      </c>
      <c r="K30" s="132">
        <v>255.46666666666667</v>
      </c>
      <c r="L30" s="132">
        <v>100.09099999999999</v>
      </c>
      <c r="M30" s="132">
        <v>242.76666666666665</v>
      </c>
      <c r="N30" s="132">
        <v>96.987666666666669</v>
      </c>
      <c r="O30" s="132">
        <v>94.312385840059164</v>
      </c>
      <c r="P30" s="134">
        <v>91.4</v>
      </c>
      <c r="Q30" s="35"/>
      <c r="R30" s="36"/>
      <c r="T30" s="35"/>
      <c r="U30" s="35"/>
    </row>
    <row r="31" spans="1:21" ht="16.3" thickBot="1" x14ac:dyDescent="0.5">
      <c r="A31" s="7"/>
      <c r="B31" s="8" t="s">
        <v>22</v>
      </c>
      <c r="C31" s="132">
        <v>2.3917087430241901</v>
      </c>
      <c r="D31" s="132">
        <v>2.4783477681545873</v>
      </c>
      <c r="E31" s="132">
        <v>1.456000810578062</v>
      </c>
      <c r="F31" s="132">
        <v>-0.19081368406707044</v>
      </c>
      <c r="G31" s="133">
        <v>2.3513072123504841</v>
      </c>
      <c r="H31" s="132">
        <v>1.1214990787039802</v>
      </c>
      <c r="I31" s="134">
        <v>1.6483516483516425</v>
      </c>
      <c r="J31" s="132">
        <v>256.86666666666667</v>
      </c>
      <c r="K31" s="132">
        <v>256.36666666666667</v>
      </c>
      <c r="L31" s="132">
        <v>100.13200000000001</v>
      </c>
      <c r="M31" s="132">
        <v>244.1</v>
      </c>
      <c r="N31" s="132">
        <v>97.76733333333334</v>
      </c>
      <c r="O31" s="132">
        <v>94.055854869414844</v>
      </c>
      <c r="P31" s="134">
        <v>92.5</v>
      </c>
      <c r="Q31" s="35"/>
      <c r="R31" s="36"/>
      <c r="T31" s="35"/>
      <c r="U31" s="35"/>
    </row>
    <row r="32" spans="1:21" ht="16.3" thickBot="1" x14ac:dyDescent="0.5">
      <c r="A32" s="7"/>
      <c r="B32" s="8" t="s">
        <v>23</v>
      </c>
      <c r="C32" s="132">
        <v>1.9672564034856288</v>
      </c>
      <c r="D32" s="132">
        <v>2.0251489080079343</v>
      </c>
      <c r="E32" s="132">
        <v>0.93523199527349998</v>
      </c>
      <c r="F32" s="132">
        <v>-2.7322404371576958E-2</v>
      </c>
      <c r="G32" s="133">
        <v>2.6784656656098527</v>
      </c>
      <c r="H32" s="132">
        <v>0.80048801729346586</v>
      </c>
      <c r="I32" s="134">
        <v>1.2074643249176731</v>
      </c>
      <c r="J32" s="132">
        <v>257.43333333333334</v>
      </c>
      <c r="K32" s="132">
        <v>256.93333333333334</v>
      </c>
      <c r="L32" s="132">
        <v>100.22666666666667</v>
      </c>
      <c r="M32" s="132">
        <v>243.93333333333337</v>
      </c>
      <c r="N32" s="132">
        <v>98.23933333333332</v>
      </c>
      <c r="O32" s="132">
        <v>93.841633158057533</v>
      </c>
      <c r="P32" s="134">
        <v>92.2</v>
      </c>
      <c r="Q32" s="35"/>
      <c r="R32" s="36"/>
      <c r="T32" s="35"/>
      <c r="U32" s="35"/>
    </row>
    <row r="33" spans="1:21" ht="16.3" thickBot="1" x14ac:dyDescent="0.5">
      <c r="A33" s="7"/>
      <c r="B33" s="8" t="s">
        <v>24</v>
      </c>
      <c r="C33" s="132">
        <v>0.99789915966388421</v>
      </c>
      <c r="D33" s="132">
        <v>1.0265859436694003</v>
      </c>
      <c r="E33" s="132">
        <v>0.10061340640104</v>
      </c>
      <c r="F33" s="132">
        <v>0.34251267296889765</v>
      </c>
      <c r="G33" s="133">
        <v>2.8062794457676343</v>
      </c>
      <c r="H33" s="132">
        <v>-0.19969877466009534</v>
      </c>
      <c r="I33" s="134">
        <v>0.98360655737705915</v>
      </c>
      <c r="J33" s="132">
        <v>256.40000000000003</v>
      </c>
      <c r="K33" s="132">
        <v>255.86666666666667</v>
      </c>
      <c r="L33" s="132">
        <v>99.490333333333339</v>
      </c>
      <c r="M33" s="132">
        <v>244.13333333333333</v>
      </c>
      <c r="N33" s="132">
        <v>98.558666666666682</v>
      </c>
      <c r="O33" s="132">
        <v>93.336144696988356</v>
      </c>
      <c r="P33" s="134">
        <v>92.4</v>
      </c>
      <c r="Q33" s="35"/>
      <c r="R33" s="36"/>
      <c r="T33" s="35"/>
      <c r="U33" s="35"/>
    </row>
    <row r="34" spans="1:21" ht="16.3" thickBot="1" x14ac:dyDescent="0.5">
      <c r="A34" s="7"/>
      <c r="B34" s="8" t="s">
        <v>25</v>
      </c>
      <c r="C34" s="132">
        <v>0.97668967313451205</v>
      </c>
      <c r="D34" s="132">
        <v>1.0046972860125347</v>
      </c>
      <c r="E34" s="132">
        <v>-1.6651513789101013E-2</v>
      </c>
      <c r="F34" s="132">
        <v>0.23342029383497387</v>
      </c>
      <c r="G34" s="133">
        <v>2.7666748005760189</v>
      </c>
      <c r="H34" s="132">
        <v>-0.88913291408685424</v>
      </c>
      <c r="I34" s="134">
        <v>0.87527352297591676</v>
      </c>
      <c r="J34" s="132">
        <v>258.46666666666664</v>
      </c>
      <c r="K34" s="132">
        <v>258.03333333333336</v>
      </c>
      <c r="L34" s="132">
        <v>100.07433333333334</v>
      </c>
      <c r="M34" s="132">
        <v>243.33333333333337</v>
      </c>
      <c r="N34" s="132">
        <v>99.671000000000006</v>
      </c>
      <c r="O34" s="132">
        <v>93.473823375494604</v>
      </c>
      <c r="P34" s="134">
        <v>92.2</v>
      </c>
      <c r="Q34" s="35"/>
      <c r="R34" s="36"/>
      <c r="T34" s="35"/>
      <c r="U34" s="35"/>
    </row>
    <row r="35" spans="1:21" ht="16.3" thickBot="1" x14ac:dyDescent="0.5">
      <c r="A35" s="7"/>
      <c r="B35" s="8" t="s">
        <v>26</v>
      </c>
      <c r="C35" s="132">
        <v>0.96029068258500772</v>
      </c>
      <c r="D35" s="132">
        <v>1.0271746196853337</v>
      </c>
      <c r="E35" s="132">
        <v>9.6539234876180657E-3</v>
      </c>
      <c r="F35" s="132">
        <v>-0.91492557694933252</v>
      </c>
      <c r="G35" s="133">
        <v>2.8867856339199971</v>
      </c>
      <c r="H35" s="132">
        <v>-0.33131193044807494</v>
      </c>
      <c r="I35" s="134">
        <v>0</v>
      </c>
      <c r="J35" s="132">
        <v>259.33333333333337</v>
      </c>
      <c r="K35" s="132">
        <v>259</v>
      </c>
      <c r="L35" s="132">
        <v>100.14166666666664</v>
      </c>
      <c r="M35" s="132">
        <v>241.86666666666667</v>
      </c>
      <c r="N35" s="132">
        <v>100.58966666666667</v>
      </c>
      <c r="O35" s="132">
        <v>93.744236600947545</v>
      </c>
      <c r="P35" s="134">
        <v>92.5</v>
      </c>
      <c r="Q35" s="35"/>
      <c r="R35" s="36"/>
      <c r="T35" s="35"/>
      <c r="U35" s="35"/>
    </row>
    <row r="36" spans="1:21" ht="16.3" thickBot="1" x14ac:dyDescent="0.5">
      <c r="A36" s="7"/>
      <c r="B36" s="8" t="s">
        <v>27</v>
      </c>
      <c r="C36" s="132">
        <v>0.98407354654925783</v>
      </c>
      <c r="D36" s="132">
        <v>1.0508562532433485</v>
      </c>
      <c r="E36" s="132">
        <v>6.7181056272436201E-2</v>
      </c>
      <c r="F36" s="132">
        <v>-1.3528286417053947</v>
      </c>
      <c r="G36" s="133">
        <v>2.9940485481036117</v>
      </c>
      <c r="H36" s="132">
        <v>2.8780258941751846E-2</v>
      </c>
      <c r="I36" s="134">
        <v>0.86767895878525625</v>
      </c>
      <c r="J36" s="132">
        <v>259.96666666666664</v>
      </c>
      <c r="K36" s="132">
        <v>259.63333333333327</v>
      </c>
      <c r="L36" s="132">
        <v>100.294</v>
      </c>
      <c r="M36" s="132">
        <v>240.63333333333333</v>
      </c>
      <c r="N36" s="132">
        <v>101.18066666666665</v>
      </c>
      <c r="O36" s="132">
        <v>93.868641023075597</v>
      </c>
      <c r="P36" s="134">
        <v>93</v>
      </c>
      <c r="Q36" s="35"/>
      <c r="R36" s="36"/>
      <c r="T36" s="35"/>
      <c r="U36" s="35"/>
    </row>
    <row r="37" spans="1:21" ht="16.3" thickBot="1" x14ac:dyDescent="0.5">
      <c r="A37" s="7"/>
      <c r="B37" s="8" t="s">
        <v>28</v>
      </c>
      <c r="C37" s="132">
        <v>1.3910556422256581</v>
      </c>
      <c r="D37" s="132">
        <v>1.4721208963001331</v>
      </c>
      <c r="E37" s="132">
        <v>0.34676735763272681</v>
      </c>
      <c r="F37" s="132">
        <v>-1.7067176406335371</v>
      </c>
      <c r="G37" s="133">
        <v>2.9312490699278992</v>
      </c>
      <c r="H37" s="132">
        <v>0.68503270067521438</v>
      </c>
      <c r="I37" s="134">
        <v>1.1904761904761862</v>
      </c>
      <c r="J37" s="132">
        <v>259.96666666666664</v>
      </c>
      <c r="K37" s="132">
        <v>259.63333333333327</v>
      </c>
      <c r="L37" s="132">
        <v>99.835333333333324</v>
      </c>
      <c r="M37" s="132">
        <v>239.96666666666664</v>
      </c>
      <c r="N37" s="132">
        <v>101.44766666666668</v>
      </c>
      <c r="O37" s="132">
        <v>93.975527809712261</v>
      </c>
      <c r="P37" s="134">
        <v>93.5</v>
      </c>
      <c r="Q37" s="35"/>
      <c r="R37" s="36"/>
      <c r="T37" s="35"/>
      <c r="U37" s="35"/>
    </row>
    <row r="38" spans="1:21" ht="16.3" thickBot="1" x14ac:dyDescent="0.5">
      <c r="A38" s="7"/>
      <c r="B38" s="8" t="s">
        <v>31</v>
      </c>
      <c r="C38" s="132">
        <v>1.4444157854010875</v>
      </c>
      <c r="D38" s="132">
        <v>1.5243508590621069</v>
      </c>
      <c r="E38" s="132">
        <v>0.35140545527823086</v>
      </c>
      <c r="F38" s="132">
        <v>-1.7945205479452331</v>
      </c>
      <c r="G38" s="133">
        <v>1.8420603786457379</v>
      </c>
      <c r="H38" s="132">
        <v>0.97482028010369426</v>
      </c>
      <c r="I38" s="134">
        <v>1.7353579175704903</v>
      </c>
      <c r="J38" s="132">
        <v>262.2</v>
      </c>
      <c r="K38" s="132">
        <v>261.96666666666664</v>
      </c>
      <c r="L38" s="132">
        <v>100.426</v>
      </c>
      <c r="M38" s="132">
        <v>238.96666666666664</v>
      </c>
      <c r="N38" s="132">
        <v>101.50700000000001</v>
      </c>
      <c r="O38" s="132">
        <v>94.385025162347233</v>
      </c>
      <c r="P38" s="134">
        <v>93.8</v>
      </c>
      <c r="Q38" s="35"/>
      <c r="R38" s="36"/>
      <c r="T38" s="35"/>
      <c r="U38" s="35"/>
    </row>
    <row r="39" spans="1:21" ht="16.3" thickBot="1" x14ac:dyDescent="0.5">
      <c r="A39" s="7"/>
      <c r="B39" s="8" t="s">
        <v>32</v>
      </c>
      <c r="C39" s="132">
        <v>1.8894601542416067</v>
      </c>
      <c r="D39" s="132">
        <v>2.0077220077220126</v>
      </c>
      <c r="E39" s="132">
        <v>0.72630440209706659</v>
      </c>
      <c r="F39" s="132">
        <v>-3.1835722160970414</v>
      </c>
      <c r="G39" s="133">
        <v>1.2771358224336948</v>
      </c>
      <c r="H39" s="132">
        <v>1.4779623276098164</v>
      </c>
      <c r="I39" s="134">
        <v>2.3783783783783763</v>
      </c>
      <c r="J39" s="132">
        <v>264.23333333333329</v>
      </c>
      <c r="K39" s="132">
        <v>264.2</v>
      </c>
      <c r="L39" s="132">
        <v>100.869</v>
      </c>
      <c r="M39" s="132">
        <v>234.16666666666663</v>
      </c>
      <c r="N39" s="132">
        <v>101.87433333333333</v>
      </c>
      <c r="O39" s="132">
        <v>95.129741102214965</v>
      </c>
      <c r="P39" s="134">
        <v>94.7</v>
      </c>
      <c r="Q39" s="35"/>
      <c r="R39" s="36"/>
      <c r="T39" s="35"/>
      <c r="U39" s="35"/>
    </row>
    <row r="40" spans="1:21" ht="16.3" thickBot="1" x14ac:dyDescent="0.5">
      <c r="A40" s="7"/>
      <c r="B40" s="8" t="s">
        <v>33</v>
      </c>
      <c r="C40" s="132">
        <v>2.2438774201820832</v>
      </c>
      <c r="D40" s="132">
        <v>2.4778533829760141</v>
      </c>
      <c r="E40" s="132">
        <v>1.2111060149826436</v>
      </c>
      <c r="F40" s="132">
        <v>-5.7210139908574487</v>
      </c>
      <c r="G40" s="133">
        <v>1.0031560706591058</v>
      </c>
      <c r="H40" s="132">
        <v>1.8458444367888571</v>
      </c>
      <c r="I40" s="134">
        <v>2.4731182795698858</v>
      </c>
      <c r="J40" s="132">
        <v>265.8</v>
      </c>
      <c r="K40" s="132">
        <v>266.06666666666666</v>
      </c>
      <c r="L40" s="132">
        <v>101.50866666666668</v>
      </c>
      <c r="M40" s="132">
        <v>226.86666666666667</v>
      </c>
      <c r="N40" s="132">
        <v>102.19566666666667</v>
      </c>
      <c r="O40" s="132">
        <v>95.601310111289351</v>
      </c>
      <c r="P40" s="134">
        <v>95.3</v>
      </c>
      <c r="Q40" s="35"/>
      <c r="R40" s="36"/>
      <c r="T40" s="35"/>
      <c r="U40" s="35"/>
    </row>
    <row r="41" spans="1:21" ht="16.3" thickBot="1" x14ac:dyDescent="0.5">
      <c r="A41" s="7"/>
      <c r="B41" s="8" t="s">
        <v>34</v>
      </c>
      <c r="C41" s="132">
        <v>2.9875623797922968</v>
      </c>
      <c r="D41" s="132">
        <v>3.2610091154192</v>
      </c>
      <c r="E41" s="132">
        <v>2.1435296788712144</v>
      </c>
      <c r="F41" s="132">
        <v>-6.2369773579663779</v>
      </c>
      <c r="G41" s="133">
        <v>1.209819184275629</v>
      </c>
      <c r="H41" s="132">
        <v>1.7377842171788949</v>
      </c>
      <c r="I41" s="134">
        <v>2.4598930481283476</v>
      </c>
      <c r="J41" s="132">
        <v>267.73333300000002</v>
      </c>
      <c r="K41" s="132">
        <v>268.09999999999997</v>
      </c>
      <c r="L41" s="132">
        <v>101.97533333333332</v>
      </c>
      <c r="M41" s="132">
        <v>225</v>
      </c>
      <c r="N41" s="132">
        <v>102.675</v>
      </c>
      <c r="O41" s="132">
        <v>95.608619700000006</v>
      </c>
      <c r="P41" s="134">
        <v>95.8</v>
      </c>
      <c r="Q41" s="35"/>
      <c r="R41" s="36"/>
      <c r="T41" s="35"/>
      <c r="U41" s="35"/>
    </row>
    <row r="42" spans="1:21" ht="16.3" thickBot="1" x14ac:dyDescent="0.5">
      <c r="A42" s="7"/>
      <c r="B42" s="8" t="s">
        <v>38</v>
      </c>
      <c r="C42" s="132">
        <v>3.5596235697940681</v>
      </c>
      <c r="D42" s="132">
        <v>3.8300038172795592</v>
      </c>
      <c r="E42" s="132">
        <v>2.7429815651988987</v>
      </c>
      <c r="F42" s="132">
        <v>-6.1096385827869915</v>
      </c>
      <c r="G42" s="133">
        <v>1.0826839528308208</v>
      </c>
      <c r="H42" s="132">
        <v>2.0227647705437057</v>
      </c>
      <c r="I42" s="134">
        <v>2.1321961620469176</v>
      </c>
      <c r="J42" s="132">
        <v>271.53333300000003</v>
      </c>
      <c r="K42" s="132">
        <v>272</v>
      </c>
      <c r="L42" s="132">
        <v>103.18066666666664</v>
      </c>
      <c r="M42" s="132">
        <v>224.36666700000001</v>
      </c>
      <c r="N42" s="132">
        <v>102.60599999999999</v>
      </c>
      <c r="O42" s="132">
        <v>96.294212200000004</v>
      </c>
      <c r="P42" s="134">
        <v>95.8</v>
      </c>
      <c r="Q42" s="35"/>
      <c r="R42" s="36"/>
      <c r="T42" s="35"/>
      <c r="U42" s="35"/>
    </row>
    <row r="43" spans="1:21" ht="16.3" thickBot="1" x14ac:dyDescent="0.5">
      <c r="A43" s="7"/>
      <c r="B43" s="8" t="s">
        <v>39</v>
      </c>
      <c r="C43" s="132">
        <v>3.7845337454270433</v>
      </c>
      <c r="D43" s="132">
        <v>4.0247287408528898</v>
      </c>
      <c r="E43" s="132">
        <v>2.816854864560292</v>
      </c>
      <c r="F43" s="132">
        <v>-4.6832740213523021</v>
      </c>
      <c r="G43" s="133">
        <v>0.89620218373616112</v>
      </c>
      <c r="H43" s="132">
        <v>1.7055406426910391</v>
      </c>
      <c r="I43" s="134">
        <v>1.2671594508975703</v>
      </c>
      <c r="J43" s="132">
        <v>274.23333300000002</v>
      </c>
      <c r="K43" s="132">
        <v>274.83333333333331</v>
      </c>
      <c r="L43" s="132">
        <v>103.71033333333332</v>
      </c>
      <c r="M43" s="132">
        <v>223.2</v>
      </c>
      <c r="N43" s="132">
        <v>102.78733333333332</v>
      </c>
      <c r="O43" s="132">
        <v>96.7522175</v>
      </c>
      <c r="P43" s="134">
        <v>95.9</v>
      </c>
      <c r="Q43" s="35"/>
      <c r="R43" s="36"/>
      <c r="T43" s="35"/>
      <c r="U43" s="35"/>
    </row>
    <row r="44" spans="1:21" ht="16.3" thickBot="1" x14ac:dyDescent="0.5">
      <c r="A44" s="7"/>
      <c r="B44" s="8" t="s">
        <v>40</v>
      </c>
      <c r="C44" s="132">
        <v>3.9879608728367044</v>
      </c>
      <c r="D44" s="132">
        <v>4.0967176146329054</v>
      </c>
      <c r="E44" s="132">
        <v>3.0217452696978064</v>
      </c>
      <c r="F44" s="132">
        <v>-0.26447237731412887</v>
      </c>
      <c r="G44" s="133">
        <v>0.61744300965143051</v>
      </c>
      <c r="H44" s="132">
        <v>1.8208365415539163</v>
      </c>
      <c r="I44" s="134">
        <v>1.5739769150052485</v>
      </c>
      <c r="J44" s="132">
        <v>276.39999999999998</v>
      </c>
      <c r="K44" s="132">
        <v>276.96666666666664</v>
      </c>
      <c r="L44" s="132">
        <v>104.57599999999999</v>
      </c>
      <c r="M44" s="132">
        <v>226.26666700000001</v>
      </c>
      <c r="N44" s="132">
        <v>102.82666666666667</v>
      </c>
      <c r="O44" s="132">
        <v>97.342053699999994</v>
      </c>
      <c r="P44" s="134">
        <v>96.8</v>
      </c>
      <c r="Q44" s="35"/>
      <c r="R44" s="36"/>
      <c r="T44" s="35"/>
      <c r="U44" s="35"/>
    </row>
    <row r="45" spans="1:21" ht="16.3" thickBot="1" x14ac:dyDescent="0.5">
      <c r="A45" s="7"/>
      <c r="B45" s="8" t="s">
        <v>41</v>
      </c>
      <c r="C45" s="132">
        <v>3.6354584208608598</v>
      </c>
      <c r="D45" s="132">
        <v>3.6802188238219902</v>
      </c>
      <c r="E45" s="132">
        <v>2.7176506736923622</v>
      </c>
      <c r="F45" s="132">
        <v>2.2222222222222143</v>
      </c>
      <c r="G45" s="133">
        <v>0.31393555717882382</v>
      </c>
      <c r="H45" s="132">
        <v>2.3652044209984346</v>
      </c>
      <c r="I45" s="134">
        <v>1.2526096033403045</v>
      </c>
      <c r="J45" s="132">
        <v>277.46666699999997</v>
      </c>
      <c r="K45" s="132">
        <v>277.9666666666667</v>
      </c>
      <c r="L45" s="132">
        <v>104.74666666666668</v>
      </c>
      <c r="M45" s="132">
        <v>230</v>
      </c>
      <c r="N45" s="132">
        <v>102.99733333333334</v>
      </c>
      <c r="O45" s="132">
        <v>97.869958999999994</v>
      </c>
      <c r="P45" s="134">
        <v>97</v>
      </c>
      <c r="Q45" s="35"/>
      <c r="R45" s="36"/>
      <c r="T45" s="35"/>
      <c r="U45" s="35"/>
    </row>
    <row r="46" spans="1:21" ht="16.3" thickBot="1" x14ac:dyDescent="0.5">
      <c r="A46" s="7"/>
      <c r="B46" s="8" t="s">
        <v>43</v>
      </c>
      <c r="C46" s="132">
        <v>3.3513380841533547</v>
      </c>
      <c r="D46" s="132">
        <v>3.3823529411764586</v>
      </c>
      <c r="E46" s="132">
        <v>2.4164733703342822</v>
      </c>
      <c r="F46" s="132">
        <v>2.2284950197169806</v>
      </c>
      <c r="G46" s="133">
        <v>0.35670428629903661</v>
      </c>
      <c r="H46" s="132">
        <v>1.94025295738387</v>
      </c>
      <c r="I46" s="134">
        <v>1.8789144050104456</v>
      </c>
      <c r="J46" s="132">
        <v>280.63333299999999</v>
      </c>
      <c r="K46" s="132">
        <v>281.2</v>
      </c>
      <c r="L46" s="132">
        <v>105.67400000000002</v>
      </c>
      <c r="M46" s="132">
        <v>229.36666700000001</v>
      </c>
      <c r="N46" s="132">
        <v>102.97199999999999</v>
      </c>
      <c r="O46" s="132">
        <v>98.162563500000005</v>
      </c>
      <c r="P46" s="134">
        <v>97.6</v>
      </c>
      <c r="Q46" s="35"/>
      <c r="R46" s="36"/>
      <c r="T46" s="35"/>
      <c r="U46" s="35"/>
    </row>
    <row r="47" spans="1:21" ht="16.3" thickBot="1" x14ac:dyDescent="0.5">
      <c r="A47" s="7"/>
      <c r="B47" s="8" t="s">
        <v>44</v>
      </c>
      <c r="C47" s="132">
        <v>3.3183420485211279</v>
      </c>
      <c r="D47" s="132">
        <v>3.2989690721649811</v>
      </c>
      <c r="E47" s="132">
        <v>2.5153391979584327</v>
      </c>
      <c r="F47" s="132">
        <v>4.3309439964157814</v>
      </c>
      <c r="G47" s="133">
        <v>0.4945486149395828</v>
      </c>
      <c r="H47" s="132">
        <v>2.0550045790940219</v>
      </c>
      <c r="I47" s="134">
        <v>2.294056308654846</v>
      </c>
      <c r="J47" s="132">
        <v>283.33333299999998</v>
      </c>
      <c r="K47" s="132">
        <v>283.90000000000009</v>
      </c>
      <c r="L47" s="132">
        <v>106.319</v>
      </c>
      <c r="M47" s="132">
        <v>232.86666700000001</v>
      </c>
      <c r="N47" s="132">
        <v>103.29566666666666</v>
      </c>
      <c r="O47" s="132">
        <v>98.740480000000005</v>
      </c>
      <c r="P47" s="134">
        <v>98.1</v>
      </c>
      <c r="Q47" s="35"/>
      <c r="R47" s="36"/>
      <c r="T47" s="35"/>
      <c r="U47" s="35"/>
    </row>
    <row r="48" spans="1:21" ht="16.3" thickBot="1" x14ac:dyDescent="0.5">
      <c r="A48" s="7"/>
      <c r="B48" s="8" t="s">
        <v>45</v>
      </c>
      <c r="C48" s="132">
        <v>3.0752532561505008</v>
      </c>
      <c r="D48" s="132">
        <v>3.0087856541100244</v>
      </c>
      <c r="E48" s="132">
        <v>2.2682068543451672</v>
      </c>
      <c r="F48" s="132">
        <v>5.5981140165024756</v>
      </c>
      <c r="G48" s="133">
        <v>0.6483402489626533</v>
      </c>
      <c r="H48" s="132">
        <v>1.9967861023256983</v>
      </c>
      <c r="I48" s="134">
        <v>2.1694214876033069</v>
      </c>
      <c r="J48" s="132">
        <v>284.89999999999998</v>
      </c>
      <c r="K48" s="132">
        <v>285.3</v>
      </c>
      <c r="L48" s="132">
        <v>106.94799999999999</v>
      </c>
      <c r="M48" s="132">
        <v>238.933333</v>
      </c>
      <c r="N48" s="132">
        <v>103.49333333333334</v>
      </c>
      <c r="O48" s="132">
        <v>99.285766300000006</v>
      </c>
      <c r="P48" s="134">
        <v>98.9</v>
      </c>
      <c r="Q48" s="35"/>
      <c r="R48" s="36"/>
      <c r="T48" s="35"/>
      <c r="U48" s="35"/>
    </row>
    <row r="49" spans="1:21" ht="16.3" thickBot="1" x14ac:dyDescent="0.5">
      <c r="A49" s="7"/>
      <c r="B49" s="8" t="s">
        <v>46</v>
      </c>
      <c r="C49" s="132">
        <v>2.4867851964358811</v>
      </c>
      <c r="D49" s="132">
        <v>2.4463364911859742</v>
      </c>
      <c r="E49" s="132">
        <v>1.8750000000000044</v>
      </c>
      <c r="F49" s="132">
        <v>4.2173913043478173</v>
      </c>
      <c r="G49" s="133">
        <v>0.6747747514498581</v>
      </c>
      <c r="H49" s="132">
        <v>1.5146390323919512</v>
      </c>
      <c r="I49" s="134">
        <v>2.0618556701030855</v>
      </c>
      <c r="J49" s="132">
        <v>284.36666700000001</v>
      </c>
      <c r="K49" s="132">
        <v>284.76666666666665</v>
      </c>
      <c r="L49" s="132">
        <v>106.71066666666668</v>
      </c>
      <c r="M49" s="132">
        <v>239.7</v>
      </c>
      <c r="N49" s="132">
        <v>103.69233333333334</v>
      </c>
      <c r="O49" s="132">
        <v>99.352335600000004</v>
      </c>
      <c r="P49" s="134">
        <v>99</v>
      </c>
      <c r="Q49" s="35"/>
      <c r="R49" s="36"/>
      <c r="T49" s="35"/>
      <c r="U49" s="35"/>
    </row>
    <row r="50" spans="1:21" ht="16.3" thickBot="1" x14ac:dyDescent="0.5">
      <c r="A50" s="7"/>
      <c r="B50" s="8" t="s">
        <v>59</v>
      </c>
      <c r="C50" s="132">
        <v>2.9813518267981287</v>
      </c>
      <c r="D50" s="132">
        <v>2.9397818871502945</v>
      </c>
      <c r="E50" s="132">
        <v>2.0478074076877739</v>
      </c>
      <c r="F50" s="132">
        <v>4.3888966656170592</v>
      </c>
      <c r="G50" s="133">
        <v>0.82838053062970207</v>
      </c>
      <c r="H50" s="132">
        <v>1.7494538027218454</v>
      </c>
      <c r="I50" s="134">
        <v>2.2540983606557319</v>
      </c>
      <c r="J50" s="132">
        <v>289</v>
      </c>
      <c r="K50" s="132">
        <v>289.46666666666664</v>
      </c>
      <c r="L50" s="132">
        <v>107.83799999999999</v>
      </c>
      <c r="M50" s="132">
        <v>239.433333</v>
      </c>
      <c r="N50" s="132">
        <v>103.825</v>
      </c>
      <c r="O50" s="132">
        <v>99.879872199999994</v>
      </c>
      <c r="P50" s="134">
        <v>99.8</v>
      </c>
      <c r="Q50" s="35"/>
      <c r="R50" s="36"/>
      <c r="T50" s="35"/>
      <c r="U50" s="35"/>
    </row>
    <row r="51" spans="1:21" ht="16.3" thickBot="1" x14ac:dyDescent="0.5">
      <c r="A51" s="7"/>
      <c r="B51" s="8" t="s">
        <v>60</v>
      </c>
      <c r="C51" s="132">
        <v>2.6117647089550333</v>
      </c>
      <c r="D51" s="132">
        <v>2.583069155806017</v>
      </c>
      <c r="E51" s="132">
        <v>1.8328489420204042</v>
      </c>
      <c r="F51" s="132">
        <v>3.2350413638204456</v>
      </c>
      <c r="G51" s="133">
        <v>0.69057430611803028</v>
      </c>
      <c r="H51" s="132">
        <v>1.5658765280460507</v>
      </c>
      <c r="I51" s="134">
        <v>2.2426095820591296</v>
      </c>
      <c r="J51" s="132">
        <v>290.73333300000002</v>
      </c>
      <c r="K51" s="132">
        <v>291.23333333333335</v>
      </c>
      <c r="L51" s="132">
        <v>108.26766666666668</v>
      </c>
      <c r="M51" s="132">
        <v>240.4</v>
      </c>
      <c r="N51" s="132">
        <v>104.009</v>
      </c>
      <c r="O51" s="132">
        <v>100.28663400000001</v>
      </c>
      <c r="P51" s="134">
        <v>100.3</v>
      </c>
      <c r="Q51" s="35"/>
      <c r="R51" s="36"/>
      <c r="T51" s="35"/>
      <c r="U51" s="35"/>
    </row>
    <row r="52" spans="1:21" ht="16.3" thickBot="1" x14ac:dyDescent="0.5">
      <c r="A52" s="7"/>
      <c r="B52" s="8" t="s">
        <v>61</v>
      </c>
      <c r="C52" s="132">
        <v>2.1762021762022021</v>
      </c>
      <c r="D52" s="132">
        <v>2.2198855006425822</v>
      </c>
      <c r="E52" s="132">
        <v>1.4134595005672601</v>
      </c>
      <c r="F52" s="132">
        <v>0.68359402997153484</v>
      </c>
      <c r="G52" s="133">
        <v>0.74304303014687267</v>
      </c>
      <c r="H52" s="132">
        <v>1.2057515841523037</v>
      </c>
      <c r="I52" s="134">
        <v>2.0222446916076775</v>
      </c>
      <c r="J52" s="132">
        <v>291.10000000000002</v>
      </c>
      <c r="K52" s="132">
        <v>291.63333333333333</v>
      </c>
      <c r="L52" s="132">
        <v>108.45966666666668</v>
      </c>
      <c r="M52" s="132">
        <v>240.566667</v>
      </c>
      <c r="N52" s="132">
        <v>104.26233333333334</v>
      </c>
      <c r="O52" s="132">
        <v>100.482906</v>
      </c>
      <c r="P52" s="134">
        <v>100.9</v>
      </c>
      <c r="Q52" s="35"/>
      <c r="R52" s="36"/>
      <c r="T52" s="35"/>
      <c r="U52" s="35"/>
    </row>
    <row r="53" spans="1:21" ht="16.3" thickBot="1" x14ac:dyDescent="0.5">
      <c r="A53" s="7"/>
      <c r="B53" s="8" t="s">
        <v>62</v>
      </c>
      <c r="C53" s="132">
        <v>2.5905518666152316</v>
      </c>
      <c r="D53" s="132">
        <v>2.6688516914432858</v>
      </c>
      <c r="E53" s="132">
        <v>1.6671248110154524</v>
      </c>
      <c r="F53" s="132">
        <v>-0.79265748852731521</v>
      </c>
      <c r="G53" s="133">
        <v>0.75897607344803664</v>
      </c>
      <c r="H53" s="132">
        <v>0.76748512794901913</v>
      </c>
      <c r="I53" s="134">
        <v>2.9292929292929371</v>
      </c>
      <c r="J53" s="132">
        <v>291.73333300000002</v>
      </c>
      <c r="K53" s="132">
        <v>292.36666666666662</v>
      </c>
      <c r="L53" s="132">
        <v>108.48966666666668</v>
      </c>
      <c r="M53" s="132">
        <v>237.8</v>
      </c>
      <c r="N53" s="132">
        <v>104.47933333333333</v>
      </c>
      <c r="O53" s="132">
        <v>100.11485</v>
      </c>
      <c r="P53" s="134">
        <v>101.9</v>
      </c>
      <c r="Q53" s="35"/>
      <c r="R53" s="36"/>
      <c r="T53" s="35"/>
      <c r="U53" s="35"/>
    </row>
    <row r="54" spans="1:21" ht="16.3" thickBot="1" x14ac:dyDescent="0.5">
      <c r="A54" s="7"/>
      <c r="B54" s="8" t="s">
        <v>64</v>
      </c>
      <c r="C54" s="132">
        <v>1.211072664359869</v>
      </c>
      <c r="D54" s="132">
        <v>1.381851681252888</v>
      </c>
      <c r="E54" s="132">
        <v>0.61666573934977542</v>
      </c>
      <c r="F54" s="132">
        <v>-5.2206598986783481</v>
      </c>
      <c r="G54" s="133">
        <v>1.3281964844690686</v>
      </c>
      <c r="H54" s="132">
        <v>0.95483782567356013</v>
      </c>
      <c r="I54" s="134">
        <v>9.6192384769539174</v>
      </c>
      <c r="J54" s="132">
        <v>292.5</v>
      </c>
      <c r="K54" s="132">
        <v>293.46666666666664</v>
      </c>
      <c r="L54" s="132">
        <v>108.503</v>
      </c>
      <c r="M54" s="132">
        <v>226.933333</v>
      </c>
      <c r="N54" s="132">
        <v>105.20400000000001</v>
      </c>
      <c r="O54" s="132">
        <v>100.833563</v>
      </c>
      <c r="P54" s="134">
        <v>109.4</v>
      </c>
      <c r="Q54" s="35"/>
      <c r="R54" s="36"/>
      <c r="T54" s="35"/>
      <c r="U54" s="35"/>
    </row>
    <row r="55" spans="1:21" ht="16.3" thickBot="1" x14ac:dyDescent="0.5">
      <c r="A55" s="7"/>
      <c r="B55" s="8" t="s">
        <v>65</v>
      </c>
      <c r="C55" s="132">
        <v>1.1006649863571027</v>
      </c>
      <c r="D55" s="132">
        <v>1.3391324253176018</v>
      </c>
      <c r="E55" s="132">
        <v>0.59666936573858909</v>
      </c>
      <c r="F55" s="132">
        <v>-8.0282861896838646</v>
      </c>
      <c r="G55" s="133">
        <v>1.7748464075224346</v>
      </c>
      <c r="H55" s="132">
        <v>0.43518461293654553</v>
      </c>
      <c r="I55" s="134">
        <v>4.7856430707876374</v>
      </c>
      <c r="J55" s="132">
        <v>293.933333</v>
      </c>
      <c r="K55" s="132">
        <v>295.13333333333333</v>
      </c>
      <c r="L55" s="132">
        <v>108.91366666666666</v>
      </c>
      <c r="M55" s="132">
        <v>221.1</v>
      </c>
      <c r="N55" s="132">
        <v>105.855</v>
      </c>
      <c r="O55" s="132">
        <v>100.723066</v>
      </c>
      <c r="P55" s="134">
        <v>105.1</v>
      </c>
      <c r="Q55" s="35"/>
      <c r="R55" s="36"/>
      <c r="T55" s="35"/>
      <c r="U55" s="35"/>
    </row>
    <row r="56" spans="1:21" ht="16.3" thickBot="1" x14ac:dyDescent="0.5">
      <c r="A56" s="7"/>
      <c r="B56" s="8" t="s">
        <v>66</v>
      </c>
      <c r="C56" s="132">
        <v>1.1336310546203876</v>
      </c>
      <c r="D56" s="132">
        <v>1.3601554463367416</v>
      </c>
      <c r="E56" s="132">
        <v>0.53353166614931169</v>
      </c>
      <c r="F56" s="132">
        <v>-8.2582791904416304</v>
      </c>
      <c r="G56" s="133">
        <v>1.7631806948498419</v>
      </c>
      <c r="H56" s="132">
        <v>0.23410051456911329</v>
      </c>
      <c r="I56" s="134">
        <v>3.7661050545094055</v>
      </c>
      <c r="J56" s="132">
        <v>294.39999999999998</v>
      </c>
      <c r="K56" s="132">
        <v>295.60000000000002</v>
      </c>
      <c r="L56" s="132">
        <v>109.03833333333334</v>
      </c>
      <c r="M56" s="132">
        <v>220.7</v>
      </c>
      <c r="N56" s="132">
        <v>106.10066666666667</v>
      </c>
      <c r="O56" s="132">
        <v>100.718137</v>
      </c>
      <c r="P56" s="134">
        <v>104.7</v>
      </c>
      <c r="Q56" s="35"/>
      <c r="R56" s="36"/>
      <c r="T56" s="35"/>
      <c r="U56" s="35"/>
    </row>
    <row r="57" spans="1:21" ht="16.3" thickBot="1" x14ac:dyDescent="0.5">
      <c r="A57" s="7"/>
      <c r="B57" s="8" t="s">
        <v>67</v>
      </c>
      <c r="C57" s="132">
        <v>1.4053930546222393</v>
      </c>
      <c r="D57" s="132">
        <v>1.5961691939345934</v>
      </c>
      <c r="E57" s="132">
        <v>0.60958186493951239</v>
      </c>
      <c r="F57" s="132">
        <v>-7.1768994953742782</v>
      </c>
      <c r="G57" s="133">
        <v>1.8188605082982923</v>
      </c>
      <c r="H57" s="132">
        <v>1.7195101426012327</v>
      </c>
      <c r="I57" s="134">
        <v>3.6310107948969383</v>
      </c>
      <c r="J57" s="132">
        <v>295.83333299999998</v>
      </c>
      <c r="K57" s="132">
        <v>297.03333333333336</v>
      </c>
      <c r="L57" s="132">
        <v>109.151</v>
      </c>
      <c r="M57" s="132">
        <v>220.73333299999999</v>
      </c>
      <c r="N57" s="132">
        <v>106.37966666666667</v>
      </c>
      <c r="O57" s="132">
        <v>101.83633500000001</v>
      </c>
      <c r="P57" s="134">
        <v>105.6</v>
      </c>
      <c r="Q57" s="35"/>
      <c r="R57" s="36"/>
      <c r="T57" s="35"/>
      <c r="U57" s="35"/>
    </row>
    <row r="58" spans="1:21" ht="16.3" thickBot="1" x14ac:dyDescent="0.5">
      <c r="A58" s="7"/>
      <c r="B58" s="8" t="s">
        <v>68</v>
      </c>
      <c r="C58" s="132">
        <v>3.3618232478632493</v>
      </c>
      <c r="D58" s="132">
        <v>3.5097682871422231</v>
      </c>
      <c r="E58" s="132">
        <v>2.0518633893379157</v>
      </c>
      <c r="F58" s="132">
        <v>-2.4823735347860976</v>
      </c>
      <c r="G58" s="133">
        <v>1.5591929330950549</v>
      </c>
      <c r="H58" s="132">
        <v>1.0241451053356165</v>
      </c>
      <c r="I58" s="134">
        <v>-5.0274223034734948</v>
      </c>
      <c r="J58" s="132">
        <v>302.33333299999998</v>
      </c>
      <c r="K58" s="132">
        <v>303.76666666666665</v>
      </c>
      <c r="L58" s="132">
        <v>110.72933333333332</v>
      </c>
      <c r="M58" s="132">
        <v>221.3</v>
      </c>
      <c r="N58" s="132">
        <v>106.84433333333334</v>
      </c>
      <c r="O58" s="132">
        <v>101.86624500000001</v>
      </c>
      <c r="P58" s="134">
        <v>103.9</v>
      </c>
      <c r="Q58" s="35"/>
      <c r="R58" s="36"/>
      <c r="T58" s="35"/>
      <c r="U58" s="35"/>
    </row>
    <row r="59" spans="1:21" ht="16.3" thickBot="1" x14ac:dyDescent="0.5">
      <c r="A59" s="7"/>
      <c r="B59" s="8" t="s">
        <v>69</v>
      </c>
      <c r="C59" s="132">
        <v>4.5021549155161766</v>
      </c>
      <c r="D59" s="132">
        <v>4.596792410210071</v>
      </c>
      <c r="E59" s="132">
        <v>2.7716142143165756</v>
      </c>
      <c r="F59" s="132">
        <v>0.31659882406152029</v>
      </c>
      <c r="G59" s="133">
        <v>1.4466329727772065</v>
      </c>
      <c r="H59" s="132">
        <v>2.3665691431593139</v>
      </c>
      <c r="I59" s="134">
        <v>-0.47573739295908579</v>
      </c>
      <c r="J59" s="132">
        <v>307.16666700000002</v>
      </c>
      <c r="K59" s="132">
        <v>308.7</v>
      </c>
      <c r="L59" s="132">
        <v>111.93233333333336</v>
      </c>
      <c r="M59" s="132">
        <v>221.8</v>
      </c>
      <c r="N59" s="132">
        <v>107.38633333333333</v>
      </c>
      <c r="O59" s="132">
        <v>103.106747</v>
      </c>
      <c r="P59" s="134">
        <v>104.6</v>
      </c>
      <c r="Q59" s="35"/>
      <c r="R59" s="36"/>
      <c r="T59" s="35"/>
      <c r="U59" s="35"/>
    </row>
    <row r="60" spans="1:21" ht="16.3" thickBot="1" x14ac:dyDescent="0.5">
      <c r="A60" s="7"/>
      <c r="B60" s="8" t="s">
        <v>70</v>
      </c>
      <c r="C60" s="132">
        <v>6.884058084239153</v>
      </c>
      <c r="D60" s="132">
        <v>7.0252593594948065</v>
      </c>
      <c r="E60" s="132">
        <v>4.9074484508506266</v>
      </c>
      <c r="F60" s="132">
        <v>0.69475894879926781</v>
      </c>
      <c r="G60" s="133">
        <v>1.9117064925762373</v>
      </c>
      <c r="H60" s="132">
        <v>3.7649326257891413</v>
      </c>
      <c r="I60" s="134">
        <v>0.95510983763131829</v>
      </c>
      <c r="J60" s="132">
        <v>314.66666700000002</v>
      </c>
      <c r="K60" s="132">
        <v>316.36666666666667</v>
      </c>
      <c r="L60" s="132">
        <v>114.38933333333334</v>
      </c>
      <c r="M60" s="132">
        <v>222.23333299999999</v>
      </c>
      <c r="N60" s="132">
        <v>108.129</v>
      </c>
      <c r="O60" s="132">
        <v>104.510107</v>
      </c>
      <c r="P60" s="134">
        <v>105.7</v>
      </c>
      <c r="Q60" s="35"/>
      <c r="R60" s="36"/>
      <c r="T60" s="35"/>
      <c r="U60" s="35"/>
    </row>
    <row r="61" spans="1:21" ht="16.3" thickBot="1" x14ac:dyDescent="0.5">
      <c r="A61" s="7"/>
      <c r="B61" s="8" t="s">
        <v>71</v>
      </c>
      <c r="C61" s="132">
        <v>8.3267607981146519</v>
      </c>
      <c r="D61" s="132">
        <v>8.4838963079340033</v>
      </c>
      <c r="E61" s="132">
        <v>6.2195185263228314</v>
      </c>
      <c r="F61" s="132">
        <v>2.6276049571543503</v>
      </c>
      <c r="G61" s="133">
        <v>2.3497598225225014</v>
      </c>
      <c r="H61" s="132">
        <v>4.6766804795164596</v>
      </c>
      <c r="I61" s="134">
        <v>1.6098484848484862</v>
      </c>
      <c r="J61" s="132">
        <v>320.46666699999997</v>
      </c>
      <c r="K61" s="132">
        <v>322.23333333333335</v>
      </c>
      <c r="L61" s="132">
        <v>115.93966666666664</v>
      </c>
      <c r="M61" s="132">
        <v>226.533333</v>
      </c>
      <c r="N61" s="132">
        <v>108.87933333333335</v>
      </c>
      <c r="O61" s="132">
        <v>106.598895</v>
      </c>
      <c r="P61" s="134">
        <v>107.3</v>
      </c>
      <c r="Q61" s="35"/>
      <c r="R61" s="36"/>
      <c r="T61" s="35"/>
      <c r="U61" s="35"/>
    </row>
    <row r="62" spans="1:21" ht="16.3" thickBot="1" x14ac:dyDescent="0.5">
      <c r="A62" s="7"/>
      <c r="B62" s="8" t="s">
        <v>72</v>
      </c>
      <c r="C62" s="132">
        <v>11.543550178107576</v>
      </c>
      <c r="D62" s="132">
        <v>11.631734884231303</v>
      </c>
      <c r="E62" s="132">
        <v>9.169205389719103</v>
      </c>
      <c r="F62" s="132">
        <v>7.3806294622684065</v>
      </c>
      <c r="G62" s="133">
        <v>3.0034349037384667</v>
      </c>
      <c r="H62" s="132">
        <v>7.9715424869150509</v>
      </c>
      <c r="I62" s="134">
        <v>5.3897978825794057</v>
      </c>
      <c r="J62" s="132">
        <v>337.23333300000002</v>
      </c>
      <c r="K62" s="132">
        <v>339.09999999999991</v>
      </c>
      <c r="L62" s="132">
        <v>120.88233333333334</v>
      </c>
      <c r="M62" s="132">
        <v>237.63333299999999</v>
      </c>
      <c r="N62" s="132">
        <v>110.05333333333334</v>
      </c>
      <c r="O62" s="132">
        <v>109.98655599999999</v>
      </c>
      <c r="P62" s="134">
        <v>109.5</v>
      </c>
      <c r="Q62" s="37"/>
      <c r="R62" s="36"/>
      <c r="T62" s="35"/>
      <c r="U62" s="35"/>
    </row>
    <row r="63" spans="1:21" ht="16.3" thickBot="1" x14ac:dyDescent="0.5">
      <c r="A63" s="7"/>
      <c r="B63" s="8" t="s">
        <v>73</v>
      </c>
      <c r="C63" s="132">
        <v>12.425393149836772</v>
      </c>
      <c r="D63" s="132">
        <v>12.320483749055189</v>
      </c>
      <c r="E63" s="132">
        <v>10.022126463309643</v>
      </c>
      <c r="F63" s="132">
        <v>16.381123985572586</v>
      </c>
      <c r="G63" s="133">
        <v>4.0197542207419223</v>
      </c>
      <c r="H63" s="132">
        <v>8.9177510371847966</v>
      </c>
      <c r="I63" s="134">
        <v>6.2141491395793613</v>
      </c>
      <c r="J63" s="132">
        <v>345.33333299999998</v>
      </c>
      <c r="K63" s="132">
        <v>346.73333333333335</v>
      </c>
      <c r="L63" s="132">
        <v>123.15033333333334</v>
      </c>
      <c r="M63" s="132">
        <v>258.13333299999999</v>
      </c>
      <c r="N63" s="132">
        <v>111.70299999999999</v>
      </c>
      <c r="O63" s="132">
        <v>112.30155000000001</v>
      </c>
      <c r="P63" s="134">
        <v>111.1</v>
      </c>
      <c r="Q63" s="37"/>
      <c r="R63" s="36"/>
      <c r="T63" s="35"/>
      <c r="U63" s="35"/>
    </row>
    <row r="64" spans="1:21" ht="16.3" thickBot="1" x14ac:dyDescent="0.5">
      <c r="A64" s="7"/>
      <c r="B64" s="8" t="s">
        <v>74</v>
      </c>
      <c r="C64" s="132">
        <v>13.866525303107501</v>
      </c>
      <c r="D64" s="132">
        <v>13.423243072384361</v>
      </c>
      <c r="E64" s="132">
        <v>10.749545412159645</v>
      </c>
      <c r="F64" s="132">
        <v>31.993400377971206</v>
      </c>
      <c r="G64" s="133">
        <v>4.4863080209749384</v>
      </c>
      <c r="H64" s="132">
        <v>9.8342593793344868</v>
      </c>
      <c r="I64" s="134">
        <v>7.3793755912961112</v>
      </c>
      <c r="J64" s="132">
        <v>358.3</v>
      </c>
      <c r="K64" s="132">
        <v>358.83333333333331</v>
      </c>
      <c r="L64" s="132">
        <v>126.68566666666668</v>
      </c>
      <c r="M64" s="132">
        <v>293.33333299999998</v>
      </c>
      <c r="N64" s="132">
        <v>112.98</v>
      </c>
      <c r="O64" s="132">
        <v>114.787902</v>
      </c>
      <c r="P64" s="134">
        <v>113.5</v>
      </c>
      <c r="Q64" s="37"/>
      <c r="R64" s="36"/>
      <c r="T64" s="35"/>
      <c r="U64" s="35"/>
    </row>
    <row r="65" spans="1:21" ht="16.3" thickBot="1" x14ac:dyDescent="0.5">
      <c r="A65" s="7"/>
      <c r="B65" s="8" t="s">
        <v>75</v>
      </c>
      <c r="C65" s="132">
        <v>13.584356029140476</v>
      </c>
      <c r="D65" s="132">
        <v>12.703010241026181</v>
      </c>
      <c r="E65" s="132">
        <v>10.17483231220837</v>
      </c>
      <c r="F65" s="132">
        <v>48.896409871831104</v>
      </c>
      <c r="G65" s="133">
        <v>4.7033719285569875</v>
      </c>
      <c r="H65" s="132">
        <v>9.3459008182026579</v>
      </c>
      <c r="I65" s="134">
        <v>7.6421248835041977</v>
      </c>
      <c r="J65" s="132">
        <v>364</v>
      </c>
      <c r="K65" s="132">
        <v>363.16666666666674</v>
      </c>
      <c r="L65" s="132">
        <v>127.73633333333332</v>
      </c>
      <c r="M65" s="132">
        <v>337.3</v>
      </c>
      <c r="N65" s="132">
        <v>114.00033333333333</v>
      </c>
      <c r="O65" s="132">
        <v>116.561522</v>
      </c>
      <c r="P65" s="134">
        <v>115.5</v>
      </c>
      <c r="Q65" s="37"/>
      <c r="R65" s="36"/>
      <c r="T65" s="35"/>
      <c r="U65" s="35"/>
    </row>
    <row r="66" spans="1:21" ht="16.3" thickBot="1" x14ac:dyDescent="0.5">
      <c r="A66" s="7"/>
      <c r="B66" s="8" t="s">
        <v>77</v>
      </c>
      <c r="C66" s="132">
        <v>11.149550272955967</v>
      </c>
      <c r="D66" s="132">
        <v>10.085520495429101</v>
      </c>
      <c r="E66" s="132">
        <v>8.4277548139099387</v>
      </c>
      <c r="F66" s="132">
        <v>54.944592726812445</v>
      </c>
      <c r="G66" s="133">
        <v>5.5467046280591292</v>
      </c>
      <c r="H66" s="132">
        <v>7.6235044581266953</v>
      </c>
      <c r="I66" s="134">
        <v>7.9452054794520555</v>
      </c>
      <c r="J66" s="132">
        <v>374.83333299999998</v>
      </c>
      <c r="K66" s="132">
        <v>373.3</v>
      </c>
      <c r="L66" s="132">
        <v>131.07</v>
      </c>
      <c r="M66" s="132">
        <v>368.2</v>
      </c>
      <c r="N66" s="132">
        <v>116.15766666666667</v>
      </c>
      <c r="O66" s="132">
        <v>118.371386</v>
      </c>
      <c r="P66" s="134">
        <v>118.2</v>
      </c>
      <c r="Q66" s="37"/>
      <c r="R66" s="36"/>
      <c r="T66" s="35"/>
      <c r="U66" s="35"/>
    </row>
    <row r="67" spans="1:21" ht="16.3" thickBot="1" x14ac:dyDescent="0.5">
      <c r="A67" s="7"/>
      <c r="B67" s="8" t="s">
        <v>78</v>
      </c>
      <c r="C67" s="132">
        <v>8.9961391013476231</v>
      </c>
      <c r="D67" s="132">
        <v>7.7581234378004016</v>
      </c>
      <c r="E67" s="132">
        <v>6.7118508273086297</v>
      </c>
      <c r="F67" s="132">
        <v>56.86983478418108</v>
      </c>
      <c r="G67" s="133">
        <v>6.4104515247277893</v>
      </c>
      <c r="H67" s="132">
        <v>6.5163864612732381</v>
      </c>
      <c r="I67" s="134">
        <v>7.1855298888747532</v>
      </c>
      <c r="J67" s="132">
        <v>376.4</v>
      </c>
      <c r="K67" s="132">
        <v>373.63333333333327</v>
      </c>
      <c r="L67" s="132">
        <v>131.416</v>
      </c>
      <c r="M67" s="132">
        <v>404.933333</v>
      </c>
      <c r="N67" s="132">
        <v>118.86366666666667</v>
      </c>
      <c r="O67" s="132">
        <v>119.619553</v>
      </c>
      <c r="P67" s="134">
        <v>119.08312370653984</v>
      </c>
      <c r="Q67" s="37"/>
      <c r="R67" s="36"/>
      <c r="T67" s="35"/>
      <c r="U67" s="35"/>
    </row>
    <row r="68" spans="1:21" ht="16.3" thickBot="1" x14ac:dyDescent="0.5">
      <c r="A68" s="7"/>
      <c r="B68" s="8" t="s">
        <v>79</v>
      </c>
      <c r="C68" s="132">
        <v>6.7077382082054049</v>
      </c>
      <c r="D68" s="132">
        <v>5.422368315753423</v>
      </c>
      <c r="E68" s="132">
        <v>4.761620431889857</v>
      </c>
      <c r="F68" s="132">
        <v>52.216567900246112</v>
      </c>
      <c r="G68" s="133">
        <v>6.2741218798865184</v>
      </c>
      <c r="H68" s="132">
        <v>5.1979615412780955</v>
      </c>
      <c r="I68" s="134">
        <v>5.4280326402142753</v>
      </c>
      <c r="J68" s="132">
        <v>382.33382599999999</v>
      </c>
      <c r="K68" s="132">
        <v>378.29059830636186</v>
      </c>
      <c r="L68" s="132">
        <v>132.71795725494255</v>
      </c>
      <c r="M68" s="132">
        <v>446.50193200000001</v>
      </c>
      <c r="N68" s="132">
        <v>120.06850289989579</v>
      </c>
      <c r="O68" s="132">
        <v>120.754533</v>
      </c>
      <c r="P68" s="134">
        <v>119.6608170466432</v>
      </c>
      <c r="Q68" s="37"/>
      <c r="R68" s="36"/>
      <c r="T68" s="35"/>
      <c r="U68" s="35"/>
    </row>
    <row r="69" spans="1:21" ht="16.3" thickBot="1" x14ac:dyDescent="0.5">
      <c r="A69" s="7"/>
      <c r="B69" s="8" t="s">
        <v>80</v>
      </c>
      <c r="C69" s="132">
        <v>6.4270554945054847</v>
      </c>
      <c r="D69" s="132">
        <v>5.2071416445335528</v>
      </c>
      <c r="E69" s="132">
        <v>4.6046304578721164</v>
      </c>
      <c r="F69" s="132">
        <v>44.672450933886743</v>
      </c>
      <c r="G69" s="133">
        <v>6.1639487300170659</v>
      </c>
      <c r="H69" s="132">
        <v>4.4434346009998071</v>
      </c>
      <c r="I69" s="134">
        <v>3.9616191034633319</v>
      </c>
      <c r="J69" s="132">
        <v>387.39448199999998</v>
      </c>
      <c r="K69" s="132">
        <v>382.0772694057311</v>
      </c>
      <c r="L69" s="132">
        <v>133.61811944376905</v>
      </c>
      <c r="M69" s="132">
        <v>487.98017700000003</v>
      </c>
      <c r="N69" s="132">
        <v>121.02725543204855</v>
      </c>
      <c r="O69" s="132">
        <v>121.74085700000001</v>
      </c>
      <c r="P69" s="134">
        <v>120.07567006450016</v>
      </c>
      <c r="Q69" s="37"/>
      <c r="R69" s="36"/>
      <c r="S69" s="35"/>
      <c r="T69" s="35"/>
      <c r="U69" s="35"/>
    </row>
    <row r="70" spans="1:21" ht="16.3" thickBot="1" x14ac:dyDescent="0.5">
      <c r="A70" s="7"/>
      <c r="B70" s="8" t="s">
        <v>338</v>
      </c>
      <c r="C70" s="132">
        <v>5.4591959141478075</v>
      </c>
      <c r="D70" s="132">
        <v>4.2246887305981362</v>
      </c>
      <c r="E70" s="132">
        <v>3.7228282050391304</v>
      </c>
      <c r="F70" s="132">
        <v>41.564885931558933</v>
      </c>
      <c r="G70" s="133">
        <v>5.964011085508969</v>
      </c>
      <c r="H70" s="132">
        <v>3.5897856260633798</v>
      </c>
      <c r="I70" s="134">
        <v>1.9514433097705952</v>
      </c>
      <c r="J70" s="132">
        <v>395.29621900000001</v>
      </c>
      <c r="K70" s="132">
        <v>389.07076303132283</v>
      </c>
      <c r="L70" s="132">
        <v>135.94951092834478</v>
      </c>
      <c r="M70" s="132">
        <v>521.24190999999996</v>
      </c>
      <c r="N70" s="132">
        <v>123.08532278333523</v>
      </c>
      <c r="O70" s="132">
        <v>122.620665</v>
      </c>
      <c r="P70" s="134">
        <v>120.50660599214883</v>
      </c>
      <c r="Q70" s="37"/>
      <c r="R70" s="36"/>
      <c r="S70" s="35"/>
      <c r="T70" s="35"/>
      <c r="U70" s="35"/>
    </row>
    <row r="71" spans="1:21" ht="16.3" thickBot="1" x14ac:dyDescent="0.5">
      <c r="A71" s="7"/>
      <c r="B71" s="8" t="s">
        <v>339</v>
      </c>
      <c r="C71" s="132">
        <v>4.757608926673762</v>
      </c>
      <c r="D71" s="132">
        <v>3.6543684966836576</v>
      </c>
      <c r="E71" s="132">
        <v>3.3328551618197588</v>
      </c>
      <c r="F71" s="132">
        <v>34.234023900423139</v>
      </c>
      <c r="G71" s="133">
        <v>4.7101120143329123</v>
      </c>
      <c r="H71" s="132">
        <v>3.1340645454510208</v>
      </c>
      <c r="I71" s="134">
        <v>1.6110323903654855</v>
      </c>
      <c r="J71" s="132">
        <v>394.30763999999999</v>
      </c>
      <c r="K71" s="132">
        <v>387.28727215977563</v>
      </c>
      <c r="L71" s="132">
        <v>135.79590493945705</v>
      </c>
      <c r="M71" s="132">
        <v>543.55830700000001</v>
      </c>
      <c r="N71" s="132">
        <v>124.46227851100997</v>
      </c>
      <c r="O71" s="132">
        <v>123.36850699999999</v>
      </c>
      <c r="P71" s="134">
        <v>121.00159140091118</v>
      </c>
      <c r="Q71" s="37"/>
      <c r="R71" s="36"/>
      <c r="S71" s="35"/>
      <c r="T71" s="35"/>
      <c r="U71" s="35"/>
    </row>
    <row r="72" spans="1:21" ht="16.3" thickBot="1" x14ac:dyDescent="0.5">
      <c r="A72" s="7"/>
      <c r="B72" s="8" t="s">
        <v>340</v>
      </c>
      <c r="C72" s="132">
        <v>3.8970854752464534</v>
      </c>
      <c r="D72" s="132">
        <v>3.0198004424528468</v>
      </c>
      <c r="E72" s="132">
        <v>2.8213162156834226</v>
      </c>
      <c r="F72" s="132">
        <v>25.558118301714305</v>
      </c>
      <c r="G72" s="133">
        <v>4.2790653664012357</v>
      </c>
      <c r="H72" s="132">
        <v>2.6776775328177571</v>
      </c>
      <c r="I72" s="134">
        <v>1.5388610571125172</v>
      </c>
      <c r="J72" s="132">
        <v>397.23370199999999</v>
      </c>
      <c r="K72" s="132">
        <v>389.71421946777485</v>
      </c>
      <c r="L72" s="132">
        <v>136.46235050410004</v>
      </c>
      <c r="M72" s="132">
        <v>560.61942399999998</v>
      </c>
      <c r="N72" s="132">
        <v>125.20631262344169</v>
      </c>
      <c r="O72" s="132">
        <v>123.98795</v>
      </c>
      <c r="P72" s="134">
        <v>121.50223076079666</v>
      </c>
      <c r="Q72" s="37"/>
      <c r="R72" s="36"/>
      <c r="S72" s="35"/>
      <c r="T72" s="35"/>
      <c r="U72" s="35"/>
    </row>
    <row r="73" spans="1:21" ht="16.3" thickBot="1" x14ac:dyDescent="0.5">
      <c r="A73" s="7"/>
      <c r="B73" s="8" t="s">
        <v>341</v>
      </c>
      <c r="C73" s="132">
        <v>3.1173670666790665</v>
      </c>
      <c r="D73" s="132">
        <v>2.4657338061795819</v>
      </c>
      <c r="E73" s="132">
        <v>2.2526802921424949</v>
      </c>
      <c r="F73" s="132">
        <v>17.986603173021898</v>
      </c>
      <c r="G73" s="133">
        <v>4.7695577135939748</v>
      </c>
      <c r="H73" s="132">
        <v>2.2885184716582074</v>
      </c>
      <c r="I73" s="134">
        <v>1.6107781385534148</v>
      </c>
      <c r="J73" s="132">
        <v>399.47098999999997</v>
      </c>
      <c r="K73" s="132">
        <v>391.49827780319606</v>
      </c>
      <c r="L73" s="132">
        <v>136.62810848721026</v>
      </c>
      <c r="M73" s="132">
        <v>575.75123499999995</v>
      </c>
      <c r="N73" s="132">
        <v>126.79972022905891</v>
      </c>
      <c r="O73" s="132">
        <v>124.52691900000001</v>
      </c>
      <c r="P73" s="134">
        <v>122.00982270762066</v>
      </c>
      <c r="Q73" s="37"/>
      <c r="R73" s="36"/>
      <c r="S73" s="35"/>
      <c r="T73" s="35"/>
      <c r="U73" s="35"/>
    </row>
    <row r="74" spans="1:21" ht="16.3" thickBot="1" x14ac:dyDescent="0.5">
      <c r="A74" s="7"/>
      <c r="B74" s="8" t="s">
        <v>345</v>
      </c>
      <c r="C74" s="132">
        <v>2.5225141351529201</v>
      </c>
      <c r="D74" s="132">
        <v>2.087434714714731</v>
      </c>
      <c r="E74" s="132">
        <v>1.7730454213502611</v>
      </c>
      <c r="F74" s="132">
        <v>11.986931941063595</v>
      </c>
      <c r="G74" s="133">
        <v>4.0844645219876075</v>
      </c>
      <c r="H74" s="132">
        <v>1.9646256199964407</v>
      </c>
      <c r="I74" s="134">
        <v>1.7169008274887432</v>
      </c>
      <c r="J74" s="132">
        <v>405.26762200000002</v>
      </c>
      <c r="K74" s="132">
        <v>397.19236120364417</v>
      </c>
      <c r="L74" s="132">
        <v>138.35995750720787</v>
      </c>
      <c r="M74" s="132">
        <v>583.72282299999995</v>
      </c>
      <c r="N74" s="132">
        <v>128.11269912419448</v>
      </c>
      <c r="O74" s="132">
        <v>125.029702</v>
      </c>
      <c r="P74" s="134">
        <v>122.57558490760664</v>
      </c>
      <c r="Q74" s="37"/>
      <c r="R74" s="36"/>
      <c r="S74" s="35"/>
      <c r="T74" s="35"/>
      <c r="U74" s="35"/>
    </row>
    <row r="75" spans="1:21" ht="16.3" thickBot="1" x14ac:dyDescent="0.5">
      <c r="A75" s="7"/>
      <c r="B75" s="8" t="s">
        <v>346</v>
      </c>
      <c r="C75" s="132">
        <v>2.3952723817372679</v>
      </c>
      <c r="D75" s="132">
        <v>2.0954597930081142</v>
      </c>
      <c r="E75" s="132">
        <v>1.5993899598784278</v>
      </c>
      <c r="F75" s="132">
        <v>8.6207544612136644</v>
      </c>
      <c r="G75" s="133">
        <v>3.7825846209861735</v>
      </c>
      <c r="H75" s="132">
        <v>1.7332292105958658</v>
      </c>
      <c r="I75" s="134">
        <v>1.7295221496688606</v>
      </c>
      <c r="J75" s="132">
        <v>403.75238200000001</v>
      </c>
      <c r="K75" s="132">
        <v>395.40272123132161</v>
      </c>
      <c r="L75" s="132">
        <v>137.96781100898477</v>
      </c>
      <c r="M75" s="132">
        <v>590.41713400000003</v>
      </c>
      <c r="N75" s="132">
        <v>129.17016951689641</v>
      </c>
      <c r="O75" s="132">
        <v>125.506766</v>
      </c>
      <c r="P75" s="134">
        <v>123.09434072564176</v>
      </c>
      <c r="Q75" s="37"/>
      <c r="R75" s="36"/>
      <c r="S75" s="35"/>
      <c r="T75" s="35"/>
      <c r="U75" s="35"/>
    </row>
    <row r="76" spans="1:21" ht="16.3" thickBot="1" x14ac:dyDescent="0.5">
      <c r="A76" s="7"/>
      <c r="B76" s="8" t="s">
        <v>347</v>
      </c>
      <c r="C76" s="132">
        <v>2.3742975363152841</v>
      </c>
      <c r="D76" s="132">
        <v>2.1374381891181793</v>
      </c>
      <c r="E76" s="132">
        <v>1.488294933303691</v>
      </c>
      <c r="F76" s="132">
        <v>7.1727932138148764</v>
      </c>
      <c r="G76" s="133">
        <v>3.4876791592059586</v>
      </c>
      <c r="H76" s="132">
        <v>1.6071198854404889</v>
      </c>
      <c r="I76" s="134">
        <v>1.7180130971663043</v>
      </c>
      <c r="J76" s="132">
        <v>406.665212</v>
      </c>
      <c r="K76" s="132">
        <v>398.04412002310289</v>
      </c>
      <c r="L76" s="132">
        <v>138.4933127525197</v>
      </c>
      <c r="M76" s="132">
        <v>600.83149600000002</v>
      </c>
      <c r="N76" s="132">
        <v>129.57310709481973</v>
      </c>
      <c r="O76" s="132">
        <v>125.980585</v>
      </c>
      <c r="P76" s="134">
        <v>123.58965499861638</v>
      </c>
      <c r="Q76" s="37"/>
      <c r="R76" s="36"/>
      <c r="S76" s="35"/>
      <c r="T76" s="35"/>
      <c r="U76" s="35"/>
    </row>
    <row r="77" spans="1:21" ht="16.3" thickBot="1" x14ac:dyDescent="0.5">
      <c r="A77" s="7"/>
      <c r="B77" s="8" t="s">
        <v>348</v>
      </c>
      <c r="C77" s="132">
        <v>2.3621107004541342</v>
      </c>
      <c r="D77" s="132">
        <v>2.1674988497984993</v>
      </c>
      <c r="E77" s="132">
        <v>1.3913035708659205</v>
      </c>
      <c r="F77" s="132">
        <v>6.218674111919209</v>
      </c>
      <c r="G77" s="133">
        <v>2.2837543364538915</v>
      </c>
      <c r="H77" s="132">
        <v>1.5540302575060005</v>
      </c>
      <c r="I77" s="134">
        <v>1.6840656189892167</v>
      </c>
      <c r="J77" s="132">
        <v>408.90693700000003</v>
      </c>
      <c r="K77" s="132">
        <v>399.98399847156128</v>
      </c>
      <c r="L77" s="132">
        <v>138.52902023939939</v>
      </c>
      <c r="M77" s="132">
        <v>611.55532800000003</v>
      </c>
      <c r="N77" s="132">
        <v>129.69551433840144</v>
      </c>
      <c r="O77" s="132">
        <v>126.46210499999999</v>
      </c>
      <c r="P77" s="134">
        <v>124.0645481836294</v>
      </c>
      <c r="Q77" s="37"/>
      <c r="R77" s="36"/>
      <c r="S77" s="35"/>
      <c r="T77" s="35"/>
      <c r="U77" s="35"/>
    </row>
    <row r="78" spans="1:21" ht="16.3" thickBot="1" x14ac:dyDescent="0.5">
      <c r="A78" s="7"/>
      <c r="B78" s="8" t="s">
        <v>369</v>
      </c>
      <c r="C78" s="132">
        <v>2.4802447702076735</v>
      </c>
      <c r="D78" s="132">
        <v>2.2708249517086498</v>
      </c>
      <c r="E78" s="132">
        <v>1.4401616230828695</v>
      </c>
      <c r="F78" s="132">
        <v>6.6331153202142445</v>
      </c>
      <c r="G78" s="133">
        <v>1.8811804084565065</v>
      </c>
      <c r="H78" s="132">
        <v>1.5401020471119686</v>
      </c>
      <c r="I78" s="134">
        <v>1.6046999959683061</v>
      </c>
      <c r="J78" s="132">
        <v>415.31925100000001</v>
      </c>
      <c r="K78" s="132">
        <v>406.21190444813726</v>
      </c>
      <c r="L78" s="132">
        <v>140.35256451694045</v>
      </c>
      <c r="M78" s="132">
        <v>622.44183099999998</v>
      </c>
      <c r="N78" s="132">
        <v>130.52273012086366</v>
      </c>
      <c r="O78" s="132">
        <v>126.955287</v>
      </c>
      <c r="P78" s="134">
        <v>124.54255531367713</v>
      </c>
      <c r="Q78" s="37"/>
      <c r="R78" s="36"/>
      <c r="S78" s="35"/>
      <c r="T78" s="35"/>
      <c r="U78" s="35"/>
    </row>
    <row r="79" spans="1:21" ht="16.3" thickBot="1" x14ac:dyDescent="0.5">
      <c r="A79" s="7"/>
      <c r="B79" s="8" t="s">
        <v>370</v>
      </c>
      <c r="C79" s="132">
        <v>2.5505137453281979</v>
      </c>
      <c r="D79" s="132">
        <v>2.3001602926888465</v>
      </c>
      <c r="E79" s="132">
        <v>1.4320553282960446</v>
      </c>
      <c r="F79" s="132">
        <v>7.4367086372530533</v>
      </c>
      <c r="G79" s="133">
        <v>1.8941634524463735</v>
      </c>
      <c r="H79" s="132">
        <v>1.5635252684305545</v>
      </c>
      <c r="I79" s="134">
        <v>1.5938057660001892</v>
      </c>
      <c r="J79" s="132">
        <v>414.05014199999999</v>
      </c>
      <c r="K79" s="132">
        <v>404.4976176212956</v>
      </c>
      <c r="L79" s="132">
        <v>139.94358639787234</v>
      </c>
      <c r="M79" s="132">
        <v>634.32473600000003</v>
      </c>
      <c r="N79" s="132">
        <v>131.6168636593485</v>
      </c>
      <c r="O79" s="132">
        <v>127.46909599999999</v>
      </c>
      <c r="P79" s="134">
        <v>125.05622542574696</v>
      </c>
      <c r="Q79" s="37"/>
      <c r="R79" s="36"/>
      <c r="S79" s="35"/>
      <c r="T79" s="35"/>
      <c r="U79" s="35"/>
    </row>
    <row r="80" spans="1:21" ht="16.3" thickBot="1" x14ac:dyDescent="0.5">
      <c r="A80" s="7"/>
      <c r="B80" s="8" t="s">
        <v>371</v>
      </c>
      <c r="C80" s="132">
        <v>2.6533830978392237</v>
      </c>
      <c r="D80" s="132">
        <v>2.4054244792649282</v>
      </c>
      <c r="E80" s="132">
        <v>1.522343754998734</v>
      </c>
      <c r="F80" s="132">
        <v>7.4407167895871984</v>
      </c>
      <c r="G80" s="133">
        <v>1.9707337048598061</v>
      </c>
      <c r="H80" s="132">
        <v>1.6123762244793394</v>
      </c>
      <c r="I80" s="134">
        <v>1.6212195944097507</v>
      </c>
      <c r="J80" s="132">
        <v>417.45559800000001</v>
      </c>
      <c r="K80" s="132">
        <v>407.61877072441325</v>
      </c>
      <c r="L80" s="132">
        <v>140.60165705029854</v>
      </c>
      <c r="M80" s="132">
        <v>645.53766599999994</v>
      </c>
      <c r="N80" s="132">
        <v>132.12664798877142</v>
      </c>
      <c r="O80" s="132">
        <v>128.011866</v>
      </c>
      <c r="P80" s="134">
        <v>125.59331470211735</v>
      </c>
      <c r="Q80" s="37"/>
      <c r="R80" s="36"/>
      <c r="S80" s="35"/>
      <c r="T80" s="35"/>
      <c r="U80" s="35"/>
    </row>
    <row r="81" spans="1:21" ht="16.3" thickBot="1" x14ac:dyDescent="0.5">
      <c r="A81" s="7"/>
      <c r="B81" s="8" t="s">
        <v>372</v>
      </c>
      <c r="C81" s="132">
        <v>2.7066860448004437</v>
      </c>
      <c r="D81" s="132">
        <v>2.4636385733308508</v>
      </c>
      <c r="E81" s="132">
        <v>1.5766408282288813</v>
      </c>
      <c r="F81" s="132">
        <v>7.3393835267182794</v>
      </c>
      <c r="G81" s="133">
        <v>1.6529111696794496</v>
      </c>
      <c r="H81" s="132">
        <v>1.6787131607527872</v>
      </c>
      <c r="I81" s="134">
        <v>1.6776953443573994</v>
      </c>
      <c r="J81" s="132">
        <v>419.97476399999999</v>
      </c>
      <c r="K81" s="132">
        <v>409.83815854505775</v>
      </c>
      <c r="L81" s="132">
        <v>140.71312533143922</v>
      </c>
      <c r="M81" s="132">
        <v>656.43971899999997</v>
      </c>
      <c r="N81" s="132">
        <v>131.83926598147409</v>
      </c>
      <c r="O81" s="132">
        <v>128.58504099999999</v>
      </c>
      <c r="P81" s="134">
        <v>126.1459733325042</v>
      </c>
      <c r="Q81" s="37"/>
      <c r="R81" s="36"/>
      <c r="S81" s="35"/>
      <c r="T81" s="35"/>
      <c r="U81" s="35"/>
    </row>
    <row r="82" spans="1:21" ht="16.3" thickBot="1" x14ac:dyDescent="0.5">
      <c r="A82" s="7"/>
      <c r="B82" s="8" t="s">
        <v>491</v>
      </c>
      <c r="C82" s="132">
        <v>2.8201647219093129</v>
      </c>
      <c r="D82" s="132">
        <v>2.6045949214489328</v>
      </c>
      <c r="E82" s="132">
        <v>1.7118727271036027</v>
      </c>
      <c r="F82" s="132">
        <v>6.9201102584636631</v>
      </c>
      <c r="G82" s="133">
        <v>1.72461897647882</v>
      </c>
      <c r="H82" s="132">
        <v>1.7503587700132606</v>
      </c>
      <c r="I82" s="134">
        <v>1.7264416945836247</v>
      </c>
      <c r="J82" s="132">
        <v>427.03193800000003</v>
      </c>
      <c r="K82" s="132">
        <v>416.79207908171441</v>
      </c>
      <c r="L82" s="132">
        <v>142.75522179069645</v>
      </c>
      <c r="M82" s="132">
        <v>665.51549199999999</v>
      </c>
      <c r="N82" s="132">
        <v>132.77374989314632</v>
      </c>
      <c r="O82" s="132">
        <v>129.17746</v>
      </c>
      <c r="P82" s="134">
        <v>126.69270991611234</v>
      </c>
      <c r="Q82" s="37"/>
      <c r="R82" s="36"/>
      <c r="S82" s="35"/>
      <c r="T82" s="35"/>
      <c r="U82" s="35"/>
    </row>
    <row r="83" spans="1:21" ht="16.3" thickBot="1" x14ac:dyDescent="0.5">
      <c r="A83" s="7"/>
      <c r="B83" s="8" t="s">
        <v>492</v>
      </c>
      <c r="C83" s="132">
        <v>2.8462055206830428</v>
      </c>
      <c r="D83" s="132">
        <v>2.67706655964981</v>
      </c>
      <c r="E83" s="132">
        <v>1.7815376056607546</v>
      </c>
      <c r="F83" s="132">
        <v>5.9894927383062013</v>
      </c>
      <c r="G83" s="133">
        <v>1.829955314062981</v>
      </c>
      <c r="H83" s="132">
        <v>1.8207268058133996</v>
      </c>
      <c r="I83" s="134">
        <v>1.760732651597996</v>
      </c>
      <c r="J83" s="132">
        <v>425.83485999999999</v>
      </c>
      <c r="K83" s="132">
        <v>415.32628807721545</v>
      </c>
      <c r="L83" s="132">
        <v>142.43673401626077</v>
      </c>
      <c r="M83" s="132">
        <v>672.31757000000005</v>
      </c>
      <c r="N83" s="132">
        <v>134.02539345008577</v>
      </c>
      <c r="O83" s="132">
        <v>129.78996000000001</v>
      </c>
      <c r="P83" s="134">
        <v>127.25813121967408</v>
      </c>
      <c r="Q83" s="37"/>
      <c r="R83" s="36"/>
      <c r="S83" s="35"/>
      <c r="T83" s="35"/>
      <c r="U83" s="35"/>
    </row>
    <row r="84" spans="1:21" ht="16.3" thickBot="1" x14ac:dyDescent="0.5">
      <c r="A84" s="7"/>
      <c r="B84" s="8" t="s">
        <v>493</v>
      </c>
      <c r="C84" s="132">
        <v>2.8400289891429287</v>
      </c>
      <c r="D84" s="132">
        <v>2.7434323678339645</v>
      </c>
      <c r="E84" s="132">
        <v>1.8465337303605001</v>
      </c>
      <c r="F84" s="132">
        <v>4.6176156047879724</v>
      </c>
      <c r="G84" s="133">
        <v>1.8749416541695485</v>
      </c>
      <c r="H84" s="132">
        <v>1.8826379735765952</v>
      </c>
      <c r="I84" s="134">
        <v>1.7907441191218121</v>
      </c>
      <c r="J84" s="132">
        <v>429.31145800000002</v>
      </c>
      <c r="K84" s="132">
        <v>418.80151601783376</v>
      </c>
      <c r="L84" s="132">
        <v>143.19791407317811</v>
      </c>
      <c r="M84" s="132">
        <v>675.34611399999994</v>
      </c>
      <c r="N84" s="132">
        <v>134.60394554817088</v>
      </c>
      <c r="O84" s="132">
        <v>130.42186599999999</v>
      </c>
      <c r="P84" s="134">
        <v>127.84236959915566</v>
      </c>
      <c r="Q84" s="37"/>
      <c r="R84" s="36"/>
      <c r="S84" s="35"/>
      <c r="T84" s="35"/>
      <c r="U84" s="35"/>
    </row>
    <row r="85" spans="1:21" s="29" customFormat="1" ht="16.3" thickBot="1" x14ac:dyDescent="0.5">
      <c r="A85" s="7"/>
      <c r="B85" s="8" t="s">
        <v>494</v>
      </c>
      <c r="C85" s="132">
        <v>2.8616612306733735</v>
      </c>
      <c r="D85" s="132">
        <v>2.8137529859923349</v>
      </c>
      <c r="E85" s="132">
        <v>1.9154599494357161</v>
      </c>
      <c r="F85" s="132">
        <v>3.7333592545761185</v>
      </c>
      <c r="G85" s="133">
        <v>1.9304543349044412</v>
      </c>
      <c r="H85" s="132">
        <v>1.9291878594182688</v>
      </c>
      <c r="I85" s="134">
        <v>1.81897856865747</v>
      </c>
      <c r="J85" s="132">
        <v>431.993019</v>
      </c>
      <c r="K85" s="132">
        <v>421.36999196885535</v>
      </c>
      <c r="L85" s="132">
        <v>143.40842889076222</v>
      </c>
      <c r="M85" s="132">
        <v>680.94697199999996</v>
      </c>
      <c r="N85" s="132">
        <v>134.38436280671965</v>
      </c>
      <c r="O85" s="132">
        <v>131.06568799999999</v>
      </c>
      <c r="P85" s="134">
        <v>128.44054155264681</v>
      </c>
      <c r="Q85" s="37"/>
      <c r="R85" s="36"/>
      <c r="S85" s="35"/>
      <c r="T85" s="35"/>
      <c r="U85" s="35"/>
    </row>
    <row r="86" spans="1:21" s="29" customFormat="1" ht="16.3" thickBot="1" x14ac:dyDescent="0.5">
      <c r="A86" s="7"/>
      <c r="B86" s="8" t="s">
        <v>600</v>
      </c>
      <c r="C86" s="132">
        <v>2.8581606933577808</v>
      </c>
      <c r="D86" s="132">
        <v>2.8535208058086292</v>
      </c>
      <c r="E86" s="132">
        <v>1.9553498989324458</v>
      </c>
      <c r="F86" s="132">
        <v>2.9428467459327035</v>
      </c>
      <c r="G86" s="133">
        <v>1.9738391290695878</v>
      </c>
      <c r="H86" s="132">
        <v>1.9655054372488934</v>
      </c>
      <c r="I86" s="134">
        <v>1.8506412406435135</v>
      </c>
      <c r="J86" s="132">
        <v>439.23719699999998</v>
      </c>
      <c r="K86" s="132">
        <v>428.68532777527349</v>
      </c>
      <c r="L86" s="132">
        <v>145.54658587570162</v>
      </c>
      <c r="M86" s="132">
        <v>685.100593</v>
      </c>
      <c r="N86" s="132">
        <v>135.39449012167023</v>
      </c>
      <c r="O86" s="132">
        <v>131.71645000000001</v>
      </c>
      <c r="P86" s="134">
        <v>129.03733745470876</v>
      </c>
      <c r="Q86" s="37"/>
      <c r="R86" s="36"/>
      <c r="S86" s="35"/>
      <c r="T86" s="35"/>
      <c r="U86" s="35"/>
    </row>
    <row r="87" spans="1:21" s="29" customFormat="1" ht="16.3" thickBot="1" x14ac:dyDescent="0.5">
      <c r="A87" s="7"/>
      <c r="B87" s="8" t="s">
        <v>601</v>
      </c>
      <c r="C87" s="132">
        <v>2.8397116196640315</v>
      </c>
      <c r="D87" s="132">
        <v>2.8724397836680016</v>
      </c>
      <c r="E87" s="132">
        <v>1.9749060196600388</v>
      </c>
      <c r="F87" s="132">
        <v>2.2504986743095312</v>
      </c>
      <c r="G87" s="133">
        <v>1.9952369229198741</v>
      </c>
      <c r="H87" s="132">
        <v>1.9902132645699178</v>
      </c>
      <c r="I87" s="134">
        <v>1.8775978550405137</v>
      </c>
      <c r="J87" s="132">
        <v>437.92734200000001</v>
      </c>
      <c r="K87" s="132">
        <v>427.25628560797696</v>
      </c>
      <c r="L87" s="132">
        <v>145.24972565055506</v>
      </c>
      <c r="M87" s="132">
        <v>687.44806800000003</v>
      </c>
      <c r="N87" s="132">
        <v>136.69951758629051</v>
      </c>
      <c r="O87" s="132">
        <v>132.37305699999999</v>
      </c>
      <c r="P87" s="134">
        <v>129.64752716181934</v>
      </c>
      <c r="Q87" s="37"/>
      <c r="R87" s="36"/>
      <c r="S87" s="35"/>
      <c r="T87" s="35"/>
      <c r="U87" s="35"/>
    </row>
    <row r="88" spans="1:21" s="29" customFormat="1" ht="16.3" thickBot="1" x14ac:dyDescent="0.5">
      <c r="A88" s="7"/>
      <c r="B88" s="8" t="s">
        <v>604</v>
      </c>
      <c r="C88" s="132">
        <v>2.8710274953807513</v>
      </c>
      <c r="D88" s="132">
        <v>2.8936163883147792</v>
      </c>
      <c r="E88" s="132">
        <v>1.9955801018917141</v>
      </c>
      <c r="F88" s="132">
        <v>2.4627937668121325</v>
      </c>
      <c r="G88" s="133">
        <v>1.9924349829414156</v>
      </c>
      <c r="H88" s="132">
        <v>2.003873338233042</v>
      </c>
      <c r="I88" s="134">
        <v>1.8948320124617446</v>
      </c>
      <c r="J88" s="132">
        <v>441.63710800000001</v>
      </c>
      <c r="K88" s="132">
        <v>430.92002531983655</v>
      </c>
      <c r="L88" s="132">
        <v>146.05554315274645</v>
      </c>
      <c r="M88" s="132">
        <v>691.97849599999995</v>
      </c>
      <c r="N88" s="132">
        <v>137.28584164769205</v>
      </c>
      <c r="O88" s="132">
        <v>133.03535500000001</v>
      </c>
      <c r="P88" s="134">
        <v>130.26476774381013</v>
      </c>
      <c r="Q88" s="37"/>
      <c r="R88" s="36"/>
      <c r="S88" s="35"/>
      <c r="T88" s="35"/>
      <c r="U88" s="35"/>
    </row>
    <row r="89" spans="1:21" s="29" customFormat="1" ht="15.9" x14ac:dyDescent="0.45">
      <c r="A89" s="7"/>
      <c r="B89" s="135" t="s">
        <v>602</v>
      </c>
      <c r="C89" s="136">
        <v>2.8728181832030852</v>
      </c>
      <c r="D89" s="136">
        <v>2.897898464891191</v>
      </c>
      <c r="E89" s="136">
        <v>1.9998012308720892</v>
      </c>
      <c r="F89" s="136">
        <v>2.4205243106654173</v>
      </c>
      <c r="G89" s="137">
        <v>2.0539255244418797</v>
      </c>
      <c r="H89" s="136">
        <v>2.01129757164209</v>
      </c>
      <c r="I89" s="138">
        <v>1.9000433681053863</v>
      </c>
      <c r="J89" s="136">
        <v>444.40339299999999</v>
      </c>
      <c r="K89" s="136">
        <v>433.58086649763294</v>
      </c>
      <c r="L89" s="136">
        <v>146.276312416894</v>
      </c>
      <c r="M89" s="136">
        <v>697.42945899999995</v>
      </c>
      <c r="N89" s="136">
        <v>137.14451753526544</v>
      </c>
      <c r="O89" s="136">
        <v>133.701809</v>
      </c>
      <c r="P89" s="138">
        <v>130.88096754437652</v>
      </c>
      <c r="Q89" s="37"/>
      <c r="R89" s="36"/>
      <c r="S89" s="35"/>
      <c r="T89" s="35"/>
      <c r="U89" s="35"/>
    </row>
    <row r="90" spans="1:21" s="29" customFormat="1" ht="15.9" x14ac:dyDescent="0.45">
      <c r="A90" s="7"/>
      <c r="B90" s="8">
        <v>2008</v>
      </c>
      <c r="C90" s="139">
        <v>4.0062923388912264</v>
      </c>
      <c r="D90" s="139">
        <v>4.2552300764836515</v>
      </c>
      <c r="E90" s="139">
        <v>3.6177524450468068</v>
      </c>
      <c r="F90" s="139">
        <v>-0.28914655453734506</v>
      </c>
      <c r="G90" s="106">
        <v>3.3295609010762632</v>
      </c>
      <c r="H90" s="139">
        <v>4.052703645463307</v>
      </c>
      <c r="I90" s="82">
        <v>3.4385715942219175</v>
      </c>
      <c r="J90" s="139">
        <v>214.82499999999999</v>
      </c>
      <c r="K90" s="139">
        <v>208.45833333333334</v>
      </c>
      <c r="L90" s="139">
        <v>84.73341666666667</v>
      </c>
      <c r="M90" s="139">
        <v>387.95000000000005</v>
      </c>
      <c r="N90" s="140">
        <v>84.759</v>
      </c>
      <c r="O90" s="139">
        <v>84.300309656174662</v>
      </c>
      <c r="P90" s="82">
        <v>82.724999999999994</v>
      </c>
      <c r="Q90" s="37"/>
      <c r="R90" s="35"/>
      <c r="S90" s="141"/>
      <c r="T90" s="34"/>
      <c r="U90" s="35"/>
    </row>
    <row r="91" spans="1:21" s="29" customFormat="1" ht="15.9" x14ac:dyDescent="0.45">
      <c r="A91" s="7"/>
      <c r="B91" s="8">
        <v>2009</v>
      </c>
      <c r="C91" s="139">
        <v>-0.5314403196400086</v>
      </c>
      <c r="D91" s="139">
        <v>1.9788127123725685</v>
      </c>
      <c r="E91" s="139">
        <v>2.1653204511010493</v>
      </c>
      <c r="F91" s="139">
        <v>-42.376594922026044</v>
      </c>
      <c r="G91" s="106">
        <v>1.8457233646770987</v>
      </c>
      <c r="H91" s="139">
        <v>0.94560301411243941</v>
      </c>
      <c r="I91" s="82">
        <v>1.9038984587488539</v>
      </c>
      <c r="J91" s="139">
        <v>213.68333333333334</v>
      </c>
      <c r="K91" s="139">
        <v>212.58333333333331</v>
      </c>
      <c r="L91" s="139">
        <v>86.56816666666667</v>
      </c>
      <c r="M91" s="139">
        <v>223.54999999999998</v>
      </c>
      <c r="N91" s="140">
        <v>86.32341666666666</v>
      </c>
      <c r="O91" s="139">
        <v>85.097455925189564</v>
      </c>
      <c r="P91" s="82">
        <v>84.299999999999983</v>
      </c>
      <c r="Q91" s="37"/>
      <c r="R91" s="35"/>
      <c r="S91" s="141"/>
    </row>
    <row r="92" spans="1:21" s="29" customFormat="1" ht="15.9" x14ac:dyDescent="0.45">
      <c r="A92" s="7"/>
      <c r="B92" s="8">
        <v>2010</v>
      </c>
      <c r="C92" s="139">
        <v>4.6213243896731981</v>
      </c>
      <c r="D92" s="139">
        <v>4.7628381027048139</v>
      </c>
      <c r="E92" s="139">
        <v>3.2981715757716801</v>
      </c>
      <c r="F92" s="139">
        <v>0.51442630284053159</v>
      </c>
      <c r="G92" s="106">
        <v>1.3727445527044466</v>
      </c>
      <c r="H92" s="139">
        <v>0.97588871235962937</v>
      </c>
      <c r="I92" s="82">
        <v>1.5717674970344264</v>
      </c>
      <c r="J92" s="139">
        <v>223.55833333333334</v>
      </c>
      <c r="K92" s="139">
        <v>222.70833333333331</v>
      </c>
      <c r="L92" s="139">
        <v>89.423333333333332</v>
      </c>
      <c r="M92" s="139">
        <v>224.7</v>
      </c>
      <c r="N92" s="140">
        <v>87.508416666666676</v>
      </c>
      <c r="O92" s="139">
        <v>85.927912392068691</v>
      </c>
      <c r="P92" s="82">
        <v>85.625</v>
      </c>
      <c r="Q92" s="37"/>
      <c r="S92" s="141"/>
    </row>
    <row r="93" spans="1:21" s="29" customFormat="1" ht="15.9" x14ac:dyDescent="0.45">
      <c r="A93" s="7"/>
      <c r="B93" s="8">
        <v>2011</v>
      </c>
      <c r="C93" s="139">
        <v>5.1999850896484734</v>
      </c>
      <c r="D93" s="139">
        <v>5.2871842843779326</v>
      </c>
      <c r="E93" s="139">
        <v>4.463693294069393</v>
      </c>
      <c r="F93" s="139">
        <v>3.0559264204124137</v>
      </c>
      <c r="G93" s="106">
        <v>2.5092824404509599</v>
      </c>
      <c r="H93" s="139">
        <v>3.8901753150354823</v>
      </c>
      <c r="I93" s="82">
        <v>2.1313868613138665</v>
      </c>
      <c r="J93" s="139">
        <v>235.18333333333331</v>
      </c>
      <c r="K93" s="139">
        <v>234.48333333333335</v>
      </c>
      <c r="L93" s="139">
        <v>93.414916666666656</v>
      </c>
      <c r="M93" s="139">
        <v>231.56666666666669</v>
      </c>
      <c r="N93" s="140">
        <v>89.704250000000002</v>
      </c>
      <c r="O93" s="139">
        <v>89.270658828670264</v>
      </c>
      <c r="P93" s="82">
        <v>87.45</v>
      </c>
      <c r="Q93" s="37"/>
    </row>
    <row r="94" spans="1:21" s="29" customFormat="1" ht="15.9" x14ac:dyDescent="0.45">
      <c r="A94" s="7"/>
      <c r="B94" s="8">
        <v>2012</v>
      </c>
      <c r="C94" s="139">
        <v>3.2067181631351582</v>
      </c>
      <c r="D94" s="139">
        <v>3.216291136541316</v>
      </c>
      <c r="E94" s="139">
        <v>2.8282420990937363</v>
      </c>
      <c r="F94" s="139">
        <v>2.3499352238376181</v>
      </c>
      <c r="G94" s="106">
        <v>3.3419078063005259</v>
      </c>
      <c r="H94" s="139">
        <v>1.683324098464567</v>
      </c>
      <c r="I94" s="82">
        <v>1.572327044025168</v>
      </c>
      <c r="J94" s="139">
        <v>242.72500000000002</v>
      </c>
      <c r="K94" s="139">
        <v>242.02499999999998</v>
      </c>
      <c r="L94" s="139">
        <v>96.056916666666652</v>
      </c>
      <c r="M94" s="139">
        <v>237.00833333333335</v>
      </c>
      <c r="N94" s="140">
        <v>92.702083333333334</v>
      </c>
      <c r="O94" s="139">
        <v>90.773373341591352</v>
      </c>
      <c r="P94" s="82">
        <v>88.825000000000003</v>
      </c>
      <c r="Q94" s="37"/>
    </row>
    <row r="95" spans="1:21" s="29" customFormat="1" ht="15.9" x14ac:dyDescent="0.45">
      <c r="A95" s="7"/>
      <c r="B95" s="8">
        <v>2013</v>
      </c>
      <c r="C95" s="139">
        <v>3.0418512033508316</v>
      </c>
      <c r="D95" s="139">
        <v>3.0540922081052191</v>
      </c>
      <c r="E95" s="139">
        <v>2.5647988215320439</v>
      </c>
      <c r="F95" s="139">
        <v>2.7952603635596596</v>
      </c>
      <c r="G95" s="106">
        <v>2.4712677259141032</v>
      </c>
      <c r="H95" s="139">
        <v>2.2382652755292609</v>
      </c>
      <c r="I95" s="82">
        <v>2.1390374331550666</v>
      </c>
      <c r="J95" s="139">
        <v>250.10833333333335</v>
      </c>
      <c r="K95" s="139">
        <v>249.41666666666666</v>
      </c>
      <c r="L95" s="139">
        <v>98.520583333333335</v>
      </c>
      <c r="M95" s="139">
        <v>243.63333333333335</v>
      </c>
      <c r="N95" s="140">
        <v>94.992999999999995</v>
      </c>
      <c r="O95" s="139">
        <v>92.80512223652272</v>
      </c>
      <c r="P95" s="82">
        <v>90.724999999999994</v>
      </c>
      <c r="Q95" s="37"/>
    </row>
    <row r="96" spans="1:21" s="29" customFormat="1" x14ac:dyDescent="0.4">
      <c r="A96" s="2"/>
      <c r="B96" s="8">
        <v>2014</v>
      </c>
      <c r="C96" s="139">
        <v>2.3689734448405719</v>
      </c>
      <c r="D96" s="139">
        <v>2.4423655195455973</v>
      </c>
      <c r="E96" s="139">
        <v>1.4610314088342014</v>
      </c>
      <c r="F96" s="139">
        <v>-4.4465727185671877E-2</v>
      </c>
      <c r="G96" s="106">
        <v>2.3398215307092869</v>
      </c>
      <c r="H96" s="139">
        <v>1.215529275913485</v>
      </c>
      <c r="I96" s="82">
        <v>1.2951226233121949</v>
      </c>
      <c r="J96" s="139">
        <v>256.03333333333336</v>
      </c>
      <c r="K96" s="139">
        <v>255.50833333333333</v>
      </c>
      <c r="L96" s="139">
        <v>99.960000000000008</v>
      </c>
      <c r="M96" s="139">
        <v>243.52500000000001</v>
      </c>
      <c r="N96" s="140">
        <v>97.215666666666664</v>
      </c>
      <c r="O96" s="139">
        <v>93.933195666854942</v>
      </c>
      <c r="P96" s="82">
        <v>91.899999999999991</v>
      </c>
      <c r="Q96" s="37"/>
    </row>
    <row r="97" spans="1:18" s="29" customFormat="1" x14ac:dyDescent="0.4">
      <c r="A97" s="2"/>
      <c r="B97" s="8">
        <v>2015</v>
      </c>
      <c r="C97" s="139">
        <v>0.97969014451242398</v>
      </c>
      <c r="D97" s="139">
        <v>1.0273637519976564</v>
      </c>
      <c r="E97" s="139">
        <v>4.0099373082536083E-2</v>
      </c>
      <c r="F97" s="139">
        <v>-0.42432330698422005</v>
      </c>
      <c r="G97" s="106">
        <v>2.8640788350300141</v>
      </c>
      <c r="H97" s="139">
        <v>-0.34863526190450633</v>
      </c>
      <c r="I97" s="82">
        <v>0.68008705114255275</v>
      </c>
      <c r="J97" s="139">
        <v>258.54166666666669</v>
      </c>
      <c r="K97" s="139">
        <v>258.13333333333333</v>
      </c>
      <c r="L97" s="139">
        <v>100.00008333333332</v>
      </c>
      <c r="M97" s="139">
        <v>242.49166666666667</v>
      </c>
      <c r="N97" s="140">
        <v>100</v>
      </c>
      <c r="O97" s="139">
        <v>93.605711424126525</v>
      </c>
      <c r="P97" s="82">
        <v>92.525000000000006</v>
      </c>
      <c r="Q97" s="37"/>
    </row>
    <row r="98" spans="1:18" s="29" customFormat="1" x14ac:dyDescent="0.4">
      <c r="A98" s="2"/>
      <c r="B98" s="8">
        <v>2016</v>
      </c>
      <c r="C98" s="139">
        <v>1.7437550362610521</v>
      </c>
      <c r="D98" s="139">
        <v>1.8724173553718915</v>
      </c>
      <c r="E98" s="139">
        <v>0.6596661169449014</v>
      </c>
      <c r="F98" s="139">
        <v>-3.0928897900271646</v>
      </c>
      <c r="G98" s="106">
        <v>1.7561666666666724</v>
      </c>
      <c r="H98" s="139">
        <v>1.2469213731797879</v>
      </c>
      <c r="I98" s="82">
        <v>1.9454201567143947</v>
      </c>
      <c r="J98" s="139">
        <v>263.04999999999995</v>
      </c>
      <c r="K98" s="139">
        <v>262.96666666666664</v>
      </c>
      <c r="L98" s="139">
        <v>100.65974999999999</v>
      </c>
      <c r="M98" s="139">
        <v>234.99166666666665</v>
      </c>
      <c r="N98" s="140">
        <v>101.75616666666667</v>
      </c>
      <c r="O98" s="139">
        <v>94.772901046390956</v>
      </c>
      <c r="P98" s="82">
        <v>94.325000000000003</v>
      </c>
      <c r="Q98" s="37"/>
    </row>
    <row r="99" spans="1:18" s="29" customFormat="1" x14ac:dyDescent="0.4">
      <c r="A99" s="2"/>
      <c r="B99" s="8">
        <v>2017</v>
      </c>
      <c r="C99" s="139">
        <v>3.582968922258134</v>
      </c>
      <c r="D99" s="139">
        <v>3.8059323108125209</v>
      </c>
      <c r="E99" s="139">
        <v>2.6831313740927509</v>
      </c>
      <c r="F99" s="139">
        <v>-4.3760416326819929</v>
      </c>
      <c r="G99" s="106">
        <v>0.95088422159508923</v>
      </c>
      <c r="H99" s="139">
        <v>1.8215910978223615</v>
      </c>
      <c r="I99" s="82">
        <v>1.855287569573294</v>
      </c>
      <c r="J99" s="139">
        <v>272.47499974999999</v>
      </c>
      <c r="K99" s="139">
        <v>272.97499999999997</v>
      </c>
      <c r="L99" s="139">
        <v>103.36058333333332</v>
      </c>
      <c r="M99" s="139">
        <v>224.70833350000001</v>
      </c>
      <c r="N99" s="140">
        <v>102.72375</v>
      </c>
      <c r="O99" s="139">
        <v>96.499275775000015</v>
      </c>
      <c r="P99" s="82">
        <v>96.075000000000003</v>
      </c>
      <c r="Q99" s="37"/>
    </row>
    <row r="100" spans="1:18" s="29" customFormat="1" x14ac:dyDescent="0.4">
      <c r="A100" s="2"/>
      <c r="B100" s="8">
        <v>2018</v>
      </c>
      <c r="C100" s="139">
        <v>3.3428143897080709</v>
      </c>
      <c r="D100" s="139">
        <v>3.3397441768171943</v>
      </c>
      <c r="E100" s="139">
        <v>2.4780561900208831</v>
      </c>
      <c r="F100" s="139">
        <v>3.5972556620825102</v>
      </c>
      <c r="G100" s="106">
        <v>0.45348162750417487</v>
      </c>
      <c r="H100" s="139">
        <v>2.0885301043079174</v>
      </c>
      <c r="I100" s="82">
        <v>1.89955763726255</v>
      </c>
      <c r="J100" s="139">
        <v>281.58333325000001</v>
      </c>
      <c r="K100" s="139">
        <v>282.0916666666667</v>
      </c>
      <c r="L100" s="139">
        <v>105.92191666666668</v>
      </c>
      <c r="M100" s="139">
        <v>232.79166674999999</v>
      </c>
      <c r="N100" s="140">
        <v>103.18958333333333</v>
      </c>
      <c r="O100" s="139">
        <v>98.514692200000013</v>
      </c>
      <c r="P100" s="82">
        <v>97.9</v>
      </c>
      <c r="Q100" s="37"/>
    </row>
    <row r="101" spans="1:18" s="29" customFormat="1" x14ac:dyDescent="0.4">
      <c r="A101" s="2"/>
      <c r="B101" s="8">
        <v>2019</v>
      </c>
      <c r="C101" s="139">
        <v>2.5628884588821732</v>
      </c>
      <c r="D101" s="139">
        <v>2.5464535759652351</v>
      </c>
      <c r="E101" s="139">
        <v>1.7910205867057716</v>
      </c>
      <c r="F101" s="139">
        <v>3.1072131365286415</v>
      </c>
      <c r="G101" s="106">
        <v>0.73416648159738429</v>
      </c>
      <c r="H101" s="139">
        <v>1.5081453505267017</v>
      </c>
      <c r="I101" s="82">
        <v>2.1450459652706755</v>
      </c>
      <c r="J101" s="139">
        <v>288.8</v>
      </c>
      <c r="K101" s="139">
        <v>289.27499999999998</v>
      </c>
      <c r="L101" s="139">
        <v>107.81900000000002</v>
      </c>
      <c r="M101" s="139">
        <v>240.02499999999998</v>
      </c>
      <c r="N101" s="140">
        <v>103.94716666666667</v>
      </c>
      <c r="O101" s="139">
        <v>100.00043695000001</v>
      </c>
      <c r="P101" s="82">
        <v>100</v>
      </c>
      <c r="Q101" s="37"/>
    </row>
    <row r="102" spans="1:18" s="29" customFormat="1" x14ac:dyDescent="0.4">
      <c r="A102" s="2"/>
      <c r="B102" s="8">
        <v>2020</v>
      </c>
      <c r="C102" s="139">
        <v>1.5033471260387898</v>
      </c>
      <c r="D102" s="139">
        <v>1.6823668366318101</v>
      </c>
      <c r="E102" s="139">
        <v>0.85065402820156955</v>
      </c>
      <c r="F102" s="139">
        <v>-5.5792799708363479</v>
      </c>
      <c r="G102" s="106">
        <v>1.4070449250660886</v>
      </c>
      <c r="H102" s="139">
        <v>0.59696444156387418</v>
      </c>
      <c r="I102" s="82">
        <v>5.2749999999999853</v>
      </c>
      <c r="J102" s="139">
        <v>293.14166650000004</v>
      </c>
      <c r="K102" s="139">
        <v>294.14166666666665</v>
      </c>
      <c r="L102" s="139">
        <v>108.73616666666668</v>
      </c>
      <c r="M102" s="139">
        <v>226.63333325000002</v>
      </c>
      <c r="N102" s="140">
        <v>105.40975</v>
      </c>
      <c r="O102" s="139">
        <v>100.59740400000001</v>
      </c>
      <c r="P102" s="82">
        <v>105.27499999999999</v>
      </c>
      <c r="Q102" s="37"/>
    </row>
    <row r="103" spans="1:18" s="29" customFormat="1" x14ac:dyDescent="0.4">
      <c r="A103" s="2"/>
      <c r="B103" s="8">
        <v>2021</v>
      </c>
      <c r="C103" s="139">
        <v>4.0452569031158125</v>
      </c>
      <c r="D103" s="139">
        <v>4.1901578037793819</v>
      </c>
      <c r="E103" s="139">
        <v>2.5882219500718229</v>
      </c>
      <c r="F103" s="139">
        <v>-2.2576849912699259</v>
      </c>
      <c r="G103" s="106">
        <v>1.6839840084368944</v>
      </c>
      <c r="H103" s="139">
        <v>2.2191969287795876</v>
      </c>
      <c r="I103" s="82">
        <v>-0.3087152695321671</v>
      </c>
      <c r="J103" s="139">
        <v>305</v>
      </c>
      <c r="K103" s="139">
        <v>306.4666666666667</v>
      </c>
      <c r="L103" s="139">
        <v>111.55050000000001</v>
      </c>
      <c r="M103" s="139">
        <v>221.51666650000001</v>
      </c>
      <c r="N103" s="140">
        <v>107.18483333333333</v>
      </c>
      <c r="O103" s="139">
        <v>102.8298585</v>
      </c>
      <c r="P103" s="82">
        <v>104.95</v>
      </c>
      <c r="Q103" s="37"/>
    </row>
    <row r="104" spans="1:18" s="29" customFormat="1" x14ac:dyDescent="0.4">
      <c r="A104" s="2"/>
      <c r="B104" s="8">
        <v>2022</v>
      </c>
      <c r="C104" s="139">
        <v>11.584699426229506</v>
      </c>
      <c r="D104" s="139">
        <v>11.504785729823785</v>
      </c>
      <c r="E104" s="139">
        <v>9.0667455547039033</v>
      </c>
      <c r="F104" s="139">
        <v>14.622676935236356</v>
      </c>
      <c r="G104" s="106">
        <v>3.4697850597643622</v>
      </c>
      <c r="H104" s="139">
        <v>7.8662631340681965</v>
      </c>
      <c r="I104" s="82">
        <v>5.1453072891853191</v>
      </c>
      <c r="J104" s="139">
        <v>340.33333325000001</v>
      </c>
      <c r="K104" s="139">
        <v>341.72499999999997</v>
      </c>
      <c r="L104" s="139">
        <v>121.6645</v>
      </c>
      <c r="M104" s="139">
        <v>253.90833299999997</v>
      </c>
      <c r="N104" s="140">
        <v>110.90391666666667</v>
      </c>
      <c r="O104" s="139">
        <v>110.91872574999999</v>
      </c>
      <c r="P104" s="82">
        <v>110.35</v>
      </c>
      <c r="Q104" s="37"/>
    </row>
    <row r="105" spans="1:18" s="29" customFormat="1" x14ac:dyDescent="0.4">
      <c r="A105" s="2"/>
      <c r="B105" s="8">
        <v>2023</v>
      </c>
      <c r="C105" s="139">
        <v>10.007381931931292</v>
      </c>
      <c r="D105" s="139">
        <v>8.8880385036478096</v>
      </c>
      <c r="E105" s="139">
        <v>7.4553979567326234</v>
      </c>
      <c r="F105" s="139">
        <v>53.296983856768534</v>
      </c>
      <c r="G105" s="106">
        <v>5.7424714260683203</v>
      </c>
      <c r="H105" s="139">
        <v>7.1295650905906616</v>
      </c>
      <c r="I105" s="82">
        <v>7.0330631520577835</v>
      </c>
      <c r="J105" s="139">
        <v>374.39178975000004</v>
      </c>
      <c r="K105" s="139">
        <v>372.09764957659047</v>
      </c>
      <c r="L105" s="139">
        <v>130.73507264706896</v>
      </c>
      <c r="M105" s="139">
        <v>389.23381625000002</v>
      </c>
      <c r="N105" s="140">
        <v>117.27254239164063</v>
      </c>
      <c r="O105" s="139">
        <v>118.82674849999999</v>
      </c>
      <c r="P105" s="82">
        <v>118.11098518829576</v>
      </c>
      <c r="Q105" s="37"/>
    </row>
    <row r="106" spans="1:18" s="29" customFormat="1" x14ac:dyDescent="0.4">
      <c r="A106" s="2"/>
      <c r="B106" s="8">
        <v>2024</v>
      </c>
      <c r="C106" s="139">
        <v>5.1192952208696019</v>
      </c>
      <c r="D106" s="139">
        <v>4.0150029048989122</v>
      </c>
      <c r="E106" s="139">
        <v>3.6114247777982333</v>
      </c>
      <c r="F106" s="139">
        <v>35.741020549110615</v>
      </c>
      <c r="G106" s="106">
        <v>5.2635935231998872</v>
      </c>
      <c r="H106" s="139">
        <v>3.452712711397643</v>
      </c>
      <c r="I106" s="82">
        <v>2.2525757126248269</v>
      </c>
      <c r="J106" s="139">
        <v>393.55801074999999</v>
      </c>
      <c r="K106" s="139">
        <v>387.03738101615113</v>
      </c>
      <c r="L106" s="139">
        <v>135.45647145391774</v>
      </c>
      <c r="M106" s="139">
        <v>528.34995449999997</v>
      </c>
      <c r="N106" s="140">
        <v>123.44529233745887</v>
      </c>
      <c r="O106" s="139">
        <v>122.92949475</v>
      </c>
      <c r="P106" s="82">
        <v>120.77152455458921</v>
      </c>
      <c r="Q106" s="142"/>
    </row>
    <row r="107" spans="1:18" s="29" customFormat="1" x14ac:dyDescent="0.4">
      <c r="A107" s="2"/>
      <c r="B107" s="8">
        <v>2025</v>
      </c>
      <c r="C107" s="139">
        <v>2.5996271122782799</v>
      </c>
      <c r="D107" s="139">
        <v>2.1953923486296434</v>
      </c>
      <c r="E107" s="139">
        <v>1.7760878895190846</v>
      </c>
      <c r="F107" s="139">
        <v>11.229435527471022</v>
      </c>
      <c r="G107" s="106">
        <v>4.0249664930120446</v>
      </c>
      <c r="H107" s="139">
        <v>1.8966141972205586</v>
      </c>
      <c r="I107" s="82">
        <v>1.6939641093604241</v>
      </c>
      <c r="J107" s="139">
        <v>403.78905150000003</v>
      </c>
      <c r="K107" s="139">
        <v>395.53437006531624</v>
      </c>
      <c r="L107" s="139">
        <v>137.86229743898065</v>
      </c>
      <c r="M107" s="139">
        <v>587.68067199999996</v>
      </c>
      <c r="N107" s="140">
        <v>128.41392399124237</v>
      </c>
      <c r="O107" s="139">
        <v>125.26099300000001</v>
      </c>
      <c r="P107" s="82">
        <v>122.81735083487136</v>
      </c>
      <c r="Q107" s="37"/>
    </row>
    <row r="108" spans="1:18" s="29" customFormat="1" x14ac:dyDescent="0.4">
      <c r="A108" s="2"/>
      <c r="B108" s="8">
        <v>2026</v>
      </c>
      <c r="C108" s="139">
        <v>2.5121856232399598</v>
      </c>
      <c r="D108" s="139">
        <v>2.2864518068409945</v>
      </c>
      <c r="E108" s="139">
        <v>1.446667906451915</v>
      </c>
      <c r="F108" s="139">
        <v>6.9398604026235766</v>
      </c>
      <c r="G108" s="106">
        <v>2.0064140675115425</v>
      </c>
      <c r="H108" s="139">
        <v>1.5676033320284999</v>
      </c>
      <c r="I108" s="82">
        <v>1.6258371132805705</v>
      </c>
      <c r="J108" s="139">
        <v>413.93298200000004</v>
      </c>
      <c r="K108" s="139">
        <v>404.57807281635183</v>
      </c>
      <c r="L108" s="139">
        <v>139.85670705112767</v>
      </c>
      <c r="M108" s="139">
        <v>628.46489025000005</v>
      </c>
      <c r="N108" s="140">
        <v>130.99043902684625</v>
      </c>
      <c r="O108" s="139">
        <v>127.2245885</v>
      </c>
      <c r="P108" s="82">
        <v>124.81416090629271</v>
      </c>
      <c r="Q108" s="37"/>
    </row>
    <row r="109" spans="1:18" s="29" customFormat="1" x14ac:dyDescent="0.4">
      <c r="A109" s="2"/>
      <c r="B109" s="8">
        <v>2027</v>
      </c>
      <c r="C109" s="271">
        <v>2.8036598929437329</v>
      </c>
      <c r="D109" s="271">
        <v>2.622840516352043</v>
      </c>
      <c r="E109" s="271">
        <v>1.7296573062324683</v>
      </c>
      <c r="F109" s="271">
        <v>6.1960236926695833</v>
      </c>
      <c r="G109" s="272">
        <v>1.7712359074523789</v>
      </c>
      <c r="H109" s="271">
        <v>1.7834549726211124</v>
      </c>
      <c r="I109" s="82">
        <v>1.7390936211144403</v>
      </c>
      <c r="J109" s="271">
        <v>425.53825500000005</v>
      </c>
      <c r="K109" s="271">
        <v>415.18951043045536</v>
      </c>
      <c r="L109" s="271">
        <v>142.27574880289365</v>
      </c>
      <c r="M109" s="271">
        <v>667.40472375000002</v>
      </c>
      <c r="N109" s="273">
        <v>133.31058871821926</v>
      </c>
      <c r="O109" s="271">
        <v>129.49358175</v>
      </c>
      <c r="P109" s="82">
        <v>126.98479601686157</v>
      </c>
      <c r="Q109" s="37"/>
    </row>
    <row r="110" spans="1:18" s="29" customFormat="1" x14ac:dyDescent="0.4">
      <c r="A110" s="2"/>
      <c r="B110" s="135">
        <v>2028</v>
      </c>
      <c r="C110" s="143">
        <v>2.8576541255967536</v>
      </c>
      <c r="D110" s="143">
        <v>2.8585493947632212</v>
      </c>
      <c r="E110" s="143">
        <v>1.960504241247718</v>
      </c>
      <c r="F110" s="143">
        <v>2.8414255735929705</v>
      </c>
      <c r="G110" s="73">
        <v>1.9731848367528215</v>
      </c>
      <c r="H110" s="143">
        <v>1.9723415751452977</v>
      </c>
      <c r="I110" s="80">
        <v>1.8606538227387004</v>
      </c>
      <c r="J110" s="143">
        <v>437.69866649999994</v>
      </c>
      <c r="K110" s="143">
        <v>427.05790766798555</v>
      </c>
      <c r="L110" s="143">
        <v>145.06507089244133</v>
      </c>
      <c r="M110" s="143">
        <v>686.36853225000004</v>
      </c>
      <c r="N110" s="144">
        <v>135.94105304059309</v>
      </c>
      <c r="O110" s="143">
        <v>132.04763750000001</v>
      </c>
      <c r="P110" s="80">
        <v>129.34754347824625</v>
      </c>
      <c r="Q110" s="37"/>
    </row>
    <row r="111" spans="1:18" s="29" customFormat="1" x14ac:dyDescent="0.4">
      <c r="A111" s="2"/>
      <c r="B111" s="8" t="s">
        <v>319</v>
      </c>
      <c r="C111" s="140">
        <v>2.9765456985441974</v>
      </c>
      <c r="D111" s="139">
        <v>3.966777445688785</v>
      </c>
      <c r="E111" s="139">
        <v>3.7692252498222389</v>
      </c>
      <c r="F111" s="139">
        <v>-12.784321235498053</v>
      </c>
      <c r="G111" s="106">
        <v>3.2345869116985995</v>
      </c>
      <c r="H111" s="139">
        <v>3.7336694121398395</v>
      </c>
      <c r="I111" s="82">
        <v>3.6002458398288306</v>
      </c>
      <c r="J111" s="139">
        <v>214.78333333333333</v>
      </c>
      <c r="K111" s="139">
        <v>209.67500000000001</v>
      </c>
      <c r="L111" s="139">
        <v>85.356499999999997</v>
      </c>
      <c r="M111" s="139">
        <v>348.60833333333335</v>
      </c>
      <c r="N111" s="140">
        <v>85.366916666666654</v>
      </c>
      <c r="O111" s="139">
        <v>84.833625942621637</v>
      </c>
      <c r="P111" s="82">
        <v>83.449999999999989</v>
      </c>
      <c r="Q111" s="37"/>
      <c r="R111" s="35"/>
    </row>
    <row r="112" spans="1:18" s="29" customFormat="1" x14ac:dyDescent="0.4">
      <c r="A112" s="2"/>
      <c r="B112" s="8" t="s">
        <v>320</v>
      </c>
      <c r="C112" s="140">
        <v>0.45782571583767862</v>
      </c>
      <c r="D112" s="139">
        <v>2.5197726640435514</v>
      </c>
      <c r="E112" s="139">
        <v>2.2387476837343101</v>
      </c>
      <c r="F112" s="139">
        <v>-37.809863026797032</v>
      </c>
      <c r="G112" s="106">
        <v>1.405111074450204</v>
      </c>
      <c r="H112" s="139">
        <v>0.27055666942035206</v>
      </c>
      <c r="I112" s="82">
        <v>1.3780707010185855</v>
      </c>
      <c r="J112" s="139">
        <v>215.76666666666668</v>
      </c>
      <c r="K112" s="139">
        <v>214.95833333333331</v>
      </c>
      <c r="L112" s="139">
        <v>87.267416666666676</v>
      </c>
      <c r="M112" s="139">
        <v>216.79999999999998</v>
      </c>
      <c r="N112" s="140">
        <v>86.566416666666669</v>
      </c>
      <c r="O112" s="139">
        <v>85.063148975520505</v>
      </c>
      <c r="P112" s="82">
        <v>84.6</v>
      </c>
      <c r="Q112" s="37"/>
      <c r="R112" s="35"/>
    </row>
    <row r="113" spans="1:16" s="29" customFormat="1" x14ac:dyDescent="0.4">
      <c r="A113" s="2"/>
      <c r="B113" s="8" t="s">
        <v>321</v>
      </c>
      <c r="C113" s="140">
        <v>4.9629229105515149</v>
      </c>
      <c r="D113" s="139">
        <v>4.9622019771273562</v>
      </c>
      <c r="E113" s="139">
        <v>3.5112379668241767</v>
      </c>
      <c r="F113" s="139">
        <v>4.8124231242312687</v>
      </c>
      <c r="G113" s="106">
        <v>1.5559344125945813</v>
      </c>
      <c r="H113" s="139">
        <v>2.0854050154705428</v>
      </c>
      <c r="I113" s="82">
        <v>1.8617021276595702</v>
      </c>
      <c r="J113" s="139">
        <v>226.47499999999999</v>
      </c>
      <c r="K113" s="139">
        <v>225.625</v>
      </c>
      <c r="L113" s="139">
        <v>90.331583333333327</v>
      </c>
      <c r="M113" s="139">
        <v>227.23333333333338</v>
      </c>
      <c r="N113" s="140">
        <v>87.913333333333341</v>
      </c>
      <c r="O113" s="139">
        <v>86.837060150573194</v>
      </c>
      <c r="P113" s="82">
        <v>86.174999999999997</v>
      </c>
    </row>
    <row r="114" spans="1:16" s="29" customFormat="1" x14ac:dyDescent="0.4">
      <c r="A114" s="2"/>
      <c r="B114" s="8" t="s">
        <v>82</v>
      </c>
      <c r="C114" s="140">
        <v>4.7981749273282581</v>
      </c>
      <c r="D114" s="139">
        <v>4.9012003693444051</v>
      </c>
      <c r="E114" s="139">
        <v>4.3005445677453125</v>
      </c>
      <c r="F114" s="139">
        <v>2.1197007481296604</v>
      </c>
      <c r="G114" s="106">
        <v>2.7878782133919628</v>
      </c>
      <c r="H114" s="139">
        <v>3.3031128361705075</v>
      </c>
      <c r="I114" s="82">
        <v>1.7406440382941923</v>
      </c>
      <c r="J114" s="139">
        <v>237.34166666666667</v>
      </c>
      <c r="K114" s="139">
        <v>236.68333333333334</v>
      </c>
      <c r="L114" s="139">
        <v>94.216333333333324</v>
      </c>
      <c r="M114" s="139">
        <v>232.05</v>
      </c>
      <c r="N114" s="140">
        <v>90.364249999999998</v>
      </c>
      <c r="O114" s="139">
        <v>89.705386230959874</v>
      </c>
      <c r="P114" s="82">
        <v>87.675000000000011</v>
      </c>
    </row>
    <row r="115" spans="1:16" s="29" customFormat="1" x14ac:dyDescent="0.4">
      <c r="A115" s="2"/>
      <c r="B115" s="8" t="s">
        <v>83</v>
      </c>
      <c r="C115" s="140">
        <v>3.0897791510129613</v>
      </c>
      <c r="D115" s="139">
        <v>3.0737272023096951</v>
      </c>
      <c r="E115" s="139">
        <v>2.6538215242226437</v>
      </c>
      <c r="F115" s="139">
        <v>3.2320620555914781</v>
      </c>
      <c r="G115" s="106">
        <v>3.398191209466134</v>
      </c>
      <c r="H115" s="139">
        <v>1.7517853098752534</v>
      </c>
      <c r="I115" s="82">
        <v>1.8534359851724913</v>
      </c>
      <c r="J115" s="139">
        <v>244.67500000000001</v>
      </c>
      <c r="K115" s="139">
        <v>243.95833333333334</v>
      </c>
      <c r="L115" s="139">
        <v>96.716666666666669</v>
      </c>
      <c r="M115" s="139">
        <v>239.55</v>
      </c>
      <c r="N115" s="140">
        <v>93.435000000000002</v>
      </c>
      <c r="O115" s="139">
        <v>91.276832009120682</v>
      </c>
      <c r="P115" s="82">
        <v>89.3</v>
      </c>
    </row>
    <row r="116" spans="1:16" s="29" customFormat="1" x14ac:dyDescent="0.4">
      <c r="A116" s="2"/>
      <c r="B116" s="8" t="s">
        <v>84</v>
      </c>
      <c r="C116" s="140">
        <v>2.8847791287762492</v>
      </c>
      <c r="D116" s="139">
        <v>2.9137489325362864</v>
      </c>
      <c r="E116" s="139">
        <v>2.3043253489574145</v>
      </c>
      <c r="F116" s="139">
        <v>1.7985110971961316</v>
      </c>
      <c r="G116" s="106">
        <v>2.1783414494925211</v>
      </c>
      <c r="H116" s="139">
        <v>2.0115388754766261</v>
      </c>
      <c r="I116" s="82">
        <v>1.9316909294512907</v>
      </c>
      <c r="J116" s="139">
        <v>251.73333333333332</v>
      </c>
      <c r="K116" s="139">
        <v>251.06666666666666</v>
      </c>
      <c r="L116" s="139">
        <v>98.945333333333323</v>
      </c>
      <c r="M116" s="139">
        <v>243.85833333333335</v>
      </c>
      <c r="N116" s="140">
        <v>95.470333333333329</v>
      </c>
      <c r="O116" s="139">
        <v>93.112900969287637</v>
      </c>
      <c r="P116" s="82">
        <v>91.025000000000006</v>
      </c>
    </row>
    <row r="117" spans="1:16" s="29" customFormat="1" x14ac:dyDescent="0.4">
      <c r="A117" s="2"/>
      <c r="B117" s="8" t="s">
        <v>85</v>
      </c>
      <c r="C117" s="140">
        <v>1.9597457627118731</v>
      </c>
      <c r="D117" s="139">
        <v>2.0280138077535703</v>
      </c>
      <c r="E117" s="139">
        <v>1.0507485614952516</v>
      </c>
      <c r="F117" s="139">
        <v>-5.1259269384551498E-2</v>
      </c>
      <c r="G117" s="106">
        <v>2.5326366654911965</v>
      </c>
      <c r="H117" s="139">
        <v>0.83082329493471274</v>
      </c>
      <c r="I117" s="82">
        <v>1.2084592145015005</v>
      </c>
      <c r="J117" s="139">
        <v>256.66666666666669</v>
      </c>
      <c r="K117" s="139">
        <v>256.1583333333333</v>
      </c>
      <c r="L117" s="139">
        <v>99.985000000000014</v>
      </c>
      <c r="M117" s="139">
        <v>243.73333333333335</v>
      </c>
      <c r="N117" s="140">
        <v>97.888249999999999</v>
      </c>
      <c r="O117" s="139">
        <v>93.886504641129974</v>
      </c>
      <c r="P117" s="82">
        <v>92.125</v>
      </c>
    </row>
    <row r="118" spans="1:16" s="29" customFormat="1" x14ac:dyDescent="0.4">
      <c r="A118" s="2"/>
      <c r="B118" s="8" t="s">
        <v>86</v>
      </c>
      <c r="C118" s="140">
        <v>1.0779220779220777</v>
      </c>
      <c r="D118" s="139">
        <v>1.1386186928657338</v>
      </c>
      <c r="E118" s="139">
        <v>0.10134853561365453</v>
      </c>
      <c r="F118" s="139">
        <v>-0.93681619256018589</v>
      </c>
      <c r="G118" s="106">
        <v>2.8951380783699818</v>
      </c>
      <c r="H118" s="139">
        <v>-0.12882302870340645</v>
      </c>
      <c r="I118" s="82">
        <v>0.73270013568520476</v>
      </c>
      <c r="J118" s="139">
        <v>259.43333333333334</v>
      </c>
      <c r="K118" s="139">
        <v>259.07499999999993</v>
      </c>
      <c r="L118" s="139">
        <v>100.08633333333333</v>
      </c>
      <c r="M118" s="139">
        <v>241.45</v>
      </c>
      <c r="N118" s="140">
        <v>100.72225</v>
      </c>
      <c r="O118" s="139">
        <v>93.765557202307505</v>
      </c>
      <c r="P118" s="82">
        <v>92.8</v>
      </c>
    </row>
    <row r="119" spans="1:16" s="29" customFormat="1" x14ac:dyDescent="0.4">
      <c r="A119" s="2"/>
      <c r="B119" s="8" t="s">
        <v>87</v>
      </c>
      <c r="C119" s="140">
        <v>2.1424900102787969</v>
      </c>
      <c r="D119" s="139">
        <v>2.3191482517932682</v>
      </c>
      <c r="E119" s="139">
        <v>1.1074605590506881</v>
      </c>
      <c r="F119" s="139">
        <v>-4.2244771174156153</v>
      </c>
      <c r="G119" s="106">
        <v>1.33113587117046</v>
      </c>
      <c r="H119" s="139">
        <v>1.5097407394498497</v>
      </c>
      <c r="I119" s="82">
        <v>2.2629310344827624</v>
      </c>
      <c r="J119" s="139">
        <v>264.99166658333331</v>
      </c>
      <c r="K119" s="139">
        <v>265.08333333333331</v>
      </c>
      <c r="L119" s="139">
        <v>101.19475</v>
      </c>
      <c r="M119" s="139">
        <v>231.25</v>
      </c>
      <c r="N119" s="140">
        <v>102.063</v>
      </c>
      <c r="O119" s="139">
        <v>95.181174018962892</v>
      </c>
      <c r="P119" s="82">
        <v>94.9</v>
      </c>
    </row>
    <row r="120" spans="1:16" s="29" customFormat="1" x14ac:dyDescent="0.4">
      <c r="A120" s="2"/>
      <c r="B120" s="8" t="s">
        <v>88</v>
      </c>
      <c r="C120" s="140">
        <v>3.7422560469644539</v>
      </c>
      <c r="D120" s="139">
        <v>3.9075762338887099</v>
      </c>
      <c r="E120" s="139">
        <v>2.824915982960241</v>
      </c>
      <c r="F120" s="139">
        <v>-2.2882882162162166</v>
      </c>
      <c r="G120" s="106">
        <v>0.72634875844657643</v>
      </c>
      <c r="H120" s="139">
        <v>1.9787910796959407</v>
      </c>
      <c r="I120" s="82">
        <v>1.5542676501580477</v>
      </c>
      <c r="J120" s="139">
        <v>274.90833325</v>
      </c>
      <c r="K120" s="139">
        <v>275.44166666666666</v>
      </c>
      <c r="L120" s="139">
        <v>104.05341666666666</v>
      </c>
      <c r="M120" s="139">
        <v>225.95833350000001</v>
      </c>
      <c r="N120" s="140">
        <v>102.80433333333333</v>
      </c>
      <c r="O120" s="139">
        <v>97.064610599999995</v>
      </c>
      <c r="P120" s="82">
        <v>96.375</v>
      </c>
    </row>
    <row r="121" spans="1:16" s="29" customFormat="1" x14ac:dyDescent="0.4">
      <c r="A121" s="2"/>
      <c r="B121" s="8" t="s">
        <v>89</v>
      </c>
      <c r="C121" s="140">
        <v>3.0555639767970044</v>
      </c>
      <c r="D121" s="139">
        <v>3.0314948718724644</v>
      </c>
      <c r="E121" s="139">
        <v>2.2675853187585693</v>
      </c>
      <c r="F121" s="139">
        <v>4.0973630432621366</v>
      </c>
      <c r="G121" s="106">
        <v>0.54375139828735541</v>
      </c>
      <c r="H121" s="139">
        <v>1.8757359028646947</v>
      </c>
      <c r="I121" s="82">
        <v>2.101167315175112</v>
      </c>
      <c r="J121" s="139">
        <v>283.30833325000003</v>
      </c>
      <c r="K121" s="139">
        <v>283.79166666666669</v>
      </c>
      <c r="L121" s="139">
        <v>106.41291666666667</v>
      </c>
      <c r="M121" s="139">
        <v>235.21666675</v>
      </c>
      <c r="N121" s="140">
        <v>103.36333333333333</v>
      </c>
      <c r="O121" s="139">
        <v>98.885286350000015</v>
      </c>
      <c r="P121" s="82">
        <v>98.4</v>
      </c>
    </row>
    <row r="122" spans="1:16" s="29" customFormat="1" x14ac:dyDescent="0.4">
      <c r="A122" s="2"/>
      <c r="B122" s="8" t="s">
        <v>90</v>
      </c>
      <c r="C122" s="140">
        <v>2.5884636593194843</v>
      </c>
      <c r="D122" s="139">
        <v>2.6016737630303988</v>
      </c>
      <c r="E122" s="139">
        <v>1.7392938670509173</v>
      </c>
      <c r="F122" s="139">
        <v>1.8422730454749958</v>
      </c>
      <c r="G122" s="106">
        <v>0.75518397884486888</v>
      </c>
      <c r="H122" s="139">
        <v>1.3204989824049607</v>
      </c>
      <c r="I122" s="82">
        <v>2.3628048780487632</v>
      </c>
      <c r="J122" s="139">
        <v>290.64166650000004</v>
      </c>
      <c r="K122" s="139">
        <v>291.17500000000001</v>
      </c>
      <c r="L122" s="139">
        <v>108.26375</v>
      </c>
      <c r="M122" s="139">
        <v>239.55</v>
      </c>
      <c r="N122" s="140">
        <v>104.14391666666667</v>
      </c>
      <c r="O122" s="139">
        <v>100.19106555</v>
      </c>
      <c r="P122" s="82">
        <v>100.72499999999999</v>
      </c>
    </row>
    <row r="123" spans="1:16" s="29" customFormat="1" x14ac:dyDescent="0.4">
      <c r="A123" s="2"/>
      <c r="B123" s="8" t="s">
        <v>91</v>
      </c>
      <c r="C123" s="140">
        <v>1.2128336733163936</v>
      </c>
      <c r="D123" s="139">
        <v>1.4195357889012827</v>
      </c>
      <c r="E123" s="139">
        <v>0.5890706723164385</v>
      </c>
      <c r="F123" s="139">
        <v>-7.1731719891463319</v>
      </c>
      <c r="G123" s="106">
        <v>1.671645087287061</v>
      </c>
      <c r="H123" s="139">
        <v>0.83511408468097681</v>
      </c>
      <c r="I123" s="82">
        <v>5.4355919583022994</v>
      </c>
      <c r="J123" s="139">
        <v>294.16666649999996</v>
      </c>
      <c r="K123" s="139">
        <v>295.30833333333334</v>
      </c>
      <c r="L123" s="139">
        <v>108.9015</v>
      </c>
      <c r="M123" s="139">
        <v>222.36666649999998</v>
      </c>
      <c r="N123" s="140">
        <v>105.88483333333333</v>
      </c>
      <c r="O123" s="139">
        <v>101.02777525</v>
      </c>
      <c r="P123" s="82">
        <v>106.19999999999999</v>
      </c>
    </row>
    <row r="124" spans="1:16" s="29" customFormat="1" x14ac:dyDescent="0.4">
      <c r="A124" s="2"/>
      <c r="B124" s="8" t="s">
        <v>92</v>
      </c>
      <c r="C124" s="140">
        <v>5.7762040825927619</v>
      </c>
      <c r="D124" s="139">
        <v>5.9118999915342751</v>
      </c>
      <c r="E124" s="139">
        <v>3.9909153378664852</v>
      </c>
      <c r="F124" s="139">
        <v>0.26982461420315129</v>
      </c>
      <c r="G124" s="106">
        <v>1.817934265058426</v>
      </c>
      <c r="H124" s="139">
        <v>2.9622776930347205</v>
      </c>
      <c r="I124" s="82">
        <v>-0.77683615819208462</v>
      </c>
      <c r="J124" s="139">
        <v>311.15833349999997</v>
      </c>
      <c r="K124" s="139">
        <v>312.76666666666665</v>
      </c>
      <c r="L124" s="139">
        <v>113.24766666666667</v>
      </c>
      <c r="M124" s="139">
        <v>222.9666665</v>
      </c>
      <c r="N124" s="140">
        <v>107.80975000000001</v>
      </c>
      <c r="O124" s="139">
        <v>104.0204985</v>
      </c>
      <c r="P124" s="82">
        <v>105.375</v>
      </c>
    </row>
    <row r="125" spans="1:16" s="29" customFormat="1" x14ac:dyDescent="0.4">
      <c r="A125" s="2"/>
      <c r="B125" s="8" t="s">
        <v>93</v>
      </c>
      <c r="C125" s="140">
        <v>12.873938663127603</v>
      </c>
      <c r="D125" s="139">
        <v>12.53064052008952</v>
      </c>
      <c r="E125" s="139">
        <v>10.036409874522789</v>
      </c>
      <c r="F125" s="139">
        <v>26.296905349302513</v>
      </c>
      <c r="G125" s="106">
        <v>4.0575334481961676</v>
      </c>
      <c r="H125" s="139">
        <v>9.0259940448179865</v>
      </c>
      <c r="I125" s="82">
        <v>6.6666666666666652</v>
      </c>
      <c r="J125" s="139">
        <v>351.21666649999997</v>
      </c>
      <c r="K125" s="139">
        <v>351.95833333333331</v>
      </c>
      <c r="L125" s="139">
        <v>124.61366666666667</v>
      </c>
      <c r="M125" s="139">
        <v>281.59999974999999</v>
      </c>
      <c r="N125" s="140">
        <v>112.18416666666667</v>
      </c>
      <c r="O125" s="139">
        <v>113.40938249999999</v>
      </c>
      <c r="P125" s="82">
        <v>112.4</v>
      </c>
    </row>
    <row r="126" spans="1:16" s="29" customFormat="1" x14ac:dyDescent="0.4">
      <c r="A126" s="2"/>
      <c r="B126" s="8" t="s">
        <v>94</v>
      </c>
      <c r="C126" s="140">
        <v>8.2637717734844518</v>
      </c>
      <c r="D126" s="139">
        <v>7.0653155708838344</v>
      </c>
      <c r="E126" s="139">
        <v>6.0923113098974468</v>
      </c>
      <c r="F126" s="139">
        <v>51.599382414417065</v>
      </c>
      <c r="G126" s="106">
        <v>6.1016687586508169</v>
      </c>
      <c r="H126" s="139">
        <v>5.9185577083977314</v>
      </c>
      <c r="I126" s="82">
        <v>6.0986678864953792</v>
      </c>
      <c r="J126" s="139">
        <v>380.24041024999997</v>
      </c>
      <c r="K126" s="139">
        <v>376.82530026135657</v>
      </c>
      <c r="L126" s="139">
        <v>132.2055191746779</v>
      </c>
      <c r="M126" s="139">
        <v>426.90386049999995</v>
      </c>
      <c r="N126" s="140">
        <v>119.02927291631943</v>
      </c>
      <c r="O126" s="139">
        <v>120.12158225</v>
      </c>
      <c r="P126" s="82">
        <v>119.2549027044208</v>
      </c>
    </row>
    <row r="127" spans="1:16" s="29" customFormat="1" x14ac:dyDescent="0.4">
      <c r="A127" s="2"/>
      <c r="B127" s="8" t="s">
        <v>342</v>
      </c>
      <c r="C127" s="140">
        <v>4.2964206485204937</v>
      </c>
      <c r="D127" s="139">
        <v>3.3350554873689209</v>
      </c>
      <c r="E127" s="139">
        <v>3.0282015191896328</v>
      </c>
      <c r="F127" s="139">
        <v>28.903195758287147</v>
      </c>
      <c r="G127" s="106">
        <v>4.9224325049109154</v>
      </c>
      <c r="H127" s="139">
        <v>2.9174007987228245</v>
      </c>
      <c r="I127" s="82">
        <v>1.6772140730398455</v>
      </c>
      <c r="J127" s="139">
        <v>396.57713775000002</v>
      </c>
      <c r="K127" s="139">
        <v>389.39263311551736</v>
      </c>
      <c r="L127" s="139">
        <v>136.20896871477805</v>
      </c>
      <c r="M127" s="139">
        <v>550.29271900000003</v>
      </c>
      <c r="N127" s="140">
        <v>124.88840853671145</v>
      </c>
      <c r="O127" s="139">
        <v>123.62601025000001</v>
      </c>
      <c r="P127" s="82">
        <v>121.25506271536932</v>
      </c>
    </row>
    <row r="128" spans="1:16" s="29" customFormat="1" x14ac:dyDescent="0.4">
      <c r="A128" s="2"/>
      <c r="B128" s="8" t="s">
        <v>349</v>
      </c>
      <c r="C128" s="140">
        <v>2.4133767655646787</v>
      </c>
      <c r="D128" s="139">
        <v>2.1220656001570415</v>
      </c>
      <c r="E128" s="139">
        <v>1.5627140285505492</v>
      </c>
      <c r="F128" s="139">
        <v>8.4207867285992499</v>
      </c>
      <c r="G128" s="106">
        <v>3.4026088022552017</v>
      </c>
      <c r="H128" s="139">
        <v>1.7138620309070429</v>
      </c>
      <c r="I128" s="82">
        <v>1.7120682980283464</v>
      </c>
      <c r="J128" s="139">
        <v>406.14803824999996</v>
      </c>
      <c r="K128" s="139">
        <v>397.6558002324075</v>
      </c>
      <c r="L128" s="139">
        <v>138.33752537702793</v>
      </c>
      <c r="M128" s="139">
        <v>596.63169525000001</v>
      </c>
      <c r="N128" s="140">
        <v>129.13787251857804</v>
      </c>
      <c r="O128" s="139">
        <v>125.74478950000001</v>
      </c>
      <c r="P128" s="82">
        <v>123.33103220387355</v>
      </c>
    </row>
    <row r="129" spans="1:16" s="29" customFormat="1" x14ac:dyDescent="0.4">
      <c r="A129" s="2"/>
      <c r="B129" s="8" t="s">
        <v>373</v>
      </c>
      <c r="C129" s="140">
        <v>2.5980429563234653</v>
      </c>
      <c r="D129" s="139">
        <v>2.3602856029845354</v>
      </c>
      <c r="E129" s="139">
        <v>1.4928761675338187</v>
      </c>
      <c r="F129" s="139">
        <v>7.2162262066817195</v>
      </c>
      <c r="G129" s="106">
        <v>1.8495770237292533</v>
      </c>
      <c r="H129" s="139">
        <v>1.5988996506292485</v>
      </c>
      <c r="I129" s="82">
        <v>1.6244775980841286</v>
      </c>
      <c r="J129" s="139">
        <v>416.69993875</v>
      </c>
      <c r="K129" s="139">
        <v>407.04161283472598</v>
      </c>
      <c r="L129" s="139">
        <v>140.40273332413761</v>
      </c>
      <c r="M129" s="139">
        <v>639.68598799999995</v>
      </c>
      <c r="N129" s="140">
        <v>131.52637693761443</v>
      </c>
      <c r="O129" s="139">
        <v>127.75532249999999</v>
      </c>
      <c r="P129" s="82">
        <v>125.3345171935114</v>
      </c>
    </row>
    <row r="130" spans="1:16" s="29" customFormat="1" x14ac:dyDescent="0.4">
      <c r="A130" s="2"/>
      <c r="B130" s="8" t="s">
        <v>495</v>
      </c>
      <c r="C130" s="140">
        <v>2.8420642526432394</v>
      </c>
      <c r="D130" s="139">
        <v>2.7100069388133363</v>
      </c>
      <c r="E130" s="139">
        <v>1.8139542644850737</v>
      </c>
      <c r="F130" s="139">
        <v>5.2909630091819482</v>
      </c>
      <c r="G130" s="106">
        <v>1.8403046166658186</v>
      </c>
      <c r="H130" s="139">
        <v>1.8460452009739114</v>
      </c>
      <c r="I130" s="82">
        <v>1.77438819583291</v>
      </c>
      <c r="J130" s="139">
        <v>428.54281875000004</v>
      </c>
      <c r="K130" s="139">
        <v>418.07246878640478</v>
      </c>
      <c r="L130" s="139">
        <v>142.94957469272441</v>
      </c>
      <c r="M130" s="139">
        <v>673.53153700000007</v>
      </c>
      <c r="N130" s="140">
        <v>133.94686292453065</v>
      </c>
      <c r="O130" s="139">
        <v>130.1137435</v>
      </c>
      <c r="P130" s="82">
        <v>127.55843807189723</v>
      </c>
    </row>
    <row r="131" spans="1:16" s="29" customFormat="1" ht="15.9" thickBot="1" x14ac:dyDescent="0.45">
      <c r="A131" s="2"/>
      <c r="B131" s="539" t="s">
        <v>603</v>
      </c>
      <c r="C131" s="535">
        <v>2.8604939141801955</v>
      </c>
      <c r="D131" s="536">
        <v>2.8794427790760801</v>
      </c>
      <c r="E131" s="536">
        <v>1.9814449167395942</v>
      </c>
      <c r="F131" s="536">
        <v>2.5177168504286307</v>
      </c>
      <c r="G131" s="537">
        <v>2.0039504767731984</v>
      </c>
      <c r="H131" s="536">
        <v>1.9928135032099892</v>
      </c>
      <c r="I131" s="538">
        <v>1.8808727517729329</v>
      </c>
      <c r="J131" s="536">
        <v>440.80126000000001</v>
      </c>
      <c r="K131" s="536">
        <v>430.11062630018</v>
      </c>
      <c r="L131" s="536">
        <v>145.78204177397427</v>
      </c>
      <c r="M131" s="536">
        <v>690.48915399999998</v>
      </c>
      <c r="N131" s="535">
        <v>136.63109172272954</v>
      </c>
      <c r="O131" s="536">
        <v>132.70666775000001</v>
      </c>
      <c r="P131" s="538">
        <v>129.95764997617869</v>
      </c>
    </row>
    <row r="132" spans="1:16" s="29" customFormat="1" ht="15.75" customHeight="1" x14ac:dyDescent="0.4">
      <c r="A132" s="2"/>
      <c r="B132" s="649" t="s">
        <v>30</v>
      </c>
      <c r="C132" s="650"/>
      <c r="D132" s="650"/>
      <c r="E132" s="650"/>
      <c r="F132" s="650"/>
      <c r="G132" s="650"/>
      <c r="H132" s="650"/>
      <c r="I132" s="650"/>
      <c r="J132" s="650"/>
      <c r="K132" s="650"/>
      <c r="L132" s="650"/>
      <c r="M132" s="650"/>
      <c r="N132" s="650"/>
      <c r="O132" s="650"/>
      <c r="P132" s="651"/>
    </row>
    <row r="133" spans="1:16" s="29" customFormat="1" ht="16.5" customHeight="1" x14ac:dyDescent="0.4">
      <c r="A133" s="2"/>
      <c r="B133" s="652" t="s">
        <v>650</v>
      </c>
      <c r="C133" s="653"/>
      <c r="D133" s="653"/>
      <c r="E133" s="653"/>
      <c r="F133" s="653"/>
      <c r="G133" s="653"/>
      <c r="H133" s="653"/>
      <c r="I133" s="653"/>
      <c r="J133" s="653"/>
      <c r="K133" s="653"/>
      <c r="L133" s="653"/>
      <c r="M133" s="653"/>
      <c r="N133" s="653"/>
      <c r="O133" s="653"/>
      <c r="P133" s="654"/>
    </row>
    <row r="134" spans="1:16" s="29" customFormat="1" ht="16.5" customHeight="1" x14ac:dyDescent="0.4">
      <c r="A134" s="2"/>
      <c r="B134" s="655" t="s">
        <v>498</v>
      </c>
      <c r="C134" s="656"/>
      <c r="D134" s="656"/>
      <c r="E134" s="656"/>
      <c r="F134" s="656"/>
      <c r="G134" s="656"/>
      <c r="H134" s="656"/>
      <c r="I134" s="656"/>
      <c r="J134" s="656"/>
      <c r="K134" s="656"/>
      <c r="L134" s="656"/>
      <c r="M134" s="656"/>
      <c r="N134" s="656"/>
      <c r="O134" s="656"/>
      <c r="P134" s="657"/>
    </row>
    <row r="135" spans="1:16" s="29" customFormat="1" ht="15.75" customHeight="1" x14ac:dyDescent="0.4">
      <c r="A135" s="2"/>
      <c r="B135" s="649" t="s">
        <v>29</v>
      </c>
      <c r="C135" s="658"/>
      <c r="D135" s="658"/>
      <c r="E135" s="658"/>
      <c r="F135" s="658"/>
      <c r="G135" s="658"/>
      <c r="H135" s="658"/>
      <c r="I135" s="658"/>
      <c r="J135" s="658"/>
      <c r="K135" s="658"/>
      <c r="L135" s="658"/>
      <c r="M135" s="658"/>
      <c r="N135" s="658"/>
      <c r="O135" s="658"/>
      <c r="P135" s="651"/>
    </row>
    <row r="136" spans="1:16" s="29" customFormat="1" ht="25.5" customHeight="1" x14ac:dyDescent="0.4">
      <c r="A136" s="2"/>
      <c r="B136" s="638" t="s">
        <v>389</v>
      </c>
      <c r="C136" s="639"/>
      <c r="D136" s="639"/>
      <c r="E136" s="639"/>
      <c r="F136" s="639"/>
      <c r="G136" s="639"/>
      <c r="H136" s="639"/>
      <c r="I136" s="639"/>
      <c r="J136" s="639"/>
      <c r="K136" s="639"/>
      <c r="L136" s="639"/>
      <c r="M136" s="639"/>
      <c r="N136" s="639"/>
      <c r="O136" s="639"/>
      <c r="P136" s="640"/>
    </row>
    <row r="137" spans="1:16" s="29" customFormat="1" ht="16.5" customHeight="1" x14ac:dyDescent="0.4">
      <c r="A137" s="2"/>
      <c r="B137" s="638" t="s">
        <v>390</v>
      </c>
      <c r="C137" s="639"/>
      <c r="D137" s="639"/>
      <c r="E137" s="639"/>
      <c r="F137" s="639"/>
      <c r="G137" s="639"/>
      <c r="H137" s="639"/>
      <c r="I137" s="639"/>
      <c r="J137" s="639"/>
      <c r="K137" s="639"/>
      <c r="L137" s="639"/>
      <c r="M137" s="639"/>
      <c r="N137" s="639"/>
      <c r="O137" s="639"/>
      <c r="P137" s="640"/>
    </row>
    <row r="138" spans="1:16" s="29" customFormat="1" ht="15.75" customHeight="1" x14ac:dyDescent="0.4">
      <c r="A138" s="2"/>
      <c r="B138" s="641" t="s">
        <v>391</v>
      </c>
      <c r="C138" s="642"/>
      <c r="D138" s="642"/>
      <c r="E138" s="642"/>
      <c r="F138" s="642"/>
      <c r="G138" s="642"/>
      <c r="H138" s="642"/>
      <c r="I138" s="642"/>
      <c r="J138" s="642"/>
      <c r="K138" s="642"/>
      <c r="L138" s="642"/>
      <c r="M138" s="642"/>
      <c r="N138" s="642"/>
      <c r="O138" s="642"/>
      <c r="P138" s="643"/>
    </row>
    <row r="139" spans="1:16" s="29" customFormat="1" ht="16.5" customHeight="1" thickBot="1" x14ac:dyDescent="0.45">
      <c r="A139" s="2"/>
      <c r="B139" s="644" t="s">
        <v>392</v>
      </c>
      <c r="C139" s="645"/>
      <c r="D139" s="645"/>
      <c r="E139" s="645"/>
      <c r="F139" s="645"/>
      <c r="G139" s="645"/>
      <c r="H139" s="645"/>
      <c r="I139" s="645"/>
      <c r="J139" s="645"/>
      <c r="K139" s="645"/>
      <c r="L139" s="645"/>
      <c r="M139" s="645"/>
      <c r="N139" s="645"/>
      <c r="O139" s="645"/>
      <c r="P139" s="646"/>
    </row>
    <row r="140" spans="1:16" s="29" customFormat="1" ht="17.600000000000001" x14ac:dyDescent="0.4">
      <c r="A140" s="2"/>
      <c r="B140" s="97"/>
      <c r="J140" s="95"/>
      <c r="K140" s="95"/>
      <c r="L140" s="95"/>
      <c r="M140" s="95"/>
      <c r="N140" s="95"/>
      <c r="O140" s="95"/>
    </row>
    <row r="141" spans="1:16" s="29" customFormat="1" ht="32.25" customHeight="1" x14ac:dyDescent="0.4">
      <c r="A141" s="2"/>
      <c r="B141" s="637" t="s">
        <v>651</v>
      </c>
      <c r="C141" s="637"/>
      <c r="D141" s="637"/>
      <c r="E141" s="637"/>
      <c r="F141" s="637"/>
      <c r="G141" s="637"/>
      <c r="H141" s="637"/>
      <c r="I141" s="637"/>
      <c r="J141" s="637"/>
      <c r="K141" s="637"/>
      <c r="L141" s="637"/>
      <c r="M141" s="637"/>
      <c r="N141" s="637"/>
      <c r="O141" s="637"/>
      <c r="P141" s="637"/>
    </row>
    <row r="142" spans="1:16" s="29" customFormat="1" x14ac:dyDescent="0.4">
      <c r="A142" s="2"/>
      <c r="B142" s="2"/>
      <c r="C142" s="2"/>
      <c r="D142" s="2"/>
      <c r="E142" s="2"/>
      <c r="F142" s="2"/>
      <c r="G142" s="2"/>
      <c r="H142" s="2"/>
      <c r="J142" s="95"/>
      <c r="K142" s="95"/>
      <c r="L142" s="95"/>
      <c r="M142" s="95"/>
      <c r="N142" s="95"/>
      <c r="O142" s="95"/>
    </row>
  </sheetData>
  <mergeCells count="11">
    <mergeCell ref="B135:P135"/>
    <mergeCell ref="B2:P2"/>
    <mergeCell ref="C3:I3"/>
    <mergeCell ref="B132:P132"/>
    <mergeCell ref="B133:P133"/>
    <mergeCell ref="B134:P134"/>
    <mergeCell ref="B141:P141"/>
    <mergeCell ref="B136:P136"/>
    <mergeCell ref="B137:P137"/>
    <mergeCell ref="B138:P138"/>
    <mergeCell ref="B139:P139"/>
  </mergeCells>
  <hyperlinks>
    <hyperlink ref="A1" location="Contents!A1" display="Back to contents" xr:uid="{113CDC2A-6455-45E4-95B4-4035EE8A3D6F}"/>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696E-227B-4F3F-87DF-980DB74D0BA6}">
  <sheetPr>
    <tabColor theme="6"/>
    <pageSetUpPr fitToPage="1"/>
  </sheetPr>
  <dimension ref="A1:V155"/>
  <sheetViews>
    <sheetView zoomScaleNormal="100" zoomScaleSheetLayoutView="100" workbookViewId="0"/>
  </sheetViews>
  <sheetFormatPr defaultColWidth="8.86328125" defaultRowHeight="14.6" x14ac:dyDescent="0.4"/>
  <cols>
    <col min="1" max="1" width="9.33203125" style="5" customWidth="1"/>
    <col min="2" max="2" width="10.1328125" style="5" customWidth="1"/>
    <col min="3" max="4" width="11.33203125" style="5" customWidth="1"/>
    <col min="5" max="5" width="9.19921875" style="5" customWidth="1"/>
    <col min="6" max="7" width="8.796875" style="5" customWidth="1"/>
    <col min="8" max="8" width="11.33203125" style="5" customWidth="1"/>
    <col min="9" max="9" width="14.33203125" style="5" customWidth="1"/>
    <col min="10" max="10" width="6.1328125" style="5" customWidth="1"/>
    <col min="11" max="11" width="15.19921875" style="5" customWidth="1"/>
    <col min="12" max="12" width="13.1328125" style="5" customWidth="1"/>
    <col min="13" max="14" width="12.19921875" style="5" customWidth="1"/>
    <col min="15" max="15" width="14.19921875" style="5" customWidth="1"/>
    <col min="16" max="18" width="13.33203125" style="5" customWidth="1"/>
    <col min="19" max="19" width="12.796875" style="5" customWidth="1"/>
    <col min="20" max="20" width="13.33203125" style="5" customWidth="1"/>
    <col min="21" max="21" width="10.86328125" style="5" customWidth="1"/>
    <col min="22" max="16384" width="8.86328125" style="5"/>
  </cols>
  <sheetData>
    <row r="1" spans="1:22" ht="33.75" customHeight="1" thickBot="1" x14ac:dyDescent="0.45">
      <c r="A1" s="9" t="s">
        <v>42</v>
      </c>
      <c r="B1" s="1"/>
      <c r="C1" s="23"/>
      <c r="D1" s="23"/>
      <c r="E1" s="23"/>
      <c r="F1" s="23"/>
      <c r="G1" s="23"/>
      <c r="H1" s="23"/>
      <c r="I1" s="23"/>
      <c r="J1" s="23"/>
    </row>
    <row r="2" spans="1:22" s="171" customFormat="1" ht="18.899999999999999" thickBot="1" x14ac:dyDescent="0.55000000000000004">
      <c r="B2" s="659" t="s">
        <v>505</v>
      </c>
      <c r="C2" s="606"/>
      <c r="D2" s="606"/>
      <c r="E2" s="606"/>
      <c r="F2" s="606"/>
      <c r="G2" s="606"/>
      <c r="H2" s="606"/>
      <c r="I2" s="612"/>
      <c r="K2" s="5"/>
      <c r="L2" s="5"/>
      <c r="M2" s="5"/>
      <c r="N2" s="5"/>
      <c r="O2" s="5"/>
      <c r="P2" s="5"/>
      <c r="Q2" s="5"/>
      <c r="R2" s="5"/>
      <c r="S2" s="5"/>
      <c r="T2" s="5"/>
      <c r="U2" s="5"/>
      <c r="V2" s="5"/>
    </row>
    <row r="3" spans="1:22" s="171" customFormat="1" ht="52.5" customHeight="1" x14ac:dyDescent="0.45">
      <c r="B3" s="172"/>
      <c r="C3" s="173" t="s">
        <v>506</v>
      </c>
      <c r="D3" s="173" t="s">
        <v>507</v>
      </c>
      <c r="E3" s="173" t="s">
        <v>508</v>
      </c>
      <c r="F3" s="173" t="s">
        <v>509</v>
      </c>
      <c r="G3" s="173" t="s">
        <v>510</v>
      </c>
      <c r="H3" s="173" t="s">
        <v>511</v>
      </c>
      <c r="I3" s="174" t="s">
        <v>512</v>
      </c>
      <c r="K3" s="5"/>
      <c r="L3" s="5"/>
      <c r="M3" s="5"/>
      <c r="N3" s="5"/>
      <c r="O3" s="5"/>
      <c r="P3" s="5"/>
      <c r="Q3" s="5"/>
      <c r="R3" s="5"/>
      <c r="S3" s="5"/>
      <c r="T3" s="5"/>
      <c r="U3" s="5"/>
      <c r="V3" s="5"/>
    </row>
    <row r="4" spans="1:22" x14ac:dyDescent="0.4">
      <c r="B4" s="158" t="s">
        <v>56</v>
      </c>
      <c r="C4" s="139">
        <v>-9.24</v>
      </c>
      <c r="D4" s="139">
        <v>-2.324247638021069</v>
      </c>
      <c r="E4" s="139">
        <v>-0.47699999999999998</v>
      </c>
      <c r="F4" s="139">
        <v>-0.13500000000000001</v>
      </c>
      <c r="G4" s="139">
        <v>-4.0190000000000001</v>
      </c>
      <c r="H4" s="139">
        <v>-13.871</v>
      </c>
      <c r="I4" s="307">
        <v>-3.4891384185054384</v>
      </c>
      <c r="J4" s="176"/>
    </row>
    <row r="5" spans="1:22" x14ac:dyDescent="0.4">
      <c r="B5" s="158" t="s">
        <v>57</v>
      </c>
      <c r="C5" s="139">
        <v>-8.5749999999999993</v>
      </c>
      <c r="D5" s="139">
        <v>-2.1390387671154283</v>
      </c>
      <c r="E5" s="139">
        <v>-4.5910000000000002</v>
      </c>
      <c r="F5" s="139">
        <v>-0.19900000000000001</v>
      </c>
      <c r="G5" s="139">
        <v>-3.6560000000000001</v>
      </c>
      <c r="H5" s="139">
        <v>-17.021000000000001</v>
      </c>
      <c r="I5" s="307">
        <v>-4.2458984087547176</v>
      </c>
      <c r="J5" s="176"/>
    </row>
    <row r="6" spans="1:22" x14ac:dyDescent="0.4">
      <c r="B6" s="158" t="s">
        <v>58</v>
      </c>
      <c r="C6" s="139">
        <v>-6.391</v>
      </c>
      <c r="D6" s="139">
        <v>-1.5978698402380178</v>
      </c>
      <c r="E6" s="139">
        <v>-4.2389999999999999</v>
      </c>
      <c r="F6" s="139">
        <v>-0.16500000000000001</v>
      </c>
      <c r="G6" s="139">
        <v>-3.5419999999999998</v>
      </c>
      <c r="H6" s="139">
        <v>-14.337</v>
      </c>
      <c r="I6" s="307">
        <v>-3.5845188389129183</v>
      </c>
      <c r="J6" s="176"/>
    </row>
    <row r="7" spans="1:22" x14ac:dyDescent="0.4">
      <c r="B7" s="158" t="s">
        <v>63</v>
      </c>
      <c r="C7" s="139">
        <v>-2.673</v>
      </c>
      <c r="D7" s="139">
        <v>-0.67636468531203109</v>
      </c>
      <c r="E7" s="139">
        <v>-11.009</v>
      </c>
      <c r="F7" s="139">
        <v>-0.216</v>
      </c>
      <c r="G7" s="139">
        <v>-2.4169999999999998</v>
      </c>
      <c r="H7" s="139">
        <v>-16.315000000000001</v>
      </c>
      <c r="I7" s="307">
        <v>-4.1282790276340391</v>
      </c>
      <c r="J7" s="176"/>
    </row>
    <row r="8" spans="1:22" x14ac:dyDescent="0.4">
      <c r="B8" s="158" t="s">
        <v>0</v>
      </c>
      <c r="C8" s="139">
        <v>-4.7110000000000003</v>
      </c>
      <c r="D8" s="139">
        <v>-1.2181341938620103</v>
      </c>
      <c r="E8" s="139">
        <v>-6.9509999999999996</v>
      </c>
      <c r="F8" s="139">
        <v>-2.5000000000000001E-2</v>
      </c>
      <c r="G8" s="139">
        <v>-3.75</v>
      </c>
      <c r="H8" s="139">
        <v>-15.436999999999999</v>
      </c>
      <c r="I8" s="307">
        <v>-3.9915808852999053</v>
      </c>
      <c r="J8" s="176"/>
    </row>
    <row r="9" spans="1:22" x14ac:dyDescent="0.4">
      <c r="B9" s="158" t="s">
        <v>1</v>
      </c>
      <c r="C9" s="139">
        <v>-4.5119999999999996</v>
      </c>
      <c r="D9" s="139">
        <v>-1.1672064651648886</v>
      </c>
      <c r="E9" s="139">
        <v>-5.7990000000000004</v>
      </c>
      <c r="F9" s="139">
        <v>-4.1000000000000002E-2</v>
      </c>
      <c r="G9" s="139">
        <v>-4.4109999999999996</v>
      </c>
      <c r="H9" s="139">
        <v>-14.763</v>
      </c>
      <c r="I9" s="307">
        <v>-3.8190312600242131</v>
      </c>
      <c r="J9" s="176"/>
    </row>
    <row r="10" spans="1:22" x14ac:dyDescent="0.4">
      <c r="B10" s="158" t="s">
        <v>2</v>
      </c>
      <c r="C10" s="139">
        <v>-5.9820000000000002</v>
      </c>
      <c r="D10" s="139">
        <v>-1.5392770389888426</v>
      </c>
      <c r="E10" s="139">
        <v>0.95</v>
      </c>
      <c r="F10" s="139">
        <v>-9.5000000000000001E-2</v>
      </c>
      <c r="G10" s="139">
        <v>-3.798</v>
      </c>
      <c r="H10" s="139">
        <v>-8.9250000000000007</v>
      </c>
      <c r="I10" s="307">
        <v>-2.2965642883609863</v>
      </c>
      <c r="J10" s="176"/>
    </row>
    <row r="11" spans="1:22" x14ac:dyDescent="0.4">
      <c r="B11" s="158" t="s">
        <v>3</v>
      </c>
      <c r="C11" s="139">
        <v>-4.0199999999999996</v>
      </c>
      <c r="D11" s="139">
        <v>-1.0390953150242326</v>
      </c>
      <c r="E11" s="139">
        <v>-0.95299999999999996</v>
      </c>
      <c r="F11" s="139">
        <v>-9.8000000000000004E-2</v>
      </c>
      <c r="G11" s="139">
        <v>-3.323</v>
      </c>
      <c r="H11" s="139">
        <v>-8.3940000000000001</v>
      </c>
      <c r="I11" s="307">
        <v>-2.1696930533117933</v>
      </c>
      <c r="J11" s="176"/>
    </row>
    <row r="12" spans="1:22" x14ac:dyDescent="0.4">
      <c r="B12" s="158" t="s">
        <v>4</v>
      </c>
      <c r="C12" s="139">
        <v>-4.7939999999999996</v>
      </c>
      <c r="D12" s="139">
        <v>-1.2102607084342094</v>
      </c>
      <c r="E12" s="139">
        <v>0.17499999999999999</v>
      </c>
      <c r="F12" s="139">
        <v>-0.04</v>
      </c>
      <c r="G12" s="139">
        <v>-4.556</v>
      </c>
      <c r="H12" s="139">
        <v>-9.2149999999999999</v>
      </c>
      <c r="I12" s="307">
        <v>-2.3263563680060995</v>
      </c>
      <c r="J12" s="176"/>
    </row>
    <row r="13" spans="1:22" x14ac:dyDescent="0.4">
      <c r="B13" s="158" t="s">
        <v>5</v>
      </c>
      <c r="C13" s="139">
        <v>-5.0730000000000004</v>
      </c>
      <c r="D13" s="139">
        <v>-1.2641068896691094</v>
      </c>
      <c r="E13" s="139">
        <v>0.55900000000000005</v>
      </c>
      <c r="F13" s="139">
        <v>-9.6000000000000002E-2</v>
      </c>
      <c r="G13" s="139">
        <v>-4.3049999999999997</v>
      </c>
      <c r="H13" s="139">
        <v>-8.9149999999999991</v>
      </c>
      <c r="I13" s="307">
        <v>-2.2214691349103313</v>
      </c>
      <c r="J13" s="176"/>
      <c r="K13" s="176"/>
      <c r="N13" s="177"/>
    </row>
    <row r="14" spans="1:22" x14ac:dyDescent="0.4">
      <c r="B14" s="158" t="s">
        <v>6</v>
      </c>
      <c r="C14" s="139">
        <v>-7.8319999999999999</v>
      </c>
      <c r="D14" s="139">
        <v>-1.9376594202360717</v>
      </c>
      <c r="E14" s="139">
        <v>-0.435</v>
      </c>
      <c r="F14" s="139">
        <v>-8.8999999999999996E-2</v>
      </c>
      <c r="G14" s="139">
        <v>-4.923</v>
      </c>
      <c r="H14" s="139">
        <v>-13.279</v>
      </c>
      <c r="I14" s="307">
        <v>-3.2852629521597034</v>
      </c>
      <c r="J14" s="176"/>
      <c r="K14" s="176"/>
      <c r="N14" s="177"/>
      <c r="O14" s="175"/>
    </row>
    <row r="15" spans="1:22" x14ac:dyDescent="0.4">
      <c r="B15" s="158" t="s">
        <v>7</v>
      </c>
      <c r="C15" s="139">
        <v>-7.383</v>
      </c>
      <c r="D15" s="139">
        <v>-1.814316958690684</v>
      </c>
      <c r="E15" s="139">
        <v>0.79700000000000004</v>
      </c>
      <c r="F15" s="139">
        <v>-0.16400000000000001</v>
      </c>
      <c r="G15" s="139">
        <v>-6.2460000000000004</v>
      </c>
      <c r="H15" s="139">
        <v>-12.996</v>
      </c>
      <c r="I15" s="307">
        <v>-3.1936696729167178</v>
      </c>
      <c r="J15" s="176"/>
      <c r="K15" s="176"/>
      <c r="N15" s="177"/>
    </row>
    <row r="16" spans="1:22" x14ac:dyDescent="0.4">
      <c r="B16" s="158" t="s">
        <v>8</v>
      </c>
      <c r="C16" s="139">
        <v>0.79300000000000004</v>
      </c>
      <c r="D16" s="139">
        <v>0.19120781613186347</v>
      </c>
      <c r="E16" s="139">
        <v>1.7470000000000001</v>
      </c>
      <c r="F16" s="139">
        <v>-4.8000000000000001E-2</v>
      </c>
      <c r="G16" s="139">
        <v>-5.3940000000000001</v>
      </c>
      <c r="H16" s="139">
        <v>-2.9020000000000001</v>
      </c>
      <c r="I16" s="307">
        <v>-0.69972898160739949</v>
      </c>
      <c r="J16" s="176"/>
      <c r="K16" s="176"/>
      <c r="N16" s="177"/>
    </row>
    <row r="17" spans="2:14" x14ac:dyDescent="0.4">
      <c r="B17" s="158" t="s">
        <v>9</v>
      </c>
      <c r="C17" s="139">
        <v>-5.7130000000000001</v>
      </c>
      <c r="D17" s="139">
        <v>-1.3854197484758686</v>
      </c>
      <c r="E17" s="139">
        <v>4.8890000000000002</v>
      </c>
      <c r="F17" s="139">
        <v>-6.6000000000000003E-2</v>
      </c>
      <c r="G17" s="139">
        <v>-4.47</v>
      </c>
      <c r="H17" s="139">
        <v>-5.36</v>
      </c>
      <c r="I17" s="307">
        <v>-1.2998161827114747</v>
      </c>
      <c r="J17" s="176"/>
      <c r="K17" s="176"/>
      <c r="N17" s="177"/>
    </row>
    <row r="18" spans="2:14" x14ac:dyDescent="0.4">
      <c r="B18" s="158" t="s">
        <v>10</v>
      </c>
      <c r="C18" s="139">
        <v>-5.2240000000000002</v>
      </c>
      <c r="D18" s="139">
        <v>-1.2556213330641344</v>
      </c>
      <c r="E18" s="139">
        <v>-0.438</v>
      </c>
      <c r="F18" s="139">
        <v>-7.0000000000000001E-3</v>
      </c>
      <c r="G18" s="139">
        <v>-5.6520000000000001</v>
      </c>
      <c r="H18" s="139">
        <v>-11.321</v>
      </c>
      <c r="I18" s="307">
        <v>-2.7210737196820567</v>
      </c>
      <c r="J18" s="176"/>
      <c r="K18" s="176"/>
      <c r="N18" s="177"/>
    </row>
    <row r="19" spans="2:14" x14ac:dyDescent="0.4">
      <c r="B19" s="158" t="s">
        <v>11</v>
      </c>
      <c r="C19" s="139">
        <v>-2.9940000000000002</v>
      </c>
      <c r="D19" s="139">
        <v>-0.71380378263554289</v>
      </c>
      <c r="E19" s="139">
        <v>0.91600000000000004</v>
      </c>
      <c r="F19" s="139">
        <v>-5.1999999999999998E-2</v>
      </c>
      <c r="G19" s="139">
        <v>-5.3920000000000003</v>
      </c>
      <c r="H19" s="139">
        <v>-7.5220000000000002</v>
      </c>
      <c r="I19" s="307">
        <v>-1.7933306790195569</v>
      </c>
      <c r="J19" s="176"/>
      <c r="K19" s="176"/>
      <c r="N19" s="177"/>
    </row>
    <row r="20" spans="2:14" x14ac:dyDescent="0.4">
      <c r="B20" s="158" t="s">
        <v>12</v>
      </c>
      <c r="C20" s="139">
        <v>-0.29299999999999998</v>
      </c>
      <c r="D20" s="139">
        <v>-6.8989225437010249E-2</v>
      </c>
      <c r="E20" s="139">
        <v>-2.4780000000000002</v>
      </c>
      <c r="F20" s="139">
        <v>-1.2999999999999999E-2</v>
      </c>
      <c r="G20" s="139">
        <v>-5.1879999999999997</v>
      </c>
      <c r="H20" s="139">
        <v>-7.9720000000000004</v>
      </c>
      <c r="I20" s="307">
        <v>-1.8770720313441833</v>
      </c>
      <c r="J20" s="176"/>
      <c r="K20" s="176"/>
      <c r="N20" s="177"/>
    </row>
    <row r="21" spans="2:14" x14ac:dyDescent="0.4">
      <c r="B21" s="158" t="s">
        <v>13</v>
      </c>
      <c r="C21" s="139">
        <v>-8.3019999999999996</v>
      </c>
      <c r="D21" s="139">
        <v>-1.9533795913949652</v>
      </c>
      <c r="E21" s="139">
        <v>-3.5979999999999999</v>
      </c>
      <c r="F21" s="139">
        <v>-2.7E-2</v>
      </c>
      <c r="G21" s="139">
        <v>-4.7679999999999998</v>
      </c>
      <c r="H21" s="139">
        <v>-16.695</v>
      </c>
      <c r="I21" s="307">
        <v>-3.9281705948372614</v>
      </c>
      <c r="J21" s="176"/>
      <c r="K21" s="176"/>
      <c r="N21" s="177"/>
    </row>
    <row r="22" spans="2:14" x14ac:dyDescent="0.4">
      <c r="B22" s="158" t="s">
        <v>14</v>
      </c>
      <c r="C22" s="139">
        <v>-3.944</v>
      </c>
      <c r="D22" s="139">
        <v>-0.91521498502101239</v>
      </c>
      <c r="E22" s="139">
        <v>-3.403</v>
      </c>
      <c r="F22" s="139">
        <v>-4.2000000000000003E-2</v>
      </c>
      <c r="G22" s="139">
        <v>-5.1920000000000002</v>
      </c>
      <c r="H22" s="139">
        <v>-12.581</v>
      </c>
      <c r="I22" s="307">
        <v>-2.9194522633238735</v>
      </c>
      <c r="J22" s="176"/>
      <c r="K22" s="176"/>
      <c r="N22" s="177"/>
    </row>
    <row r="23" spans="2:14" x14ac:dyDescent="0.4">
      <c r="B23" s="158" t="s">
        <v>15</v>
      </c>
      <c r="C23" s="139">
        <v>-4.407</v>
      </c>
      <c r="D23" s="139">
        <v>-1.0176254482562743</v>
      </c>
      <c r="E23" s="139">
        <v>-6.3330000000000002</v>
      </c>
      <c r="F23" s="139">
        <v>-6.6000000000000003E-2</v>
      </c>
      <c r="G23" s="139">
        <v>-5.8520000000000003</v>
      </c>
      <c r="H23" s="139">
        <v>-16.658000000000001</v>
      </c>
      <c r="I23" s="307">
        <v>-3.846517975278652</v>
      </c>
      <c r="J23" s="176"/>
      <c r="K23" s="176"/>
      <c r="N23" s="177"/>
    </row>
    <row r="24" spans="2:14" x14ac:dyDescent="0.4">
      <c r="B24" s="158" t="s">
        <v>16</v>
      </c>
      <c r="C24" s="139">
        <v>-1.546</v>
      </c>
      <c r="D24" s="139">
        <v>-0.35288505214527177</v>
      </c>
      <c r="E24" s="139">
        <v>-10.784000000000001</v>
      </c>
      <c r="F24" s="139">
        <v>-9.4E-2</v>
      </c>
      <c r="G24" s="139">
        <v>-6.4059999999999997</v>
      </c>
      <c r="H24" s="139">
        <v>-18.829999999999998</v>
      </c>
      <c r="I24" s="307">
        <v>-4.2980760232182842</v>
      </c>
      <c r="J24" s="176"/>
      <c r="K24" s="176"/>
      <c r="N24" s="177"/>
    </row>
    <row r="25" spans="2:14" x14ac:dyDescent="0.4">
      <c r="B25" s="158" t="s">
        <v>17</v>
      </c>
      <c r="C25" s="139">
        <v>-6.7510000000000003</v>
      </c>
      <c r="D25" s="139">
        <v>-1.5263982563200484</v>
      </c>
      <c r="E25" s="139">
        <v>-4.55</v>
      </c>
      <c r="F25" s="139">
        <v>-6.5000000000000002E-2</v>
      </c>
      <c r="G25" s="139">
        <v>-6.4749999999999996</v>
      </c>
      <c r="H25" s="139">
        <v>-17.841000000000001</v>
      </c>
      <c r="I25" s="307">
        <v>-4.0338425849512642</v>
      </c>
      <c r="J25" s="176"/>
      <c r="K25" s="176"/>
      <c r="N25" s="177"/>
    </row>
    <row r="26" spans="2:14" x14ac:dyDescent="0.4">
      <c r="B26" s="158" t="s">
        <v>18</v>
      </c>
      <c r="C26" s="139">
        <v>-5.8550000000000004</v>
      </c>
      <c r="D26" s="139">
        <v>-1.3048022517031515</v>
      </c>
      <c r="E26" s="139">
        <v>-7.9729999999999999</v>
      </c>
      <c r="F26" s="139">
        <v>-0.08</v>
      </c>
      <c r="G26" s="139">
        <v>-6.8339999999999996</v>
      </c>
      <c r="H26" s="139">
        <v>-20.742000000000001</v>
      </c>
      <c r="I26" s="307">
        <v>-4.6224096165374489</v>
      </c>
      <c r="J26" s="176"/>
      <c r="K26" s="176"/>
      <c r="N26" s="177"/>
    </row>
    <row r="27" spans="2:14" x14ac:dyDescent="0.4">
      <c r="B27" s="158" t="s">
        <v>19</v>
      </c>
      <c r="C27" s="139">
        <v>-11.148</v>
      </c>
      <c r="D27" s="139">
        <v>-2.4650191930091454</v>
      </c>
      <c r="E27" s="139">
        <v>-7.9359999999999999</v>
      </c>
      <c r="F27" s="139">
        <v>-8.6999999999999994E-2</v>
      </c>
      <c r="G27" s="139">
        <v>-6.1479999999999997</v>
      </c>
      <c r="H27" s="139">
        <v>-25.318999999999999</v>
      </c>
      <c r="I27" s="307">
        <v>-5.5984769418549112</v>
      </c>
      <c r="J27" s="176"/>
      <c r="K27" s="176"/>
      <c r="N27" s="177"/>
    </row>
    <row r="28" spans="2:14" x14ac:dyDescent="0.4">
      <c r="B28" s="158" t="s">
        <v>20</v>
      </c>
      <c r="C28" s="139">
        <v>-6.8380000000000001</v>
      </c>
      <c r="D28" s="139">
        <v>-1.4930391797236633</v>
      </c>
      <c r="E28" s="139">
        <v>-5.7839999999999998</v>
      </c>
      <c r="F28" s="139">
        <v>-7.4999999999999997E-2</v>
      </c>
      <c r="G28" s="139">
        <v>-5.827</v>
      </c>
      <c r="H28" s="139">
        <v>-18.524000000000001</v>
      </c>
      <c r="I28" s="307">
        <v>-4.0446121329630209</v>
      </c>
      <c r="J28" s="176"/>
      <c r="K28" s="176"/>
      <c r="N28" s="177"/>
    </row>
    <row r="29" spans="2:14" x14ac:dyDescent="0.4">
      <c r="B29" s="158" t="s">
        <v>21</v>
      </c>
      <c r="C29" s="139">
        <v>-5.6470000000000002</v>
      </c>
      <c r="D29" s="139">
        <v>-1.2233111503934007</v>
      </c>
      <c r="E29" s="139">
        <v>-6.77</v>
      </c>
      <c r="F29" s="139">
        <v>-9.4E-2</v>
      </c>
      <c r="G29" s="139">
        <v>-6.31</v>
      </c>
      <c r="H29" s="139">
        <v>-18.821000000000002</v>
      </c>
      <c r="I29" s="307">
        <v>-4.0771983640081801</v>
      </c>
      <c r="J29" s="176"/>
      <c r="K29" s="176"/>
      <c r="N29" s="177"/>
    </row>
    <row r="30" spans="2:14" x14ac:dyDescent="0.4">
      <c r="B30" s="158" t="s">
        <v>22</v>
      </c>
      <c r="C30" s="139">
        <v>-9.31</v>
      </c>
      <c r="D30" s="139">
        <v>-1.9789394924902328</v>
      </c>
      <c r="E30" s="139">
        <v>-9.5640000000000001</v>
      </c>
      <c r="F30" s="139">
        <v>-0.13300000000000001</v>
      </c>
      <c r="G30" s="139">
        <v>-4.66</v>
      </c>
      <c r="H30" s="139">
        <v>-23.667000000000002</v>
      </c>
      <c r="I30" s="307">
        <v>-5.0306724993304339</v>
      </c>
      <c r="J30" s="176"/>
      <c r="K30" s="176"/>
      <c r="N30" s="177"/>
    </row>
    <row r="31" spans="2:14" x14ac:dyDescent="0.4">
      <c r="B31" s="158" t="s">
        <v>23</v>
      </c>
      <c r="C31" s="139">
        <v>-14.382</v>
      </c>
      <c r="D31" s="139">
        <v>-3.0441187676208377</v>
      </c>
      <c r="E31" s="139">
        <v>-10.685</v>
      </c>
      <c r="F31" s="139">
        <v>-0.16700000000000001</v>
      </c>
      <c r="G31" s="139">
        <v>-7.2839999999999998</v>
      </c>
      <c r="H31" s="139">
        <v>-32.518000000000001</v>
      </c>
      <c r="I31" s="307">
        <v>-6.8828156087814216</v>
      </c>
      <c r="J31" s="176"/>
      <c r="K31" s="176"/>
      <c r="N31" s="177"/>
    </row>
    <row r="32" spans="2:14" x14ac:dyDescent="0.4">
      <c r="B32" s="158" t="s">
        <v>24</v>
      </c>
      <c r="C32" s="139">
        <v>-10.754</v>
      </c>
      <c r="D32" s="139">
        <v>-2.2652494639148331</v>
      </c>
      <c r="E32" s="139">
        <v>-9.9290000000000003</v>
      </c>
      <c r="F32" s="139">
        <v>-7.0000000000000007E-2</v>
      </c>
      <c r="G32" s="139">
        <v>-5.7889999999999997</v>
      </c>
      <c r="H32" s="139">
        <v>-26.542000000000002</v>
      </c>
      <c r="I32" s="307">
        <v>-5.5908732816837921</v>
      </c>
      <c r="J32" s="176"/>
      <c r="K32" s="176"/>
      <c r="N32" s="177"/>
    </row>
    <row r="33" spans="2:14" x14ac:dyDescent="0.4">
      <c r="B33" s="158" t="s">
        <v>25</v>
      </c>
      <c r="C33" s="139">
        <v>-3.0150000000000001</v>
      </c>
      <c r="D33" s="139">
        <v>-0.63262985173590269</v>
      </c>
      <c r="E33" s="139">
        <v>-5.5289999999999999</v>
      </c>
      <c r="F33" s="139">
        <v>-8.6999999999999994E-2</v>
      </c>
      <c r="G33" s="139">
        <v>-5.9480000000000004</v>
      </c>
      <c r="H33" s="139">
        <v>-14.579000000000001</v>
      </c>
      <c r="I33" s="307">
        <v>-3.0590748286758629</v>
      </c>
      <c r="J33" s="176"/>
      <c r="K33" s="176"/>
      <c r="N33" s="177"/>
    </row>
    <row r="34" spans="2:14" x14ac:dyDescent="0.4">
      <c r="B34" s="158" t="s">
        <v>26</v>
      </c>
      <c r="C34" s="139">
        <v>-7.8879999999999999</v>
      </c>
      <c r="D34" s="139">
        <v>-1.6437271429613345</v>
      </c>
      <c r="E34" s="139">
        <v>-8.5619999999999994</v>
      </c>
      <c r="F34" s="139">
        <v>0.13700000000000001</v>
      </c>
      <c r="G34" s="139">
        <v>-4.835</v>
      </c>
      <c r="H34" s="139">
        <v>-21.148</v>
      </c>
      <c r="I34" s="307">
        <v>-4.4068891505256467</v>
      </c>
      <c r="J34" s="176"/>
      <c r="K34" s="176"/>
      <c r="N34" s="177"/>
    </row>
    <row r="35" spans="2:14" x14ac:dyDescent="0.4">
      <c r="B35" s="158" t="s">
        <v>27</v>
      </c>
      <c r="C35" s="139">
        <v>-7.3129999999999997</v>
      </c>
      <c r="D35" s="139">
        <v>-1.507070640458654</v>
      </c>
      <c r="E35" s="139">
        <v>-17.658999999999999</v>
      </c>
      <c r="F35" s="139">
        <v>-7.0000000000000007E-2</v>
      </c>
      <c r="G35" s="139">
        <v>-7.5110000000000001</v>
      </c>
      <c r="H35" s="139">
        <v>-32.552999999999997</v>
      </c>
      <c r="I35" s="307">
        <v>-6.7085560725899853</v>
      </c>
      <c r="J35" s="176"/>
      <c r="K35" s="176"/>
      <c r="N35" s="177"/>
    </row>
    <row r="36" spans="2:14" x14ac:dyDescent="0.4">
      <c r="B36" s="158" t="s">
        <v>28</v>
      </c>
      <c r="C36" s="139">
        <v>-7.7130000000000001</v>
      </c>
      <c r="D36" s="139">
        <v>-1.5749494619484206</v>
      </c>
      <c r="E36" s="139">
        <v>-14.8</v>
      </c>
      <c r="F36" s="139">
        <v>1.4999999999999999E-2</v>
      </c>
      <c r="G36" s="139">
        <v>-5.7869999999999999</v>
      </c>
      <c r="H36" s="139">
        <v>-28.285</v>
      </c>
      <c r="I36" s="307">
        <v>-5.7756314704020584</v>
      </c>
      <c r="J36" s="176"/>
      <c r="K36" s="176"/>
      <c r="N36" s="177"/>
    </row>
    <row r="37" spans="2:14" x14ac:dyDescent="0.4">
      <c r="B37" s="158" t="s">
        <v>31</v>
      </c>
      <c r="C37" s="139">
        <v>-6.3369999999999997</v>
      </c>
      <c r="D37" s="139">
        <v>-1.2829467487007558</v>
      </c>
      <c r="E37" s="139">
        <v>-13.957000000000001</v>
      </c>
      <c r="F37" s="139">
        <v>-6.2E-2</v>
      </c>
      <c r="G37" s="139">
        <v>-5.6849999999999996</v>
      </c>
      <c r="H37" s="139">
        <v>-26.041</v>
      </c>
      <c r="I37" s="307">
        <v>-5.2720871521092603</v>
      </c>
      <c r="J37" s="176"/>
      <c r="K37" s="176"/>
      <c r="N37" s="177"/>
    </row>
    <row r="38" spans="2:14" x14ac:dyDescent="0.4">
      <c r="B38" s="158" t="s">
        <v>32</v>
      </c>
      <c r="C38" s="139">
        <v>-16.678999999999998</v>
      </c>
      <c r="D38" s="139">
        <v>-3.3314690901827624</v>
      </c>
      <c r="E38" s="139">
        <v>-10.119</v>
      </c>
      <c r="F38" s="139">
        <v>-0.14000000000000001</v>
      </c>
      <c r="G38" s="139">
        <v>-6.48</v>
      </c>
      <c r="H38" s="139">
        <v>-33.417999999999999</v>
      </c>
      <c r="I38" s="307">
        <v>-6.6749226006191948</v>
      </c>
      <c r="J38" s="176"/>
      <c r="K38" s="176"/>
      <c r="N38" s="177"/>
    </row>
    <row r="39" spans="2:14" x14ac:dyDescent="0.4">
      <c r="B39" s="158" t="s">
        <v>33</v>
      </c>
      <c r="C39" s="139">
        <v>-7.0270000000000001</v>
      </c>
      <c r="D39" s="139">
        <v>-1.3851108956012332</v>
      </c>
      <c r="E39" s="139">
        <v>-7.4969999999999999</v>
      </c>
      <c r="F39" s="139">
        <v>-0.17299999999999999</v>
      </c>
      <c r="G39" s="139">
        <v>-6.056</v>
      </c>
      <c r="H39" s="139">
        <v>-20.753</v>
      </c>
      <c r="I39" s="307">
        <v>-4.0906797234114691</v>
      </c>
      <c r="J39" s="176"/>
      <c r="K39" s="176"/>
      <c r="N39" s="177"/>
    </row>
    <row r="40" spans="2:14" x14ac:dyDescent="0.4">
      <c r="B40" s="158" t="s">
        <v>34</v>
      </c>
      <c r="C40" s="139">
        <v>-6.8010000000000002</v>
      </c>
      <c r="D40" s="139">
        <v>-1.3233422710662626</v>
      </c>
      <c r="E40" s="139">
        <v>-4.5529999999999999</v>
      </c>
      <c r="F40" s="139">
        <v>3.5000000000000003E-2</v>
      </c>
      <c r="G40" s="139">
        <v>-4.9889999999999999</v>
      </c>
      <c r="H40" s="139">
        <v>-16.308</v>
      </c>
      <c r="I40" s="307">
        <v>-3.1732194907438034</v>
      </c>
      <c r="J40" s="176"/>
      <c r="K40" s="176"/>
      <c r="N40" s="177"/>
    </row>
    <row r="41" spans="2:14" x14ac:dyDescent="0.4">
      <c r="B41" s="158" t="s">
        <v>38</v>
      </c>
      <c r="C41" s="139">
        <v>-7.625</v>
      </c>
      <c r="D41" s="139">
        <v>-1.4732449064368727</v>
      </c>
      <c r="E41" s="139">
        <v>-8.0500000000000007</v>
      </c>
      <c r="F41" s="139">
        <v>-9.2999999999999999E-2</v>
      </c>
      <c r="G41" s="139">
        <v>-6.9720000000000004</v>
      </c>
      <c r="H41" s="139">
        <v>-22.74</v>
      </c>
      <c r="I41" s="307">
        <v>-4.3936510389999324</v>
      </c>
      <c r="J41" s="176"/>
      <c r="K41" s="176"/>
      <c r="N41" s="177"/>
    </row>
    <row r="42" spans="2:14" x14ac:dyDescent="0.4">
      <c r="B42" s="158" t="s">
        <v>39</v>
      </c>
      <c r="C42" s="139">
        <v>-6.9080000000000004</v>
      </c>
      <c r="D42" s="139">
        <v>-1.325354601424737</v>
      </c>
      <c r="E42" s="139">
        <v>-4.6929999999999996</v>
      </c>
      <c r="F42" s="139">
        <v>-7.2999999999999995E-2</v>
      </c>
      <c r="G42" s="139">
        <v>-5.7889999999999997</v>
      </c>
      <c r="H42" s="139">
        <v>-17.463000000000001</v>
      </c>
      <c r="I42" s="307">
        <v>-3.3504150846381271</v>
      </c>
      <c r="J42" s="176"/>
      <c r="K42" s="176"/>
      <c r="N42" s="177"/>
    </row>
    <row r="43" spans="2:14" x14ac:dyDescent="0.4">
      <c r="B43" s="158" t="s">
        <v>40</v>
      </c>
      <c r="C43" s="139">
        <v>-6.5910000000000002</v>
      </c>
      <c r="D43" s="139">
        <v>-1.2441201120482019</v>
      </c>
      <c r="E43" s="139">
        <v>-4.8010000000000002</v>
      </c>
      <c r="F43" s="139">
        <v>-0.17899999999999999</v>
      </c>
      <c r="G43" s="139">
        <v>-4.6689999999999996</v>
      </c>
      <c r="H43" s="139">
        <v>-16.239999999999998</v>
      </c>
      <c r="I43" s="307">
        <v>-3.065469673746442</v>
      </c>
      <c r="J43" s="176"/>
      <c r="K43" s="176"/>
      <c r="N43" s="177"/>
    </row>
    <row r="44" spans="2:14" x14ac:dyDescent="0.4">
      <c r="B44" s="158" t="s">
        <v>41</v>
      </c>
      <c r="C44" s="139">
        <v>-7.3140000000000001</v>
      </c>
      <c r="D44" s="139">
        <v>-1.3767114778660783</v>
      </c>
      <c r="E44" s="139">
        <v>-8.5399999999999991</v>
      </c>
      <c r="F44" s="139">
        <v>-0.112</v>
      </c>
      <c r="G44" s="139">
        <v>-5.8529999999999998</v>
      </c>
      <c r="H44" s="139">
        <v>-21.818999999999999</v>
      </c>
      <c r="I44" s="307">
        <v>-4.1069821897128742</v>
      </c>
      <c r="J44" s="176"/>
      <c r="K44" s="176"/>
      <c r="N44" s="177"/>
    </row>
    <row r="45" spans="2:14" x14ac:dyDescent="0.4">
      <c r="B45" s="158" t="s">
        <v>43</v>
      </c>
      <c r="C45" s="139">
        <v>-6.1980000000000004</v>
      </c>
      <c r="D45" s="139">
        <v>-1.1571895864139445</v>
      </c>
      <c r="E45" s="139">
        <v>-6.1390000000000002</v>
      </c>
      <c r="F45" s="139">
        <v>-7.5999999999999998E-2</v>
      </c>
      <c r="G45" s="139">
        <v>-5.7350000000000003</v>
      </c>
      <c r="H45" s="139">
        <v>-18.148</v>
      </c>
      <c r="I45" s="307">
        <v>-3.3882989051694521</v>
      </c>
      <c r="J45" s="176"/>
      <c r="K45" s="176"/>
      <c r="N45" s="177"/>
    </row>
    <row r="46" spans="2:14" x14ac:dyDescent="0.4">
      <c r="B46" s="158" t="s">
        <v>44</v>
      </c>
      <c r="C46" s="139">
        <v>-5.2530000000000001</v>
      </c>
      <c r="D46" s="139">
        <v>-0.97255625107614374</v>
      </c>
      <c r="E46" s="139">
        <v>-7.0069999999999997</v>
      </c>
      <c r="F46" s="139">
        <v>-8.5999999999999993E-2</v>
      </c>
      <c r="G46" s="139">
        <v>-7.3860000000000001</v>
      </c>
      <c r="H46" s="139">
        <v>-19.731999999999999</v>
      </c>
      <c r="I46" s="307">
        <v>-3.6532419467417605</v>
      </c>
      <c r="J46" s="176"/>
      <c r="K46" s="176"/>
      <c r="N46" s="177"/>
    </row>
    <row r="47" spans="2:14" x14ac:dyDescent="0.4">
      <c r="B47" s="158" t="s">
        <v>45</v>
      </c>
      <c r="C47" s="139">
        <v>-10.989000000000001</v>
      </c>
      <c r="D47" s="139">
        <v>-2.0151951102773302</v>
      </c>
      <c r="E47" s="139">
        <v>-7.181</v>
      </c>
      <c r="F47" s="139">
        <v>-0.112</v>
      </c>
      <c r="G47" s="139">
        <v>-6.54</v>
      </c>
      <c r="H47" s="139">
        <v>-24.821999999999999</v>
      </c>
      <c r="I47" s="307">
        <v>-4.5519312974159511</v>
      </c>
      <c r="J47" s="176"/>
      <c r="K47" s="176"/>
      <c r="N47" s="177"/>
    </row>
    <row r="48" spans="2:14" x14ac:dyDescent="0.4">
      <c r="B48" s="158" t="s">
        <v>46</v>
      </c>
      <c r="C48" s="139">
        <v>-26.611000000000001</v>
      </c>
      <c r="D48" s="139">
        <v>-4.8437005136568656</v>
      </c>
      <c r="E48" s="139">
        <v>-0.57999999999999996</v>
      </c>
      <c r="F48" s="139">
        <v>-0.114</v>
      </c>
      <c r="G48" s="139">
        <v>-6.99</v>
      </c>
      <c r="H48" s="139">
        <v>-34.295000000000002</v>
      </c>
      <c r="I48" s="307">
        <v>-6.2423324608568711</v>
      </c>
      <c r="J48" s="176"/>
      <c r="K48" s="176"/>
      <c r="N48" s="177"/>
    </row>
    <row r="49" spans="2:14" x14ac:dyDescent="0.4">
      <c r="B49" s="158" t="s">
        <v>59</v>
      </c>
      <c r="C49" s="139">
        <v>-9.734</v>
      </c>
      <c r="D49" s="139">
        <v>-1.7508831761243857</v>
      </c>
      <c r="E49" s="139">
        <v>2.9060000000000001</v>
      </c>
      <c r="F49" s="139">
        <v>-0.11799999999999999</v>
      </c>
      <c r="G49" s="139">
        <v>-6.4349999999999996</v>
      </c>
      <c r="H49" s="139">
        <v>-13.381</v>
      </c>
      <c r="I49" s="307">
        <v>-2.406879780123321</v>
      </c>
      <c r="J49" s="176"/>
      <c r="K49" s="176"/>
      <c r="N49" s="177"/>
    </row>
    <row r="50" spans="2:14" x14ac:dyDescent="0.4">
      <c r="B50" s="158" t="s">
        <v>60</v>
      </c>
      <c r="C50" s="139">
        <v>-4.5010000000000003</v>
      </c>
      <c r="D50" s="139">
        <v>-0.79976545425469536</v>
      </c>
      <c r="E50" s="139">
        <v>-2.2879999999999998</v>
      </c>
      <c r="F50" s="139">
        <v>-0.09</v>
      </c>
      <c r="G50" s="139">
        <v>-6.64</v>
      </c>
      <c r="H50" s="139">
        <v>-13.519</v>
      </c>
      <c r="I50" s="307">
        <v>-2.4021393414950514</v>
      </c>
      <c r="J50" s="176"/>
      <c r="K50" s="176"/>
      <c r="N50" s="177"/>
    </row>
    <row r="51" spans="2:14" x14ac:dyDescent="0.4">
      <c r="B51" s="158" t="s">
        <v>61</v>
      </c>
      <c r="C51" s="139">
        <v>9.67</v>
      </c>
      <c r="D51" s="139">
        <v>1.7091177099590129</v>
      </c>
      <c r="E51" s="139">
        <v>-1.835</v>
      </c>
      <c r="F51" s="139">
        <v>-0.13500000000000001</v>
      </c>
      <c r="G51" s="139">
        <v>-6.5510000000000002</v>
      </c>
      <c r="H51" s="139">
        <v>1.149</v>
      </c>
      <c r="I51" s="307">
        <v>0.20307923978727052</v>
      </c>
      <c r="J51" s="176"/>
      <c r="K51" s="176"/>
      <c r="N51" s="177"/>
    </row>
    <row r="52" spans="2:14" x14ac:dyDescent="0.4">
      <c r="B52" s="158" t="s">
        <v>62</v>
      </c>
      <c r="C52" s="139">
        <v>3.6789999999999998</v>
      </c>
      <c r="D52" s="139">
        <v>0.66147768973657761</v>
      </c>
      <c r="E52" s="139">
        <v>-8.891</v>
      </c>
      <c r="F52" s="139">
        <v>-2.5000000000000001E-2</v>
      </c>
      <c r="G52" s="139">
        <v>-6.1</v>
      </c>
      <c r="H52" s="139">
        <v>-11.337</v>
      </c>
      <c r="I52" s="307">
        <v>-2.0383725383374776</v>
      </c>
      <c r="J52" s="176"/>
      <c r="K52" s="176"/>
      <c r="N52" s="177"/>
    </row>
    <row r="53" spans="2:14" x14ac:dyDescent="0.4">
      <c r="B53" s="158" t="s">
        <v>64</v>
      </c>
      <c r="C53" s="139">
        <v>22.763000000000002</v>
      </c>
      <c r="D53" s="139">
        <v>4.7846859780513595</v>
      </c>
      <c r="E53" s="139">
        <v>-21.523</v>
      </c>
      <c r="F53" s="139">
        <v>-6.3E-2</v>
      </c>
      <c r="G53" s="139">
        <v>-8.9120000000000008</v>
      </c>
      <c r="H53" s="139">
        <v>-7.7350000000000003</v>
      </c>
      <c r="I53" s="307">
        <v>-1.6258641672990055</v>
      </c>
      <c r="J53" s="176"/>
      <c r="K53" s="176"/>
      <c r="N53" s="177"/>
    </row>
    <row r="54" spans="2:14" x14ac:dyDescent="0.4">
      <c r="B54" s="158" t="s">
        <v>65</v>
      </c>
      <c r="C54" s="139">
        <v>0.64</v>
      </c>
      <c r="D54" s="139">
        <v>0.11992474722111875</v>
      </c>
      <c r="E54" s="139">
        <v>-5.8440000000000003</v>
      </c>
      <c r="F54" s="139">
        <v>-3.2000000000000001E-2</v>
      </c>
      <c r="G54" s="139">
        <v>-5.0949999999999998</v>
      </c>
      <c r="H54" s="139">
        <v>-10.331</v>
      </c>
      <c r="I54" s="307">
        <v>-1.9358477555334028</v>
      </c>
      <c r="J54" s="176"/>
      <c r="K54" s="176"/>
      <c r="N54" s="177"/>
    </row>
    <row r="55" spans="2:14" x14ac:dyDescent="0.4">
      <c r="B55" s="158" t="s">
        <v>66</v>
      </c>
      <c r="C55" s="139">
        <v>-14.257999999999999</v>
      </c>
      <c r="D55" s="139">
        <v>-2.6467716365877476</v>
      </c>
      <c r="E55" s="139">
        <v>-8.3239999999999998</v>
      </c>
      <c r="F55" s="139">
        <v>-0.129</v>
      </c>
      <c r="G55" s="139">
        <v>-8.26</v>
      </c>
      <c r="H55" s="139">
        <v>-30.971</v>
      </c>
      <c r="I55" s="307">
        <v>-5.7492750986645476</v>
      </c>
      <c r="J55" s="176"/>
      <c r="K55" s="176"/>
      <c r="N55" s="177"/>
    </row>
    <row r="56" spans="2:14" x14ac:dyDescent="0.4">
      <c r="B56" s="158" t="s">
        <v>67</v>
      </c>
      <c r="C56" s="139">
        <v>-0.185</v>
      </c>
      <c r="D56" s="139">
        <v>-3.4385850129736883E-2</v>
      </c>
      <c r="E56" s="139">
        <v>-0.748</v>
      </c>
      <c r="F56" s="139">
        <v>-5.0999999999999997E-2</v>
      </c>
      <c r="G56" s="139">
        <v>-3.5539999999999998</v>
      </c>
      <c r="H56" s="139">
        <v>-4.5380000000000003</v>
      </c>
      <c r="I56" s="307">
        <v>-0.84347561020943773</v>
      </c>
      <c r="J56" s="176"/>
      <c r="K56" s="176"/>
      <c r="N56" s="177"/>
    </row>
    <row r="57" spans="2:14" x14ac:dyDescent="0.4">
      <c r="B57" s="158" t="s">
        <v>68</v>
      </c>
      <c r="C57" s="139">
        <v>8.1690000000000005</v>
      </c>
      <c r="D57" s="139">
        <v>1.438490403900776</v>
      </c>
      <c r="E57" s="139">
        <v>1.9379999999999999</v>
      </c>
      <c r="F57" s="139">
        <v>-4.3999999999999997E-2</v>
      </c>
      <c r="G57" s="139">
        <v>-4.2510000000000003</v>
      </c>
      <c r="H57" s="139">
        <v>5.8120000000000003</v>
      </c>
      <c r="I57" s="307">
        <v>1.0234430441267366</v>
      </c>
      <c r="J57" s="176"/>
      <c r="K57" s="176"/>
      <c r="N57" s="177"/>
    </row>
    <row r="58" spans="2:14" x14ac:dyDescent="0.4">
      <c r="B58" s="158" t="s">
        <v>69</v>
      </c>
      <c r="C58" s="139">
        <v>-10.776</v>
      </c>
      <c r="D58" s="139">
        <v>-1.8531193143320963</v>
      </c>
      <c r="E58" s="139">
        <v>2.4780000000000002</v>
      </c>
      <c r="F58" s="139">
        <v>-3.4000000000000002E-2</v>
      </c>
      <c r="G58" s="139">
        <v>-5.7560000000000002</v>
      </c>
      <c r="H58" s="139">
        <v>-14.087999999999999</v>
      </c>
      <c r="I58" s="307">
        <v>-2.42267491650989</v>
      </c>
      <c r="J58" s="176"/>
      <c r="K58" s="176"/>
      <c r="N58" s="177"/>
    </row>
    <row r="59" spans="2:14" x14ac:dyDescent="0.4">
      <c r="B59" s="158" t="s">
        <v>70</v>
      </c>
      <c r="C59" s="139">
        <v>-0.72599999999999998</v>
      </c>
      <c r="D59" s="139">
        <v>-0.12167448221306777</v>
      </c>
      <c r="E59" s="139">
        <v>9.125</v>
      </c>
      <c r="F59" s="139">
        <v>-0.13100000000000001</v>
      </c>
      <c r="G59" s="139">
        <v>-6.2590000000000003</v>
      </c>
      <c r="H59" s="139">
        <v>2.0089999999999999</v>
      </c>
      <c r="I59" s="307">
        <v>0.33669977240503191</v>
      </c>
      <c r="J59" s="176"/>
      <c r="K59" s="176"/>
      <c r="N59" s="177"/>
    </row>
    <row r="60" spans="2:14" x14ac:dyDescent="0.4">
      <c r="B60" s="158" t="s">
        <v>71</v>
      </c>
      <c r="C60" s="139">
        <v>-33.901000000000003</v>
      </c>
      <c r="D60" s="139">
        <v>-5.5683399116647534</v>
      </c>
      <c r="E60" s="139">
        <v>-6.7069999999999999</v>
      </c>
      <c r="F60" s="139">
        <v>-0.09</v>
      </c>
      <c r="G60" s="139">
        <v>-6.0549999999999997</v>
      </c>
      <c r="H60" s="139">
        <v>-46.753</v>
      </c>
      <c r="I60" s="307">
        <v>-7.6793190728905403</v>
      </c>
      <c r="J60" s="176"/>
      <c r="K60" s="176"/>
      <c r="N60" s="177"/>
    </row>
    <row r="61" spans="2:14" x14ac:dyDescent="0.4">
      <c r="B61" s="158" t="s">
        <v>72</v>
      </c>
      <c r="C61" s="139">
        <v>-28.600999999999999</v>
      </c>
      <c r="D61" s="139">
        <v>-4.5981501934853242</v>
      </c>
      <c r="E61" s="139">
        <v>9.5570000000000004</v>
      </c>
      <c r="F61" s="139">
        <v>-0.17100000000000001</v>
      </c>
      <c r="G61" s="139">
        <v>-5.9509999999999996</v>
      </c>
      <c r="H61" s="139">
        <v>-25.166</v>
      </c>
      <c r="I61" s="307">
        <v>-4.0459091559474025</v>
      </c>
      <c r="J61" s="176"/>
      <c r="K61" s="176"/>
      <c r="N61" s="177"/>
    </row>
    <row r="62" spans="2:14" x14ac:dyDescent="0.4">
      <c r="B62" s="158" t="s">
        <v>73</v>
      </c>
      <c r="C62" s="139">
        <v>-6.649</v>
      </c>
      <c r="D62" s="139">
        <v>-1.0543073744432341</v>
      </c>
      <c r="E62" s="139">
        <v>2.0230000000000001</v>
      </c>
      <c r="F62" s="139">
        <v>-0.18</v>
      </c>
      <c r="G62" s="139">
        <v>-5.1440000000000001</v>
      </c>
      <c r="H62" s="139">
        <v>-9.9499999999999993</v>
      </c>
      <c r="I62" s="307">
        <v>-1.5777347534531778</v>
      </c>
      <c r="J62" s="176"/>
      <c r="K62" s="176"/>
      <c r="N62" s="177"/>
    </row>
    <row r="63" spans="2:14" x14ac:dyDescent="0.4">
      <c r="B63" s="158" t="s">
        <v>74</v>
      </c>
      <c r="C63" s="139">
        <v>1.1990000000000001</v>
      </c>
      <c r="D63" s="139">
        <v>0.18598057053689288</v>
      </c>
      <c r="E63" s="139">
        <v>8.5779999999999994</v>
      </c>
      <c r="F63" s="139">
        <v>-0.32800000000000001</v>
      </c>
      <c r="G63" s="139">
        <v>-5.8760000000000003</v>
      </c>
      <c r="H63" s="139">
        <v>3.573</v>
      </c>
      <c r="I63" s="307">
        <v>0.55421899793854734</v>
      </c>
      <c r="J63" s="176"/>
      <c r="K63" s="176"/>
      <c r="N63" s="177"/>
    </row>
    <row r="64" spans="2:14" x14ac:dyDescent="0.4">
      <c r="B64" s="158" t="s">
        <v>75</v>
      </c>
      <c r="C64" s="139">
        <v>-7.6550000000000002</v>
      </c>
      <c r="D64" s="139">
        <v>-1.1627924639503957</v>
      </c>
      <c r="E64" s="139">
        <v>-3.1659999999999999</v>
      </c>
      <c r="F64" s="139">
        <v>-0.13</v>
      </c>
      <c r="G64" s="139">
        <v>-4.2039999999999997</v>
      </c>
      <c r="H64" s="139">
        <v>-15.154999999999999</v>
      </c>
      <c r="I64" s="307">
        <v>-2.3020404691271388</v>
      </c>
      <c r="J64" s="176"/>
      <c r="K64" s="176"/>
      <c r="N64" s="177"/>
    </row>
    <row r="65" spans="1:14" x14ac:dyDescent="0.4">
      <c r="B65" s="158" t="s">
        <v>77</v>
      </c>
      <c r="C65" s="139">
        <v>-9.9169999999999998</v>
      </c>
      <c r="D65" s="139">
        <v>-1.4689479772895933</v>
      </c>
      <c r="E65" s="139">
        <v>-10.212</v>
      </c>
      <c r="F65" s="139">
        <v>-0.121</v>
      </c>
      <c r="G65" s="139">
        <v>-5.0389999999999997</v>
      </c>
      <c r="H65" s="139">
        <v>-25.289000000000001</v>
      </c>
      <c r="I65" s="307">
        <v>-3.7459136228372012</v>
      </c>
      <c r="J65" s="176"/>
      <c r="K65" s="176"/>
      <c r="N65" s="177"/>
    </row>
    <row r="66" spans="1:14" x14ac:dyDescent="0.4">
      <c r="B66" s="158" t="s">
        <v>78</v>
      </c>
      <c r="C66" s="139">
        <v>-10.0646624</v>
      </c>
      <c r="D66" s="139">
        <v>-1.4803721753715084</v>
      </c>
      <c r="E66" s="139">
        <v>-14.7677166</v>
      </c>
      <c r="F66" s="139">
        <v>-8.8635933000000028E-2</v>
      </c>
      <c r="G66" s="139">
        <v>-5.6641843899999991</v>
      </c>
      <c r="H66" s="139">
        <v>-30.5851994</v>
      </c>
      <c r="I66" s="307">
        <v>-4.4986584120247644</v>
      </c>
      <c r="J66" s="176"/>
      <c r="K66" s="176"/>
      <c r="N66" s="177"/>
    </row>
    <row r="67" spans="1:14" x14ac:dyDescent="0.4">
      <c r="B67" s="158" t="s">
        <v>79</v>
      </c>
      <c r="C67" s="139">
        <v>-10.950741900000002</v>
      </c>
      <c r="D67" s="139">
        <v>-1.6014927317015941</v>
      </c>
      <c r="E67" s="139">
        <v>-13.165611699999999</v>
      </c>
      <c r="F67" s="139">
        <v>-6.6599038000000013E-2</v>
      </c>
      <c r="G67" s="139">
        <v>-4.7776212200000003</v>
      </c>
      <c r="H67" s="139">
        <v>-28.9605739</v>
      </c>
      <c r="I67" s="307">
        <v>-4.2353430507531993</v>
      </c>
      <c r="J67" s="176"/>
      <c r="K67" s="176"/>
      <c r="N67" s="177"/>
    </row>
    <row r="68" spans="1:14" x14ac:dyDescent="0.4">
      <c r="B68" s="158" t="s">
        <v>80</v>
      </c>
      <c r="C68" s="139">
        <v>-10.9467117</v>
      </c>
      <c r="D68" s="139">
        <v>-1.5922665184274574</v>
      </c>
      <c r="E68" s="139">
        <v>-12.856949</v>
      </c>
      <c r="F68" s="139">
        <v>-6.6450644000000017E-2</v>
      </c>
      <c r="G68" s="139">
        <v>-3.9716314499999998</v>
      </c>
      <c r="H68" s="139">
        <v>-27.841742799999999</v>
      </c>
      <c r="I68" s="307">
        <v>-4.0497526645475395</v>
      </c>
      <c r="J68" s="176"/>
      <c r="K68" s="176"/>
      <c r="N68" s="177"/>
    </row>
    <row r="69" spans="1:14" x14ac:dyDescent="0.4">
      <c r="B69" s="158" t="s">
        <v>338</v>
      </c>
      <c r="C69" s="139">
        <v>-10.325413699999997</v>
      </c>
      <c r="D69" s="139">
        <v>-1.4928971910933857</v>
      </c>
      <c r="E69" s="139">
        <v>-13.3692513</v>
      </c>
      <c r="F69" s="139">
        <v>-6.2908019999999967E-2</v>
      </c>
      <c r="G69" s="139">
        <v>-3.85461024</v>
      </c>
      <c r="H69" s="139">
        <v>-27.6121832</v>
      </c>
      <c r="I69" s="307">
        <v>-3.9923001573521435</v>
      </c>
      <c r="J69" s="176"/>
      <c r="K69" s="176"/>
      <c r="N69" s="177"/>
    </row>
    <row r="70" spans="1:14" x14ac:dyDescent="0.4">
      <c r="B70" s="158" t="s">
        <v>339</v>
      </c>
      <c r="C70" s="139">
        <v>-9.5330274199999998</v>
      </c>
      <c r="D70" s="139">
        <v>-1.3687037850771908</v>
      </c>
      <c r="E70" s="139">
        <v>-12.8228647</v>
      </c>
      <c r="F70" s="139">
        <v>-5.9197264999999957E-2</v>
      </c>
      <c r="G70" s="139">
        <v>-3.4883246799999998</v>
      </c>
      <c r="H70" s="139">
        <v>-25.903414100000006</v>
      </c>
      <c r="I70" s="307">
        <v>-3.7190809763863952</v>
      </c>
      <c r="J70" s="176"/>
      <c r="K70" s="176"/>
      <c r="N70" s="177"/>
    </row>
    <row r="71" spans="1:14" x14ac:dyDescent="0.4">
      <c r="B71" s="158" t="s">
        <v>340</v>
      </c>
      <c r="C71" s="139">
        <v>-8.5723177199999991</v>
      </c>
      <c r="D71" s="139">
        <v>-1.221879651370517</v>
      </c>
      <c r="E71" s="139">
        <v>-12.797132100000001</v>
      </c>
      <c r="F71" s="139">
        <v>-5.6306161999999972E-2</v>
      </c>
      <c r="G71" s="139">
        <v>-3.3265582999999999</v>
      </c>
      <c r="H71" s="139">
        <v>-24.752314200000001</v>
      </c>
      <c r="I71" s="307">
        <v>-3.5281414003994125</v>
      </c>
      <c r="J71" s="176"/>
      <c r="K71" s="176"/>
      <c r="N71" s="177"/>
    </row>
    <row r="72" spans="1:14" x14ac:dyDescent="0.4">
      <c r="B72" s="158" t="s">
        <v>341</v>
      </c>
      <c r="C72" s="139">
        <v>-7.8486960799999999</v>
      </c>
      <c r="D72" s="139">
        <v>-1.1103451100943935</v>
      </c>
      <c r="E72" s="139">
        <v>-12.510481799999999</v>
      </c>
      <c r="F72" s="139">
        <v>-5.3561960999999998E-2</v>
      </c>
      <c r="G72" s="139">
        <v>-3.3700459599999997</v>
      </c>
      <c r="H72" s="139">
        <v>-23.782785800000003</v>
      </c>
      <c r="I72" s="307">
        <v>-3.364520634802358</v>
      </c>
      <c r="J72" s="176"/>
      <c r="K72" s="176"/>
      <c r="N72" s="177"/>
    </row>
    <row r="73" spans="1:14" x14ac:dyDescent="0.4">
      <c r="B73" s="158" t="s">
        <v>345</v>
      </c>
      <c r="C73" s="139">
        <v>-7.0560264699999999</v>
      </c>
      <c r="D73" s="139">
        <v>-0.98995186631048748</v>
      </c>
      <c r="E73" s="139">
        <v>-12.395587799999999</v>
      </c>
      <c r="F73" s="139">
        <v>-4.9713532000000046E-2</v>
      </c>
      <c r="G73" s="139">
        <v>-3.6274390400000001</v>
      </c>
      <c r="H73" s="139">
        <v>-23.128766899999999</v>
      </c>
      <c r="I73" s="307">
        <v>-3.2449376508808969</v>
      </c>
      <c r="J73" s="176"/>
      <c r="K73" s="176"/>
      <c r="N73" s="177"/>
    </row>
    <row r="74" spans="1:14" x14ac:dyDescent="0.4">
      <c r="B74" s="158" t="s">
        <v>346</v>
      </c>
      <c r="C74" s="139">
        <v>-6.3181008700000003</v>
      </c>
      <c r="D74" s="139">
        <v>-0.8791211861076198</v>
      </c>
      <c r="E74" s="139">
        <v>-12.3201</v>
      </c>
      <c r="F74" s="139">
        <v>-4.7697426000000008E-2</v>
      </c>
      <c r="G74" s="139">
        <v>-3.6705798899999991</v>
      </c>
      <c r="H74" s="139">
        <v>-22.356478200000002</v>
      </c>
      <c r="I74" s="307">
        <v>-3.1107533793415274</v>
      </c>
      <c r="J74" s="176"/>
      <c r="K74" s="176"/>
      <c r="N74" s="177"/>
    </row>
    <row r="75" spans="1:14" x14ac:dyDescent="0.4">
      <c r="B75" s="158" t="s">
        <v>347</v>
      </c>
      <c r="C75" s="139">
        <v>-5.7591896299999998</v>
      </c>
      <c r="D75" s="139">
        <v>-0.79445781494793999</v>
      </c>
      <c r="E75" s="139">
        <v>-12.5061386</v>
      </c>
      <c r="F75" s="139">
        <v>-4.6784468000000003E-2</v>
      </c>
      <c r="G75" s="139">
        <v>-3.7048452700000007</v>
      </c>
      <c r="H75" s="139">
        <v>-22.016957900000001</v>
      </c>
      <c r="I75" s="307">
        <v>-3.0371537297400617</v>
      </c>
      <c r="J75" s="176"/>
      <c r="K75" s="176"/>
      <c r="N75" s="177"/>
    </row>
    <row r="76" spans="1:14" x14ac:dyDescent="0.4">
      <c r="B76" s="158" t="s">
        <v>348</v>
      </c>
      <c r="C76" s="139">
        <v>-5.2686739999999999</v>
      </c>
      <c r="D76" s="139">
        <v>-0.72026739905008941</v>
      </c>
      <c r="E76" s="139">
        <v>-12.555353999999999</v>
      </c>
      <c r="F76" s="139">
        <v>-4.5559650000000035E-2</v>
      </c>
      <c r="G76" s="139">
        <v>-3.7310120699999998</v>
      </c>
      <c r="H76" s="139">
        <v>-21.6005997</v>
      </c>
      <c r="I76" s="307">
        <v>-2.9529645910605096</v>
      </c>
      <c r="J76" s="176"/>
      <c r="K76" s="176"/>
      <c r="N76" s="177"/>
    </row>
    <row r="77" spans="1:14" x14ac:dyDescent="0.4">
      <c r="B77" s="158" t="s">
        <v>369</v>
      </c>
      <c r="C77" s="139">
        <v>-4.7623778000000003</v>
      </c>
      <c r="D77" s="139">
        <v>-0.64510106230369701</v>
      </c>
      <c r="E77" s="139">
        <v>-12.820842000000001</v>
      </c>
      <c r="F77" s="139">
        <v>-4.4870068000000006E-2</v>
      </c>
      <c r="G77" s="139">
        <v>-3.7535219999999989</v>
      </c>
      <c r="H77" s="139">
        <v>-21.381611799999998</v>
      </c>
      <c r="I77" s="307">
        <v>-2.8963053888637855</v>
      </c>
      <c r="J77" s="176"/>
      <c r="K77" s="176"/>
      <c r="N77" s="177"/>
    </row>
    <row r="78" spans="1:14" x14ac:dyDescent="0.4">
      <c r="B78" s="158" t="s">
        <v>370</v>
      </c>
      <c r="C78" s="139">
        <v>-4.2089302699999998</v>
      </c>
      <c r="D78" s="139">
        <v>-0.56480256309582866</v>
      </c>
      <c r="E78" s="139">
        <v>-12.838093999999998</v>
      </c>
      <c r="F78" s="139">
        <v>-4.3986947999999984E-2</v>
      </c>
      <c r="G78" s="139">
        <v>-3.7812040900000001</v>
      </c>
      <c r="H78" s="139">
        <v>-20.872215300000001</v>
      </c>
      <c r="I78" s="307">
        <v>-2.8008733675048436</v>
      </c>
      <c r="J78" s="176"/>
      <c r="K78" s="176"/>
      <c r="N78" s="177"/>
    </row>
    <row r="79" spans="1:14" x14ac:dyDescent="0.4">
      <c r="B79" s="158" t="s">
        <v>371</v>
      </c>
      <c r="C79" s="139">
        <v>-3.72186693</v>
      </c>
      <c r="D79" s="139">
        <v>-0.49481538642693634</v>
      </c>
      <c r="E79" s="139">
        <v>-13.048249799999999</v>
      </c>
      <c r="F79" s="139">
        <v>-4.4586979999999984E-2</v>
      </c>
      <c r="G79" s="139">
        <v>-3.80687474</v>
      </c>
      <c r="H79" s="139">
        <v>-20.621578499999998</v>
      </c>
      <c r="I79" s="307">
        <v>-2.7416010636927584</v>
      </c>
      <c r="J79" s="176"/>
      <c r="K79" s="176"/>
      <c r="N79" s="177"/>
    </row>
    <row r="80" spans="1:14" s="2" customFormat="1" ht="15.9" x14ac:dyDescent="0.45">
      <c r="A80" s="7"/>
      <c r="B80" s="51" t="s">
        <v>372</v>
      </c>
      <c r="C80" s="139">
        <v>-3.39657579</v>
      </c>
      <c r="D80" s="139">
        <v>-0.4474159876871654</v>
      </c>
      <c r="E80" s="139">
        <v>-13.052293199999999</v>
      </c>
      <c r="F80" s="139">
        <v>-4.3611648000000003E-2</v>
      </c>
      <c r="G80" s="139">
        <v>-3.8272244400000019</v>
      </c>
      <c r="H80" s="139">
        <v>-20.319705000000006</v>
      </c>
      <c r="I80" s="307">
        <v>-2.6766253557047333</v>
      </c>
      <c r="J80" s="176"/>
      <c r="M80" s="28"/>
      <c r="N80" s="28"/>
    </row>
    <row r="81" spans="1:14" s="2" customFormat="1" ht="15.9" x14ac:dyDescent="0.45">
      <c r="A81" s="7"/>
      <c r="B81" s="51" t="s">
        <v>491</v>
      </c>
      <c r="C81" s="139">
        <v>-3.10709254</v>
      </c>
      <c r="D81" s="139">
        <v>-0.40560871771005619</v>
      </c>
      <c r="E81" s="139">
        <v>-12.8692422</v>
      </c>
      <c r="F81" s="139">
        <v>-4.0028882000000009E-2</v>
      </c>
      <c r="G81" s="139">
        <v>-3.8258749800000005</v>
      </c>
      <c r="H81" s="139">
        <v>-19.842238600000002</v>
      </c>
      <c r="I81" s="307">
        <v>-2.5902623920699126</v>
      </c>
      <c r="J81" s="176"/>
      <c r="M81" s="28"/>
      <c r="N81" s="28"/>
    </row>
    <row r="82" spans="1:14" s="2" customFormat="1" ht="15.9" x14ac:dyDescent="0.45">
      <c r="A82" s="7"/>
      <c r="B82" s="51" t="s">
        <v>492</v>
      </c>
      <c r="C82" s="139">
        <v>-2.8686759900000003</v>
      </c>
      <c r="D82" s="139">
        <v>-0.3711301661869254</v>
      </c>
      <c r="E82" s="139">
        <v>-12.7060522</v>
      </c>
      <c r="F82" s="139">
        <v>-3.8928403E-2</v>
      </c>
      <c r="G82" s="139">
        <v>-3.8456906499999994</v>
      </c>
      <c r="H82" s="139">
        <v>-19.4593472</v>
      </c>
      <c r="I82" s="307">
        <v>-2.517520551432189</v>
      </c>
      <c r="J82" s="176"/>
      <c r="M82" s="28"/>
      <c r="N82" s="28"/>
    </row>
    <row r="83" spans="1:14" s="2" customFormat="1" ht="15.9" x14ac:dyDescent="0.45">
      <c r="A83" s="7"/>
      <c r="B83" s="51" t="s">
        <v>493</v>
      </c>
      <c r="C83" s="139">
        <v>-2.6799443900000002</v>
      </c>
      <c r="D83" s="139">
        <v>-0.34362473985240277</v>
      </c>
      <c r="E83" s="139">
        <v>-12.518002300000001</v>
      </c>
      <c r="F83" s="139">
        <v>-3.7618538999999999E-2</v>
      </c>
      <c r="G83" s="139">
        <v>-3.8836783300000008</v>
      </c>
      <c r="H83" s="139">
        <v>-19.1192435</v>
      </c>
      <c r="I83" s="307">
        <v>-2.4514855973792211</v>
      </c>
      <c r="J83" s="176"/>
      <c r="M83" s="28"/>
      <c r="N83" s="28"/>
    </row>
    <row r="84" spans="1:14" x14ac:dyDescent="0.4">
      <c r="B84" s="158" t="s">
        <v>494</v>
      </c>
      <c r="C84" s="139">
        <v>-2.6118366599999998</v>
      </c>
      <c r="D84" s="139">
        <v>-0.33191024060221697</v>
      </c>
      <c r="E84" s="139">
        <v>-12.578992099999999</v>
      </c>
      <c r="F84" s="139">
        <v>-3.6467363999999974E-2</v>
      </c>
      <c r="G84" s="139">
        <v>-3.9406525399999999</v>
      </c>
      <c r="H84" s="139">
        <v>-19.167948599999999</v>
      </c>
      <c r="I84" s="307">
        <v>-2.4358485081057588</v>
      </c>
      <c r="J84" s="176"/>
      <c r="K84" s="176"/>
      <c r="N84" s="177"/>
    </row>
    <row r="85" spans="1:14" x14ac:dyDescent="0.4">
      <c r="B85" s="158" t="s">
        <v>600</v>
      </c>
      <c r="C85" s="139">
        <v>-2.6175660999999999</v>
      </c>
      <c r="D85" s="139">
        <v>-0.32967734691439554</v>
      </c>
      <c r="E85" s="139">
        <v>-12.717927100000002</v>
      </c>
      <c r="F85" s="139">
        <v>-3.4920676999999956E-2</v>
      </c>
      <c r="G85" s="139">
        <v>-4.0532372600000004</v>
      </c>
      <c r="H85" s="139">
        <v>-19.423651100000001</v>
      </c>
      <c r="I85" s="307">
        <v>-2.4463709864056082</v>
      </c>
      <c r="J85" s="176"/>
      <c r="N85" s="177"/>
    </row>
    <row r="86" spans="1:14" x14ac:dyDescent="0.4">
      <c r="B86" s="158" t="s">
        <v>601</v>
      </c>
      <c r="C86" s="139">
        <v>-2.6670505699999998</v>
      </c>
      <c r="D86" s="139">
        <v>-0.33295533029273433</v>
      </c>
      <c r="E86" s="139">
        <v>-12.805503099999999</v>
      </c>
      <c r="F86" s="139">
        <v>-3.4985094000000001E-2</v>
      </c>
      <c r="G86" s="139">
        <v>-4.0771498399999997</v>
      </c>
      <c r="H86" s="139">
        <v>-19.5846886</v>
      </c>
      <c r="I86" s="307">
        <v>-2.4449579377466959</v>
      </c>
      <c r="J86" s="176"/>
      <c r="N86" s="177"/>
    </row>
    <row r="87" spans="1:14" x14ac:dyDescent="0.4">
      <c r="B87" s="158" t="s">
        <v>604</v>
      </c>
      <c r="C87" s="139">
        <v>-2.7670242199999997</v>
      </c>
      <c r="D87" s="139">
        <v>-0.34243505744732189</v>
      </c>
      <c r="E87" s="139">
        <v>-12.7453387</v>
      </c>
      <c r="F87" s="139">
        <v>-3.4841250999999997E-2</v>
      </c>
      <c r="G87" s="139">
        <v>-4.1205093999999995</v>
      </c>
      <c r="H87" s="139">
        <v>-19.667713599999999</v>
      </c>
      <c r="I87" s="307">
        <v>-2.4339919353772315</v>
      </c>
      <c r="J87" s="176"/>
      <c r="N87" s="177"/>
    </row>
    <row r="88" spans="1:14" x14ac:dyDescent="0.4">
      <c r="B88" s="540" t="s">
        <v>602</v>
      </c>
      <c r="C88" s="541">
        <v>-3.0194573999999998</v>
      </c>
      <c r="D88" s="541">
        <v>-0.37043703784590176</v>
      </c>
      <c r="E88" s="541">
        <v>-12.7470821</v>
      </c>
      <c r="F88" s="541">
        <v>-3.3203274999999963E-2</v>
      </c>
      <c r="G88" s="541">
        <v>-4.1801531599999997</v>
      </c>
      <c r="H88" s="541">
        <v>-19.979895899999999</v>
      </c>
      <c r="I88" s="542">
        <v>-2.4511998260566541</v>
      </c>
      <c r="J88" s="176"/>
      <c r="N88" s="177"/>
    </row>
    <row r="89" spans="1:14" x14ac:dyDescent="0.4">
      <c r="B89" s="8">
        <v>2008</v>
      </c>
      <c r="C89" s="271">
        <v>-26.879000000000001</v>
      </c>
      <c r="D89" s="139">
        <v>-1.6866842369477912</v>
      </c>
      <c r="E89" s="139">
        <v>-20.315999999999999</v>
      </c>
      <c r="F89" s="139">
        <v>-0.71499999999999997</v>
      </c>
      <c r="G89" s="139">
        <v>-13.634</v>
      </c>
      <c r="H89" s="139">
        <v>-61.543999999999997</v>
      </c>
      <c r="I89" s="307">
        <v>-3.8619477911646585</v>
      </c>
      <c r="J89" s="176"/>
    </row>
    <row r="90" spans="1:14" x14ac:dyDescent="0.4">
      <c r="B90" s="8">
        <v>2009</v>
      </c>
      <c r="C90" s="139">
        <v>-19.225000000000001</v>
      </c>
      <c r="D90" s="139">
        <v>-1.2412819714850576</v>
      </c>
      <c r="E90" s="139">
        <v>-12.753</v>
      </c>
      <c r="F90" s="139">
        <v>-0.25900000000000001</v>
      </c>
      <c r="G90" s="139">
        <v>-15.282</v>
      </c>
      <c r="H90" s="139">
        <v>-47.518999999999998</v>
      </c>
      <c r="I90" s="307">
        <v>-3.068113290142962</v>
      </c>
      <c r="J90" s="176"/>
    </row>
    <row r="91" spans="1:14" x14ac:dyDescent="0.4">
      <c r="B91" s="8">
        <v>2010</v>
      </c>
      <c r="C91" s="139">
        <v>-25.082000000000001</v>
      </c>
      <c r="D91" s="139">
        <v>-1.5592896224121928</v>
      </c>
      <c r="E91" s="139">
        <v>1.0960000000000001</v>
      </c>
      <c r="F91" s="139">
        <v>-0.38900000000000001</v>
      </c>
      <c r="G91" s="139">
        <v>-20.03</v>
      </c>
      <c r="H91" s="139">
        <v>-44.405000000000001</v>
      </c>
      <c r="I91" s="307">
        <v>-2.7605556049443196</v>
      </c>
      <c r="J91" s="176"/>
    </row>
    <row r="92" spans="1:14" x14ac:dyDescent="0.4">
      <c r="B92" s="8">
        <v>2011</v>
      </c>
      <c r="C92" s="139">
        <v>-13.138</v>
      </c>
      <c r="D92" s="139">
        <v>-0.79021286065716745</v>
      </c>
      <c r="E92" s="139">
        <v>7.1139999999999999</v>
      </c>
      <c r="F92" s="139">
        <v>-0.17299999999999999</v>
      </c>
      <c r="G92" s="139">
        <v>-20.908000000000001</v>
      </c>
      <c r="H92" s="139">
        <v>-27.105</v>
      </c>
      <c r="I92" s="307">
        <v>-1.6302876836742672</v>
      </c>
      <c r="J92" s="176"/>
    </row>
    <row r="93" spans="1:14" x14ac:dyDescent="0.4">
      <c r="B93" s="8">
        <v>2012</v>
      </c>
      <c r="C93" s="139">
        <v>-16.946000000000002</v>
      </c>
      <c r="D93" s="139">
        <v>-0.98884586993753332</v>
      </c>
      <c r="E93" s="139">
        <v>-15.811999999999999</v>
      </c>
      <c r="F93" s="139">
        <v>-0.14799999999999999</v>
      </c>
      <c r="G93" s="139">
        <v>-21</v>
      </c>
      <c r="H93" s="139">
        <v>-53.905999999999999</v>
      </c>
      <c r="I93" s="307">
        <v>-3.1455638773074868</v>
      </c>
      <c r="J93" s="176"/>
    </row>
    <row r="94" spans="1:14" x14ac:dyDescent="0.4">
      <c r="B94" s="8">
        <v>2013</v>
      </c>
      <c r="C94" s="139">
        <v>-25.3</v>
      </c>
      <c r="D94" s="139">
        <v>-1.4202623724219852</v>
      </c>
      <c r="E94" s="139">
        <v>-31.242999999999999</v>
      </c>
      <c r="F94" s="139">
        <v>-0.32600000000000001</v>
      </c>
      <c r="G94" s="139">
        <v>-25.863</v>
      </c>
      <c r="H94" s="139">
        <v>-82.731999999999999</v>
      </c>
      <c r="I94" s="307">
        <v>-4.6443140946725565</v>
      </c>
      <c r="J94" s="176"/>
    </row>
    <row r="95" spans="1:14" x14ac:dyDescent="0.4">
      <c r="B95" s="8">
        <v>2014</v>
      </c>
      <c r="C95" s="139">
        <v>-36.177</v>
      </c>
      <c r="D95" s="139">
        <v>-1.9423746613448274</v>
      </c>
      <c r="E95" s="139">
        <v>-32.802999999999997</v>
      </c>
      <c r="F95" s="139">
        <v>-0.46899999999999997</v>
      </c>
      <c r="G95" s="139">
        <v>-24.081</v>
      </c>
      <c r="H95" s="139">
        <v>-93.53</v>
      </c>
      <c r="I95" s="307">
        <v>-5.021707219381975</v>
      </c>
      <c r="J95" s="176"/>
    </row>
    <row r="96" spans="1:14" x14ac:dyDescent="0.4">
      <c r="B96" s="8">
        <v>2015</v>
      </c>
      <c r="C96" s="139">
        <v>-28.97</v>
      </c>
      <c r="D96" s="139">
        <v>-1.5116483541713301</v>
      </c>
      <c r="E96" s="139">
        <v>-41.679000000000002</v>
      </c>
      <c r="F96" s="139">
        <v>-0.09</v>
      </c>
      <c r="G96" s="139">
        <v>-24.082999999999998</v>
      </c>
      <c r="H96" s="139">
        <v>-94.822000000000003</v>
      </c>
      <c r="I96" s="307">
        <v>-4.9477915167150108</v>
      </c>
      <c r="J96" s="176"/>
    </row>
    <row r="97" spans="2:10" x14ac:dyDescent="0.4">
      <c r="B97" s="8">
        <v>2016</v>
      </c>
      <c r="C97" s="139">
        <v>-37.756</v>
      </c>
      <c r="D97" s="139">
        <v>-1.895719367658393</v>
      </c>
      <c r="E97" s="139">
        <v>-46.372999999999998</v>
      </c>
      <c r="F97" s="139">
        <v>-0.36</v>
      </c>
      <c r="G97" s="139">
        <v>-24.007999999999999</v>
      </c>
      <c r="H97" s="139">
        <v>-108.497</v>
      </c>
      <c r="I97" s="307">
        <v>-5.447607379829237</v>
      </c>
      <c r="J97" s="176"/>
    </row>
    <row r="98" spans="2:10" x14ac:dyDescent="0.4">
      <c r="B98" s="8">
        <v>2017</v>
      </c>
      <c r="C98" s="139">
        <v>-27.925000000000001</v>
      </c>
      <c r="D98" s="139">
        <v>-1.340947964976408</v>
      </c>
      <c r="E98" s="139">
        <v>-22.097000000000001</v>
      </c>
      <c r="F98" s="139">
        <v>-0.31</v>
      </c>
      <c r="G98" s="139">
        <v>-22.419</v>
      </c>
      <c r="H98" s="139">
        <v>-72.751000000000005</v>
      </c>
      <c r="I98" s="307">
        <v>-3.4934755738585017</v>
      </c>
      <c r="J98" s="176"/>
    </row>
    <row r="99" spans="2:10" x14ac:dyDescent="0.4">
      <c r="B99" s="8">
        <v>2018</v>
      </c>
      <c r="C99" s="139">
        <v>-29.754000000000001</v>
      </c>
      <c r="D99" s="139">
        <v>-1.3824255309658859</v>
      </c>
      <c r="E99" s="139">
        <v>-28.867000000000001</v>
      </c>
      <c r="F99" s="139">
        <v>-0.38600000000000001</v>
      </c>
      <c r="G99" s="139">
        <v>-25.513999999999999</v>
      </c>
      <c r="H99" s="139">
        <v>-84.521000000000001</v>
      </c>
      <c r="I99" s="307">
        <v>-3.9270010184434914</v>
      </c>
      <c r="J99" s="176"/>
    </row>
    <row r="100" spans="2:10" x14ac:dyDescent="0.4">
      <c r="B100" s="8">
        <v>2019</v>
      </c>
      <c r="C100" s="139">
        <v>-31.175999999999998</v>
      </c>
      <c r="D100" s="139">
        <v>-1.3955730753236126</v>
      </c>
      <c r="E100" s="139">
        <v>-1.7969999999999999</v>
      </c>
      <c r="F100" s="139">
        <v>-0.45700000000000002</v>
      </c>
      <c r="G100" s="139">
        <v>-26.616</v>
      </c>
      <c r="H100" s="139">
        <v>-60.045999999999999</v>
      </c>
      <c r="I100" s="307">
        <v>-2.6879195817578148</v>
      </c>
      <c r="J100" s="176"/>
    </row>
    <row r="101" spans="2:10" x14ac:dyDescent="0.4">
      <c r="B101" s="8">
        <v>2020</v>
      </c>
      <c r="C101" s="139">
        <v>12.824</v>
      </c>
      <c r="D101" s="139">
        <v>0.60942228440213508</v>
      </c>
      <c r="E101" s="139">
        <v>-44.582000000000001</v>
      </c>
      <c r="F101" s="139">
        <v>-0.249</v>
      </c>
      <c r="G101" s="139">
        <v>-28.367000000000001</v>
      </c>
      <c r="H101" s="139">
        <v>-60.374000000000002</v>
      </c>
      <c r="I101" s="307">
        <v>-2.869093964324275</v>
      </c>
      <c r="J101" s="176"/>
    </row>
    <row r="102" spans="2:10" x14ac:dyDescent="0.4">
      <c r="B102" s="8">
        <v>2021</v>
      </c>
      <c r="C102" s="139">
        <v>-3.5179999999999998</v>
      </c>
      <c r="D102" s="139">
        <v>-0.15402269361086021</v>
      </c>
      <c r="E102" s="139">
        <v>12.792999999999999</v>
      </c>
      <c r="F102" s="139">
        <v>-0.26</v>
      </c>
      <c r="G102" s="139">
        <v>-19.82</v>
      </c>
      <c r="H102" s="139">
        <v>-10.805</v>
      </c>
      <c r="I102" s="307">
        <v>-0.47305719285541348</v>
      </c>
      <c r="J102" s="176"/>
    </row>
    <row r="103" spans="2:10" x14ac:dyDescent="0.4">
      <c r="B103" s="8">
        <v>2022</v>
      </c>
      <c r="C103" s="139">
        <v>-67.951999999999998</v>
      </c>
      <c r="D103" s="139">
        <v>-2.7113882936911704</v>
      </c>
      <c r="E103" s="139">
        <v>13.451000000000001</v>
      </c>
      <c r="F103" s="139">
        <v>-0.76900000000000002</v>
      </c>
      <c r="G103" s="139">
        <v>-23.026</v>
      </c>
      <c r="H103" s="139">
        <v>-78.296000000000006</v>
      </c>
      <c r="I103" s="307">
        <v>-3.1241296480286653</v>
      </c>
      <c r="J103" s="176"/>
    </row>
    <row r="104" spans="2:10" x14ac:dyDescent="0.4">
      <c r="B104" s="8">
        <v>2023</v>
      </c>
      <c r="C104" s="139">
        <v>-38.587404300000003</v>
      </c>
      <c r="D104" s="139">
        <v>-1.4307023369727776</v>
      </c>
      <c r="E104" s="139">
        <v>-41.3113283</v>
      </c>
      <c r="F104" s="139">
        <v>-0.40623497100000006</v>
      </c>
      <c r="G104" s="139">
        <v>-19.684805609999998</v>
      </c>
      <c r="H104" s="139">
        <v>-99.989773299999996</v>
      </c>
      <c r="I104" s="307">
        <v>-3.7073134337177542</v>
      </c>
      <c r="J104" s="176"/>
    </row>
    <row r="105" spans="2:10" x14ac:dyDescent="0.4">
      <c r="B105" s="8">
        <v>2024</v>
      </c>
      <c r="C105" s="139">
        <v>-39.377470539999997</v>
      </c>
      <c r="D105" s="139">
        <v>-1.417885456267358</v>
      </c>
      <c r="E105" s="139">
        <v>-51.846197100000005</v>
      </c>
      <c r="F105" s="139">
        <v>-0.24486209099999992</v>
      </c>
      <c r="G105" s="139">
        <v>-14.641124670000002</v>
      </c>
      <c r="H105" s="139">
        <v>-106.10965429999999</v>
      </c>
      <c r="I105" s="307">
        <v>-3.8207465725533916</v>
      </c>
      <c r="J105" s="176"/>
    </row>
    <row r="106" spans="2:10" x14ac:dyDescent="0.4">
      <c r="B106" s="8">
        <v>2025</v>
      </c>
      <c r="C106" s="139">
        <v>-26.982013050000003</v>
      </c>
      <c r="D106" s="139">
        <v>-0.94235977498446044</v>
      </c>
      <c r="E106" s="139">
        <v>-49.732308199999999</v>
      </c>
      <c r="F106" s="139">
        <v>-0.19775738700000006</v>
      </c>
      <c r="G106" s="139">
        <v>-14.37291016</v>
      </c>
      <c r="H106" s="139">
        <v>-91.284988799999994</v>
      </c>
      <c r="I106" s="307">
        <v>-3.188172111014044</v>
      </c>
      <c r="J106" s="176"/>
    </row>
    <row r="107" spans="2:10" x14ac:dyDescent="0.4">
      <c r="B107" s="8">
        <v>2026</v>
      </c>
      <c r="C107" s="139">
        <v>-17.961849000000001</v>
      </c>
      <c r="D107" s="139">
        <v>-0.60536660000473519</v>
      </c>
      <c r="E107" s="139">
        <v>-51.262539799999992</v>
      </c>
      <c r="F107" s="139">
        <v>-0.17900364600000002</v>
      </c>
      <c r="G107" s="139">
        <v>-15.072612899999999</v>
      </c>
      <c r="H107" s="139">
        <v>-84.476005300000011</v>
      </c>
      <c r="I107" s="307">
        <v>-2.8470872965496477</v>
      </c>
      <c r="J107" s="176"/>
    </row>
    <row r="108" spans="2:10" x14ac:dyDescent="0.4">
      <c r="B108" s="8">
        <v>2027</v>
      </c>
      <c r="C108" s="271">
        <v>-12.052288710000001</v>
      </c>
      <c r="D108" s="271">
        <v>-0.39155634753145785</v>
      </c>
      <c r="E108" s="271">
        <v>-51.145589899999997</v>
      </c>
      <c r="F108" s="271">
        <v>-0.16018747200000003</v>
      </c>
      <c r="G108" s="271">
        <v>-15.382468400000004</v>
      </c>
      <c r="H108" s="271">
        <v>-78.740534299999993</v>
      </c>
      <c r="I108" s="307">
        <v>-2.5581328787454409</v>
      </c>
      <c r="J108" s="176"/>
    </row>
    <row r="109" spans="2:10" x14ac:dyDescent="0.4">
      <c r="B109" s="135">
        <v>2028</v>
      </c>
      <c r="C109" s="143">
        <v>-10.66347755</v>
      </c>
      <c r="D109" s="143">
        <v>-0.33428293261522213</v>
      </c>
      <c r="E109" s="143">
        <v>-50.847761000000006</v>
      </c>
      <c r="F109" s="143">
        <v>-0.14121438599999994</v>
      </c>
      <c r="G109" s="143">
        <v>-16.191549040000002</v>
      </c>
      <c r="H109" s="143">
        <v>-77.844001900000009</v>
      </c>
      <c r="I109" s="308">
        <v>-2.4402847119640558</v>
      </c>
      <c r="J109" s="176"/>
    </row>
    <row r="110" spans="2:10" x14ac:dyDescent="0.4">
      <c r="B110" s="8" t="s">
        <v>319</v>
      </c>
      <c r="C110" s="139">
        <v>-22.35</v>
      </c>
      <c r="D110" s="139">
        <v>-1.4120626159739347</v>
      </c>
      <c r="E110" s="139">
        <v>-26.79</v>
      </c>
      <c r="F110" s="139">
        <v>-0.60499999999999998</v>
      </c>
      <c r="G110" s="139">
        <v>-13.365</v>
      </c>
      <c r="H110" s="139">
        <v>-63.11</v>
      </c>
      <c r="I110" s="307">
        <v>-3.9872604784838934</v>
      </c>
      <c r="J110" s="176"/>
    </row>
    <row r="111" spans="2:10" x14ac:dyDescent="0.4">
      <c r="B111" s="51" t="s">
        <v>320</v>
      </c>
      <c r="C111" s="139">
        <v>-19.308</v>
      </c>
      <c r="D111" s="139">
        <v>-1.2391411496519007</v>
      </c>
      <c r="E111" s="139">
        <v>-5.6269999999999998</v>
      </c>
      <c r="F111" s="139">
        <v>-0.27400000000000002</v>
      </c>
      <c r="G111" s="139">
        <v>-16.088000000000001</v>
      </c>
      <c r="H111" s="139">
        <v>-41.296999999999997</v>
      </c>
      <c r="I111" s="307">
        <v>-2.6503424516871008</v>
      </c>
      <c r="J111" s="176"/>
    </row>
    <row r="112" spans="2:10" x14ac:dyDescent="0.4">
      <c r="B112" s="51" t="s">
        <v>321</v>
      </c>
      <c r="C112" s="139">
        <v>-19.495000000000001</v>
      </c>
      <c r="D112" s="139">
        <v>-1.1980909209352175</v>
      </c>
      <c r="E112" s="139">
        <v>2.6680000000000001</v>
      </c>
      <c r="F112" s="139">
        <v>-0.39700000000000002</v>
      </c>
      <c r="G112" s="139">
        <v>-20.867999999999999</v>
      </c>
      <c r="H112" s="139">
        <v>-38.091999999999999</v>
      </c>
      <c r="I112" s="307">
        <v>-2.3409940682361792</v>
      </c>
      <c r="J112" s="176"/>
    </row>
    <row r="113" spans="2:11" x14ac:dyDescent="0.4">
      <c r="B113" s="51" t="s">
        <v>82</v>
      </c>
      <c r="C113" s="139">
        <v>-14.224</v>
      </c>
      <c r="D113" s="139">
        <v>-0.85043185245150843</v>
      </c>
      <c r="E113" s="139">
        <v>2.8889999999999998</v>
      </c>
      <c r="F113" s="139">
        <v>-0.13800000000000001</v>
      </c>
      <c r="G113" s="139">
        <v>-20.702000000000002</v>
      </c>
      <c r="H113" s="139">
        <v>-32.174999999999997</v>
      </c>
      <c r="I113" s="307">
        <v>-1.9236955042623234</v>
      </c>
      <c r="J113" s="176"/>
    </row>
    <row r="114" spans="2:11" x14ac:dyDescent="0.4">
      <c r="B114" s="51" t="s">
        <v>83</v>
      </c>
      <c r="C114" s="139">
        <v>-18.199000000000002</v>
      </c>
      <c r="D114" s="139">
        <v>-1.0537231474008086</v>
      </c>
      <c r="E114" s="139">
        <v>-24.117999999999999</v>
      </c>
      <c r="F114" s="139">
        <v>-0.22900000000000001</v>
      </c>
      <c r="G114" s="139">
        <v>-22.218</v>
      </c>
      <c r="H114" s="139">
        <v>-64.763999999999996</v>
      </c>
      <c r="I114" s="307">
        <v>-3.7498393273402915</v>
      </c>
      <c r="J114" s="176"/>
    </row>
    <row r="115" spans="2:11" x14ac:dyDescent="0.4">
      <c r="B115" s="51" t="s">
        <v>84</v>
      </c>
      <c r="C115" s="139">
        <v>-30.591999999999999</v>
      </c>
      <c r="D115" s="139">
        <v>-1.6983761276891047</v>
      </c>
      <c r="E115" s="139">
        <v>-26.242999999999999</v>
      </c>
      <c r="F115" s="139">
        <v>-0.307</v>
      </c>
      <c r="G115" s="139">
        <v>-25.283999999999999</v>
      </c>
      <c r="H115" s="139">
        <v>-82.426000000000002</v>
      </c>
      <c r="I115" s="307">
        <v>-4.5760444136016654</v>
      </c>
      <c r="J115" s="176"/>
    </row>
    <row r="116" spans="2:11" x14ac:dyDescent="0.4">
      <c r="B116" s="51" t="s">
        <v>85</v>
      </c>
      <c r="C116" s="139">
        <v>-40.093000000000004</v>
      </c>
      <c r="D116" s="139">
        <v>-2.1334461436948589</v>
      </c>
      <c r="E116" s="139">
        <v>-36.948</v>
      </c>
      <c r="F116" s="139">
        <v>-0.46400000000000002</v>
      </c>
      <c r="G116" s="139">
        <v>-24.042999999999999</v>
      </c>
      <c r="H116" s="139">
        <v>-101.548</v>
      </c>
      <c r="I116" s="307">
        <v>-5.4036163170609708</v>
      </c>
      <c r="J116" s="176"/>
    </row>
    <row r="117" spans="2:11" x14ac:dyDescent="0.4">
      <c r="B117" s="51" t="s">
        <v>86</v>
      </c>
      <c r="C117" s="139">
        <v>-25.928999999999998</v>
      </c>
      <c r="D117" s="139">
        <v>-1.3424677818605053</v>
      </c>
      <c r="E117" s="139">
        <v>-46.55</v>
      </c>
      <c r="F117" s="139">
        <v>-5.0000000000000001E-3</v>
      </c>
      <c r="G117" s="139">
        <v>-24.081</v>
      </c>
      <c r="H117" s="139">
        <v>-96.564999999999998</v>
      </c>
      <c r="I117" s="307">
        <v>-4.999629810457777</v>
      </c>
      <c r="J117" s="176"/>
    </row>
    <row r="118" spans="2:11" x14ac:dyDescent="0.4">
      <c r="B118" s="51" t="s">
        <v>87</v>
      </c>
      <c r="C118" s="139">
        <v>-36.844000000000001</v>
      </c>
      <c r="D118" s="139">
        <v>-1.8277235158923746</v>
      </c>
      <c r="E118" s="139">
        <v>-36.125999999999998</v>
      </c>
      <c r="F118" s="139">
        <v>-0.34</v>
      </c>
      <c r="G118" s="139">
        <v>-23.21</v>
      </c>
      <c r="H118" s="139">
        <v>-96.52</v>
      </c>
      <c r="I118" s="307">
        <v>-4.7880760436959067</v>
      </c>
      <c r="J118" s="176"/>
    </row>
    <row r="119" spans="2:11" x14ac:dyDescent="0.4">
      <c r="B119" s="51" t="s">
        <v>88</v>
      </c>
      <c r="C119" s="139">
        <v>-28.437999999999999</v>
      </c>
      <c r="D119" s="139">
        <v>-1.3543052696847637</v>
      </c>
      <c r="E119" s="139">
        <v>-26.084</v>
      </c>
      <c r="F119" s="139">
        <v>-0.45700000000000002</v>
      </c>
      <c r="G119" s="139">
        <v>-23.283000000000001</v>
      </c>
      <c r="H119" s="139">
        <v>-78.262</v>
      </c>
      <c r="I119" s="307">
        <v>-3.7270778189770373</v>
      </c>
      <c r="J119" s="176"/>
    </row>
    <row r="120" spans="2:11" x14ac:dyDescent="0.4">
      <c r="B120" s="51" t="s">
        <v>89</v>
      </c>
      <c r="C120" s="139">
        <v>-49.051000000000002</v>
      </c>
      <c r="D120" s="139">
        <v>-2.25996483649338</v>
      </c>
      <c r="E120" s="139">
        <v>-20.907</v>
      </c>
      <c r="F120" s="139">
        <v>-0.38800000000000001</v>
      </c>
      <c r="G120" s="139">
        <v>-26.651</v>
      </c>
      <c r="H120" s="139">
        <v>-96.997</v>
      </c>
      <c r="I120" s="307">
        <v>-4.4690181493822427</v>
      </c>
      <c r="J120" s="176"/>
    </row>
    <row r="121" spans="2:11" x14ac:dyDescent="0.4">
      <c r="B121" s="51" t="s">
        <v>90</v>
      </c>
      <c r="C121" s="139">
        <v>-0.88600000000000001</v>
      </c>
      <c r="D121" s="139">
        <v>-3.9541108918349839E-2</v>
      </c>
      <c r="E121" s="139">
        <v>-10.108000000000001</v>
      </c>
      <c r="F121" s="139">
        <v>-0.36799999999999999</v>
      </c>
      <c r="G121" s="139">
        <v>-25.725999999999999</v>
      </c>
      <c r="H121" s="139">
        <v>-37.088000000000001</v>
      </c>
      <c r="I121" s="307">
        <v>-1.6551926044737686</v>
      </c>
      <c r="J121" s="176"/>
    </row>
    <row r="122" spans="2:11" x14ac:dyDescent="0.4">
      <c r="B122" s="51" t="s">
        <v>91</v>
      </c>
      <c r="C122" s="139">
        <v>8.9600000000000009</v>
      </c>
      <c r="D122" s="139">
        <v>0.42950528756481526</v>
      </c>
      <c r="E122" s="139">
        <v>-36.439</v>
      </c>
      <c r="F122" s="139">
        <v>-0.27500000000000002</v>
      </c>
      <c r="G122" s="139">
        <v>-25.821000000000002</v>
      </c>
      <c r="H122" s="139">
        <v>-53.575000000000003</v>
      </c>
      <c r="I122" s="307">
        <v>-2.56816359166127</v>
      </c>
      <c r="J122" s="176"/>
    </row>
    <row r="123" spans="2:11" x14ac:dyDescent="0.4">
      <c r="B123" s="51" t="s">
        <v>92</v>
      </c>
      <c r="C123" s="139">
        <v>-37.234000000000002</v>
      </c>
      <c r="D123" s="139">
        <v>-1.5811394531535312</v>
      </c>
      <c r="E123" s="139">
        <v>6.8339999999999996</v>
      </c>
      <c r="F123" s="139">
        <v>-0.29899999999999999</v>
      </c>
      <c r="G123" s="139">
        <v>-22.321000000000002</v>
      </c>
      <c r="H123" s="139">
        <v>-53.02</v>
      </c>
      <c r="I123" s="307">
        <v>-2.2514909439275992</v>
      </c>
      <c r="J123" s="176"/>
    </row>
    <row r="124" spans="2:11" x14ac:dyDescent="0.4">
      <c r="B124" s="51" t="s">
        <v>93</v>
      </c>
      <c r="C124" s="139">
        <v>-41.706000000000003</v>
      </c>
      <c r="D124" s="139">
        <v>-1.6318931698075114</v>
      </c>
      <c r="E124" s="139">
        <v>16.992000000000001</v>
      </c>
      <c r="F124" s="139">
        <v>-0.80900000000000005</v>
      </c>
      <c r="G124" s="139">
        <v>-21.175000000000001</v>
      </c>
      <c r="H124" s="139">
        <v>-46.698</v>
      </c>
      <c r="I124" s="307">
        <v>-1.8272226356800259</v>
      </c>
      <c r="J124" s="176"/>
    </row>
    <row r="125" spans="2:11" x14ac:dyDescent="0.4">
      <c r="B125" s="51" t="s">
        <v>94</v>
      </c>
      <c r="C125" s="139">
        <v>-41.879116000000003</v>
      </c>
      <c r="D125" s="139">
        <v>-1.5361387710916976</v>
      </c>
      <c r="E125" s="139">
        <v>-51.002277300000003</v>
      </c>
      <c r="F125" s="139">
        <v>-0.34268561500000005</v>
      </c>
      <c r="G125" s="139">
        <v>-19.452437060000001</v>
      </c>
      <c r="H125" s="139">
        <v>-112.67651610000001</v>
      </c>
      <c r="I125" s="307">
        <v>-4.1330090389861116</v>
      </c>
      <c r="J125" s="176"/>
    </row>
    <row r="126" spans="2:11" x14ac:dyDescent="0.4">
      <c r="B126" s="51" t="s">
        <v>342</v>
      </c>
      <c r="C126" s="139">
        <v>-36.279454919999999</v>
      </c>
      <c r="D126" s="139">
        <v>-1.2972819452720077</v>
      </c>
      <c r="E126" s="139">
        <v>-51.499729900000006</v>
      </c>
      <c r="F126" s="139">
        <v>-0.23197340799999988</v>
      </c>
      <c r="G126" s="139">
        <v>-14.03953918</v>
      </c>
      <c r="H126" s="139">
        <v>-102.05069730000001</v>
      </c>
      <c r="I126" s="307">
        <v>-3.6491321989715515</v>
      </c>
      <c r="J126" s="176"/>
      <c r="K126" s="284"/>
    </row>
    <row r="127" spans="2:11" x14ac:dyDescent="0.4">
      <c r="B127" s="51" t="s">
        <v>349</v>
      </c>
      <c r="C127" s="139">
        <v>-24.40199097</v>
      </c>
      <c r="D127" s="139">
        <v>-0.84498592170242459</v>
      </c>
      <c r="E127" s="139">
        <v>-49.777180399999999</v>
      </c>
      <c r="F127" s="139">
        <v>-0.18975507600000008</v>
      </c>
      <c r="G127" s="139">
        <v>-14.733876270000001</v>
      </c>
      <c r="H127" s="139">
        <v>-89.102802699999998</v>
      </c>
      <c r="I127" s="307">
        <v>-3.0854291339707345</v>
      </c>
      <c r="J127" s="176"/>
    </row>
    <row r="128" spans="2:11" x14ac:dyDescent="0.4">
      <c r="B128" s="51" t="s">
        <v>373</v>
      </c>
      <c r="C128" s="139">
        <v>-16.089750789999997</v>
      </c>
      <c r="D128" s="139">
        <v>-0.53726201074280666</v>
      </c>
      <c r="E128" s="139">
        <v>-51.759478999999999</v>
      </c>
      <c r="F128" s="139">
        <v>-0.17705564399999998</v>
      </c>
      <c r="G128" s="139">
        <v>-15.168825270000001</v>
      </c>
      <c r="H128" s="139">
        <v>-83.195110600000007</v>
      </c>
      <c r="I128" s="307">
        <v>-2.7780152090799528</v>
      </c>
      <c r="J128" s="176"/>
    </row>
    <row r="129" spans="2:10" x14ac:dyDescent="0.4">
      <c r="B129" s="51" t="s">
        <v>495</v>
      </c>
      <c r="C129" s="271">
        <v>-11.267549579999999</v>
      </c>
      <c r="D129" s="271">
        <v>-0.36279013449473124</v>
      </c>
      <c r="E129" s="271">
        <v>-50.672288799999997</v>
      </c>
      <c r="F129" s="271">
        <v>-0.153043188</v>
      </c>
      <c r="G129" s="271">
        <v>-15.495896499999999</v>
      </c>
      <c r="H129" s="271">
        <v>-77.588777899999997</v>
      </c>
      <c r="I129" s="307">
        <v>-2.4981867592210616</v>
      </c>
      <c r="J129" s="176"/>
    </row>
    <row r="130" spans="2:10" ht="15" thickBot="1" x14ac:dyDescent="0.45">
      <c r="B130" s="309" t="s">
        <v>603</v>
      </c>
      <c r="C130" s="274">
        <v>-11.071098289999998</v>
      </c>
      <c r="D130" s="274">
        <v>-0.34402036977765899</v>
      </c>
      <c r="E130" s="274">
        <v>-51.015851000000005</v>
      </c>
      <c r="F130" s="274">
        <v>-0.13795029699999992</v>
      </c>
      <c r="G130" s="274">
        <v>-16.431049659999999</v>
      </c>
      <c r="H130" s="274">
        <v>-78.655949200000009</v>
      </c>
      <c r="I130" s="310">
        <v>-2.4441340886150478</v>
      </c>
      <c r="J130" s="176"/>
    </row>
    <row r="131" spans="2:10" x14ac:dyDescent="0.4">
      <c r="B131" s="455" t="s">
        <v>29</v>
      </c>
      <c r="C131" s="456"/>
      <c r="D131" s="456"/>
      <c r="E131" s="456"/>
      <c r="F131" s="456"/>
      <c r="G131" s="456"/>
      <c r="H131" s="456"/>
      <c r="I131" s="458"/>
      <c r="J131" s="176"/>
    </row>
    <row r="132" spans="2:10" x14ac:dyDescent="0.4">
      <c r="B132" s="455" t="s">
        <v>513</v>
      </c>
      <c r="C132" s="456"/>
      <c r="D132" s="456"/>
      <c r="E132" s="456"/>
      <c r="F132" s="456"/>
      <c r="G132" s="456"/>
      <c r="H132" s="456"/>
      <c r="I132" s="458"/>
    </row>
    <row r="133" spans="2:10" x14ac:dyDescent="0.4">
      <c r="B133" s="455" t="s">
        <v>623</v>
      </c>
      <c r="C133" s="456"/>
      <c r="D133" s="456"/>
      <c r="E133" s="456"/>
      <c r="F133" s="456"/>
      <c r="G133" s="456"/>
      <c r="H133" s="456"/>
      <c r="I133" s="458"/>
    </row>
    <row r="134" spans="2:10" x14ac:dyDescent="0.4">
      <c r="B134" s="455" t="s">
        <v>514</v>
      </c>
      <c r="C134" s="456"/>
      <c r="D134" s="456"/>
      <c r="E134" s="456"/>
      <c r="F134" s="456"/>
      <c r="G134" s="456"/>
      <c r="H134" s="456"/>
      <c r="I134" s="458"/>
    </row>
    <row r="135" spans="2:10" x14ac:dyDescent="0.4">
      <c r="B135" s="455" t="s">
        <v>515</v>
      </c>
      <c r="C135" s="456"/>
      <c r="D135" s="456"/>
      <c r="E135" s="456"/>
      <c r="F135" s="456"/>
      <c r="G135" s="456"/>
      <c r="H135" s="456"/>
      <c r="I135" s="458"/>
    </row>
    <row r="136" spans="2:10" x14ac:dyDescent="0.4">
      <c r="B136" s="455" t="s">
        <v>516</v>
      </c>
      <c r="C136" s="466"/>
      <c r="D136" s="466"/>
      <c r="E136" s="466"/>
      <c r="F136" s="466"/>
      <c r="G136" s="466"/>
      <c r="H136" s="466"/>
      <c r="I136" s="458"/>
    </row>
    <row r="137" spans="2:10" ht="15" thickBot="1" x14ac:dyDescent="0.45">
      <c r="B137" s="463" t="s">
        <v>536</v>
      </c>
      <c r="C137" s="464"/>
      <c r="D137" s="464"/>
      <c r="E137" s="464"/>
      <c r="F137" s="464"/>
      <c r="G137" s="464"/>
      <c r="H137" s="464"/>
      <c r="I137" s="465"/>
    </row>
    <row r="138" spans="2:10" x14ac:dyDescent="0.4">
      <c r="B138" s="179"/>
      <c r="C138" s="177"/>
      <c r="D138" s="177"/>
      <c r="E138" s="177"/>
      <c r="F138" s="178"/>
      <c r="G138" s="177"/>
      <c r="H138" s="177"/>
      <c r="I138" s="177"/>
    </row>
    <row r="139" spans="2:10" x14ac:dyDescent="0.4">
      <c r="B139" s="179"/>
      <c r="C139" s="177"/>
      <c r="D139" s="177"/>
      <c r="E139" s="177"/>
      <c r="F139" s="178"/>
      <c r="G139" s="177"/>
      <c r="H139" s="177"/>
      <c r="I139" s="177"/>
    </row>
    <row r="140" spans="2:10" x14ac:dyDescent="0.4">
      <c r="B140" s="179"/>
      <c r="C140" s="177"/>
      <c r="D140" s="177"/>
      <c r="E140" s="177"/>
      <c r="F140" s="178"/>
      <c r="G140" s="177"/>
      <c r="H140" s="177"/>
      <c r="I140" s="177"/>
    </row>
    <row r="141" spans="2:10" x14ac:dyDescent="0.4">
      <c r="B141" s="179"/>
      <c r="C141" s="177"/>
      <c r="D141" s="177"/>
      <c r="E141" s="177"/>
      <c r="F141" s="178"/>
      <c r="G141" s="177"/>
      <c r="H141" s="177"/>
      <c r="I141" s="177"/>
    </row>
    <row r="142" spans="2:10" x14ac:dyDescent="0.4">
      <c r="B142" s="179"/>
      <c r="C142" s="177"/>
      <c r="D142" s="177"/>
      <c r="E142" s="177"/>
      <c r="F142" s="178"/>
      <c r="G142" s="177"/>
      <c r="H142" s="177"/>
      <c r="I142" s="177"/>
    </row>
    <row r="143" spans="2:10" x14ac:dyDescent="0.4">
      <c r="B143" s="179"/>
      <c r="C143" s="177"/>
      <c r="D143" s="177"/>
      <c r="E143" s="177"/>
      <c r="F143" s="178"/>
      <c r="G143" s="177"/>
      <c r="H143" s="177"/>
      <c r="I143" s="177"/>
    </row>
    <row r="144" spans="2:10" x14ac:dyDescent="0.4">
      <c r="B144" s="179"/>
      <c r="C144" s="177"/>
      <c r="D144" s="177"/>
      <c r="E144" s="177"/>
      <c r="F144" s="178"/>
      <c r="G144" s="177"/>
      <c r="H144" s="177"/>
      <c r="I144" s="177"/>
    </row>
    <row r="145" spans="2:9" x14ac:dyDescent="0.4">
      <c r="B145" s="179"/>
      <c r="C145" s="177"/>
      <c r="D145" s="177"/>
      <c r="E145" s="177"/>
      <c r="F145" s="178"/>
      <c r="G145" s="177"/>
      <c r="H145" s="177"/>
      <c r="I145" s="177"/>
    </row>
    <row r="146" spans="2:9" x14ac:dyDescent="0.4">
      <c r="B146" s="179"/>
      <c r="C146" s="177"/>
      <c r="D146" s="177"/>
      <c r="E146" s="177"/>
      <c r="F146" s="178"/>
      <c r="G146" s="177"/>
      <c r="H146" s="177"/>
      <c r="I146" s="177"/>
    </row>
    <row r="147" spans="2:9" x14ac:dyDescent="0.4">
      <c r="B147" s="179"/>
      <c r="C147" s="177"/>
      <c r="D147" s="177"/>
      <c r="E147" s="177"/>
      <c r="F147" s="178"/>
      <c r="G147" s="177"/>
      <c r="H147" s="177"/>
      <c r="I147" s="177"/>
    </row>
    <row r="148" spans="2:9" x14ac:dyDescent="0.4">
      <c r="B148" s="179"/>
      <c r="C148" s="177"/>
      <c r="D148" s="177"/>
      <c r="E148" s="177"/>
      <c r="F148" s="178"/>
      <c r="G148" s="177"/>
      <c r="H148" s="177"/>
      <c r="I148" s="177"/>
    </row>
    <row r="149" spans="2:9" x14ac:dyDescent="0.4">
      <c r="B149" s="179"/>
      <c r="C149" s="177"/>
      <c r="D149" s="177"/>
      <c r="E149" s="177"/>
      <c r="F149" s="178"/>
      <c r="G149" s="177"/>
      <c r="H149" s="177"/>
      <c r="I149" s="177"/>
    </row>
    <row r="150" spans="2:9" x14ac:dyDescent="0.4">
      <c r="B150" s="179"/>
      <c r="C150" s="177"/>
      <c r="D150" s="177"/>
      <c r="E150" s="177"/>
      <c r="F150" s="178"/>
      <c r="G150" s="177"/>
      <c r="H150" s="177"/>
      <c r="I150" s="177"/>
    </row>
    <row r="151" spans="2:9" x14ac:dyDescent="0.4">
      <c r="B151" s="179"/>
      <c r="C151" s="177"/>
      <c r="D151" s="177"/>
      <c r="E151" s="177"/>
      <c r="F151" s="178"/>
      <c r="G151" s="177"/>
      <c r="H151" s="177"/>
      <c r="I151" s="177"/>
    </row>
    <row r="152" spans="2:9" x14ac:dyDescent="0.4">
      <c r="B152" s="179"/>
      <c r="C152" s="177"/>
      <c r="D152" s="177"/>
      <c r="E152" s="177"/>
      <c r="F152" s="178"/>
      <c r="G152" s="177"/>
      <c r="H152" s="177"/>
      <c r="I152" s="177"/>
    </row>
    <row r="153" spans="2:9" x14ac:dyDescent="0.4">
      <c r="B153" s="179"/>
      <c r="C153" s="177"/>
      <c r="D153" s="177"/>
      <c r="E153" s="177"/>
      <c r="F153" s="178"/>
      <c r="G153" s="177"/>
      <c r="H153" s="177"/>
      <c r="I153" s="177"/>
    </row>
    <row r="154" spans="2:9" x14ac:dyDescent="0.4">
      <c r="B154" s="179"/>
      <c r="C154" s="177"/>
      <c r="D154" s="177"/>
      <c r="E154" s="177"/>
      <c r="F154" s="178"/>
      <c r="G154" s="177"/>
      <c r="H154" s="177"/>
      <c r="I154" s="177"/>
    </row>
    <row r="155" spans="2:9" x14ac:dyDescent="0.4">
      <c r="B155" s="179"/>
      <c r="C155" s="177"/>
      <c r="D155" s="177"/>
      <c r="E155" s="177"/>
      <c r="F155" s="178"/>
      <c r="G155" s="177"/>
      <c r="H155" s="177"/>
      <c r="I155" s="177"/>
    </row>
  </sheetData>
  <mergeCells count="1">
    <mergeCell ref="B2:I2"/>
  </mergeCells>
  <phoneticPr fontId="93" type="noConversion"/>
  <hyperlinks>
    <hyperlink ref="A1" location="Contents!A1" display="Back to contents" xr:uid="{7E174CF4-8D9C-4C17-9392-02320E3277CD}"/>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18</vt:i4>
      </vt:variant>
    </vt:vector>
  </HeadingPairs>
  <TitlesOfParts>
    <vt:vector size="40" baseType="lpstr">
      <vt:lpstr>Contents</vt:lpstr>
      <vt:lpstr>1.1</vt:lpstr>
      <vt:lpstr>1.2</vt:lpstr>
      <vt:lpstr>1.3</vt:lpstr>
      <vt:lpstr>1.4</vt:lpstr>
      <vt:lpstr>1.5 </vt:lpstr>
      <vt:lpstr>1.6</vt:lpstr>
      <vt:lpstr>1.7</vt:lpstr>
      <vt:lpstr>1.8</vt:lpstr>
      <vt:lpstr>1.9</vt:lpstr>
      <vt:lpstr>1.10</vt:lpstr>
      <vt:lpstr>1.11</vt:lpstr>
      <vt:lpstr>1.11b</vt:lpstr>
      <vt:lpstr>1.12</vt:lpstr>
      <vt:lpstr>1.13</vt:lpstr>
      <vt:lpstr>1.14</vt:lpstr>
      <vt:lpstr>1.15</vt:lpstr>
      <vt:lpstr>1.16</vt:lpstr>
      <vt:lpstr>1.17</vt:lpstr>
      <vt:lpstr>1.18</vt:lpstr>
      <vt:lpstr>1.19</vt:lpstr>
      <vt:lpstr>1.20</vt:lpstr>
      <vt:lpstr>'1.1'!Print_Area</vt:lpstr>
      <vt:lpstr>'1.11'!Print_Area</vt:lpstr>
      <vt:lpstr>'1.11b'!Print_Area</vt:lpstr>
      <vt:lpstr>'1.13'!Print_Area</vt:lpstr>
      <vt:lpstr>'1.14'!Print_Area</vt:lpstr>
      <vt:lpstr>'1.15'!Print_Area</vt:lpstr>
      <vt:lpstr>'1.16'!Print_Area</vt:lpstr>
      <vt:lpstr>'1.18'!Print_Area</vt:lpstr>
      <vt:lpstr>'1.19'!Print_Area</vt:lpstr>
      <vt:lpstr>'1.2'!Print_Area</vt:lpstr>
      <vt:lpstr>'1.20'!Print_Area</vt:lpstr>
      <vt:lpstr>'1.3'!Print_Area</vt:lpstr>
      <vt:lpstr>'1.4'!Print_Area</vt:lpstr>
      <vt:lpstr>'1.5 '!Print_Area</vt:lpstr>
      <vt:lpstr>'1.6'!Print_Area</vt:lpstr>
      <vt:lpstr>'1.7'!Print_Area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Gibbs, Rachel - OBR</cp:lastModifiedBy>
  <cp:lastPrinted>2021-10-25T10:20:40Z</cp:lastPrinted>
  <dcterms:created xsi:type="dcterms:W3CDTF">2010-11-27T22:19:23Z</dcterms:created>
  <dcterms:modified xsi:type="dcterms:W3CDTF">2023-12-21T07:59:44Z</dcterms:modified>
</cp:coreProperties>
</file>