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8\x.FINAL WEB VERSIONS\Wave 1 (doc, supps + CaTs)\"/>
    </mc:Choice>
  </mc:AlternateContent>
  <bookViews>
    <workbookView xWindow="0" yWindow="0" windowWidth="28800" windowHeight="11835"/>
  </bookViews>
  <sheets>
    <sheet name="Contents" sheetId="27" r:id="rId1"/>
    <sheet name="Spending" sheetId="26" r:id="rId2"/>
    <sheet name="2.15" sheetId="32" r:id="rId3"/>
    <sheet name="2.16" sheetId="3" r:id="rId4"/>
    <sheet name="2.17" sheetId="33" r:id="rId5"/>
    <sheet name="2.18" sheetId="34" r:id="rId6"/>
    <sheet name="2.19" sheetId="6" r:id="rId7"/>
    <sheet name="2.20" sheetId="7" r:id="rId8"/>
    <sheet name="2.21" sheetId="8" r:id="rId9"/>
    <sheet name="2.22" sheetId="29" r:id="rId10"/>
    <sheet name="2.23" sheetId="9" r:id="rId11"/>
    <sheet name="2.24" sheetId="10" r:id="rId12"/>
    <sheet name="2.25" sheetId="11" r:id="rId13"/>
    <sheet name="2.26" sheetId="12" r:id="rId14"/>
    <sheet name="2.27" sheetId="30" r:id="rId15"/>
    <sheet name="2.28" sheetId="17" r:id="rId16"/>
    <sheet name="2.29" sheetId="18" r:id="rId17"/>
    <sheet name="2.30" sheetId="19" r:id="rId18"/>
    <sheet name="2.31" sheetId="20" r:id="rId19"/>
    <sheet name="2.32" sheetId="21" r:id="rId20"/>
    <sheet name="2.33" sheetId="22" r:id="rId21"/>
    <sheet name="2.34" sheetId="14" r:id="rId22"/>
    <sheet name="2.35" sheetId="15" r:id="rId23"/>
    <sheet name="2.36" sheetId="16" r:id="rId24"/>
    <sheet name="2.37" sheetId="3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9" hidden="1">'[1]Model inputs'!#REF!</definedName>
    <definedName name="__123Graph_A" localSheetId="13" hidden="1">'[1]Model inputs'!#REF!</definedName>
    <definedName name="__123Graph_A" localSheetId="14" hidden="1">'[1]Model inputs'!#REF!</definedName>
    <definedName name="__123Graph_A" localSheetId="15" hidden="1">'[1]Model inputs'!#REF!</definedName>
    <definedName name="__123Graph_A" hidden="1">'[1]Model inputs'!#REF!</definedName>
    <definedName name="__123Graph_AALLTAX" localSheetId="2" hidden="1">'[2]Forecast data'!#REF!</definedName>
    <definedName name="__123Graph_AALLTAX" localSheetId="4" hidden="1">'[2]Forecast data'!#REF!</definedName>
    <definedName name="__123Graph_AALLTAX" localSheetId="6" hidden="1">'[2]Forecast data'!#REF!</definedName>
    <definedName name="__123Graph_AALLTAX" localSheetId="7" hidden="1">'[2]Forecast data'!#REF!</definedName>
    <definedName name="__123Graph_AALLTAX" localSheetId="8" hidden="1">'[2]Forecast data'!#REF!</definedName>
    <definedName name="__123Graph_AALLTAX" localSheetId="9" hidden="1">'[2]Forecast data'!#REF!</definedName>
    <definedName name="__123Graph_AALLTAX" localSheetId="13" hidden="1">'[2]Forecast data'!#REF!</definedName>
    <definedName name="__123Graph_AALLTAX" localSheetId="14" hidden="1">'[2]Forecast data'!#REF!</definedName>
    <definedName name="__123Graph_AALLTAX" hidden="1">'[2]Forecast data'!#REF!</definedName>
    <definedName name="__123Graph_ACHGSPD1" localSheetId="6" hidden="1">'[3]CHGSPD19.FIN'!$B$10:$B$20</definedName>
    <definedName name="__123Graph_ACHGSPD1" localSheetId="7" hidden="1">'[3]CHGSPD19.FIN'!$B$10:$B$20</definedName>
    <definedName name="__123Graph_ACHGSPD1" localSheetId="8" hidden="1">'[4]CHGSPD19.FIN'!$B$10:$B$20</definedName>
    <definedName name="__123Graph_ACHGSPD1" hidden="1">'[3]CHGSPD19.FIN'!$B$10:$B$20</definedName>
    <definedName name="__123Graph_ACHGSPD2" localSheetId="6" hidden="1">'[3]CHGSPD19.FIN'!$E$11:$E$20</definedName>
    <definedName name="__123Graph_ACHGSPD2" localSheetId="7" hidden="1">'[3]CHGSPD19.FIN'!$E$11:$E$20</definedName>
    <definedName name="__123Graph_ACHGSPD2" localSheetId="8" hidden="1">'[4]CHGSPD19.FIN'!$E$11:$E$20</definedName>
    <definedName name="__123Graph_ACHGSPD2" hidden="1">'[3]CHGSPD19.FIN'!$E$11:$E$20</definedName>
    <definedName name="__123Graph_AEFF" localSheetId="2" hidden="1">'[5]T3 Page 1'!#REF!</definedName>
    <definedName name="__123Graph_AEFF" localSheetId="4" hidden="1">'[5]T3 Page 1'!#REF!</definedName>
    <definedName name="__123Graph_AEFF" localSheetId="6" hidden="1">'[5]T3 Page 1'!#REF!</definedName>
    <definedName name="__123Graph_AEFF" localSheetId="7" hidden="1">'[5]T3 Page 1'!#REF!</definedName>
    <definedName name="__123Graph_AEFF" localSheetId="8" hidden="1">'[5]T3 Page 1'!#REF!</definedName>
    <definedName name="__123Graph_AEFF" localSheetId="12" hidden="1">'[5]T3 Page 1'!#REF!</definedName>
    <definedName name="__123Graph_AEFF" localSheetId="13" hidden="1">'[5]T3 Page 1'!#REF!</definedName>
    <definedName name="__123Graph_AEFF" localSheetId="14" hidden="1">'[5]T3 Page 1'!#REF!</definedName>
    <definedName name="__123Graph_AEFF" hidden="1">'[5]T3 Page 1'!#REF!</definedName>
    <definedName name="__123Graph_AGR14PBF1" localSheetId="6" hidden="1">'[6]HIS19FIN(A)'!$AF$70:$AF$81</definedName>
    <definedName name="__123Graph_AGR14PBF1" localSheetId="7" hidden="1">'[6]HIS19FIN(A)'!$AF$70:$AF$81</definedName>
    <definedName name="__123Graph_AGR14PBF1" localSheetId="8" hidden="1">'[7]HIS19FIN(A)'!$AF$70:$AF$81</definedName>
    <definedName name="__123Graph_AGR14PBF1" hidden="1">'[6]HIS19FIN(A)'!$AF$70:$AF$81</definedName>
    <definedName name="__123Graph_AHOMEVAT" localSheetId="2" hidden="1">'[2]Forecast data'!#REF!</definedName>
    <definedName name="__123Graph_AHOMEVAT" localSheetId="4" hidden="1">'[2]Forecast data'!#REF!</definedName>
    <definedName name="__123Graph_AHOMEVAT" localSheetId="6" hidden="1">'[2]Forecast data'!#REF!</definedName>
    <definedName name="__123Graph_AHOMEVAT" localSheetId="7" hidden="1">'[2]Forecast data'!#REF!</definedName>
    <definedName name="__123Graph_AHOMEVAT" localSheetId="8" hidden="1">'[2]Forecast data'!#REF!</definedName>
    <definedName name="__123Graph_AHOMEVAT" localSheetId="12" hidden="1">'[2]Forecast data'!#REF!</definedName>
    <definedName name="__123Graph_AHOMEVAT" localSheetId="13" hidden="1">'[2]Forecast data'!#REF!</definedName>
    <definedName name="__123Graph_AHOMEVAT" localSheetId="14" hidden="1">'[2]Forecast data'!#REF!</definedName>
    <definedName name="__123Graph_AHOMEVAT" hidden="1">'[2]Forecast data'!#REF!</definedName>
    <definedName name="__123Graph_AIMPORT" localSheetId="2" hidden="1">'[2]Forecast data'!#REF!</definedName>
    <definedName name="__123Graph_AIMPORT" localSheetId="4" hidden="1">'[2]Forecast data'!#REF!</definedName>
    <definedName name="__123Graph_AIMPORT" localSheetId="6" hidden="1">'[2]Forecast data'!#REF!</definedName>
    <definedName name="__123Graph_AIMPORT" localSheetId="7" hidden="1">'[2]Forecast data'!#REF!</definedName>
    <definedName name="__123Graph_AIMPORT" localSheetId="8" hidden="1">'[2]Forecast data'!#REF!</definedName>
    <definedName name="__123Graph_AIMPORT" localSheetId="12" hidden="1">'[2]Forecast data'!#REF!</definedName>
    <definedName name="__123Graph_AIMPORT" localSheetId="13" hidden="1">'[2]Forecast data'!#REF!</definedName>
    <definedName name="__123Graph_AIMPORT" localSheetId="14" hidden="1">'[2]Forecast data'!#REF!</definedName>
    <definedName name="__123Graph_AIMPORT" hidden="1">'[2]Forecast data'!#REF!</definedName>
    <definedName name="__123Graph_ALBFFIN" localSheetId="2" hidden="1">'[5]FC Page 1'!#REF!</definedName>
    <definedName name="__123Graph_ALBFFIN" localSheetId="4" hidden="1">'[5]FC Page 1'!#REF!</definedName>
    <definedName name="__123Graph_ALBFFIN" localSheetId="6" hidden="1">'[5]FC Page 1'!#REF!</definedName>
    <definedName name="__123Graph_ALBFFIN" localSheetId="7" hidden="1">'[5]FC Page 1'!#REF!</definedName>
    <definedName name="__123Graph_ALBFFIN" localSheetId="8" hidden="1">'[5]FC Page 1'!#REF!</definedName>
    <definedName name="__123Graph_ALBFFIN" localSheetId="12" hidden="1">'[5]FC Page 1'!#REF!</definedName>
    <definedName name="__123Graph_ALBFFIN" localSheetId="13" hidden="1">'[5]FC Page 1'!#REF!</definedName>
    <definedName name="__123Graph_ALBFFIN" localSheetId="14" hidden="1">'[5]FC Page 1'!#REF!</definedName>
    <definedName name="__123Graph_ALBFFIN" hidden="1">'[5]FC Page 1'!#REF!</definedName>
    <definedName name="__123Graph_ALBFFIN2" localSheetId="6" hidden="1">'[6]HIS19FIN(A)'!$K$59:$Q$59</definedName>
    <definedName name="__123Graph_ALBFFIN2" localSheetId="7" hidden="1">'[6]HIS19FIN(A)'!$K$59:$Q$59</definedName>
    <definedName name="__123Graph_ALBFFIN2" localSheetId="8" hidden="1">'[7]HIS19FIN(A)'!$K$59:$Q$59</definedName>
    <definedName name="__123Graph_ALBFFIN2" hidden="1">'[6]HIS19FIN(A)'!$K$59:$Q$59</definedName>
    <definedName name="__123Graph_ALBFHIC2" localSheetId="6" hidden="1">'[6]HIS19FIN(A)'!$D$59:$J$59</definedName>
    <definedName name="__123Graph_ALBFHIC2" localSheetId="7" hidden="1">'[6]HIS19FIN(A)'!$D$59:$J$59</definedName>
    <definedName name="__123Graph_ALBFHIC2" localSheetId="8" hidden="1">'[7]HIS19FIN(A)'!$D$59:$J$59</definedName>
    <definedName name="__123Graph_ALBFHIC2" hidden="1">'[6]HIS19FIN(A)'!$D$59:$J$59</definedName>
    <definedName name="__123Graph_ALCB" localSheetId="6" hidden="1">'[6]HIS19FIN(A)'!$D$83:$I$83</definedName>
    <definedName name="__123Graph_ALCB" localSheetId="7" hidden="1">'[6]HIS19FIN(A)'!$D$83:$I$83</definedName>
    <definedName name="__123Graph_ALCB" localSheetId="8" hidden="1">'[7]HIS19FIN(A)'!$D$83:$I$83</definedName>
    <definedName name="__123Graph_ALCB" hidden="1">'[6]HIS19FIN(A)'!$D$83:$I$83</definedName>
    <definedName name="__123Graph_ANACFIN" localSheetId="6" hidden="1">'[6]HIS19FIN(A)'!$K$97:$Q$97</definedName>
    <definedName name="__123Graph_ANACFIN" localSheetId="7" hidden="1">'[6]HIS19FIN(A)'!$K$97:$Q$97</definedName>
    <definedName name="__123Graph_ANACFIN" localSheetId="8" hidden="1">'[7]HIS19FIN(A)'!$K$97:$Q$97</definedName>
    <definedName name="__123Graph_ANACFIN" hidden="1">'[6]HIS19FIN(A)'!$K$97:$Q$97</definedName>
    <definedName name="__123Graph_ANACHIC" localSheetId="6" hidden="1">'[6]HIS19FIN(A)'!$D$97:$J$97</definedName>
    <definedName name="__123Graph_ANACHIC" localSheetId="7" hidden="1">'[6]HIS19FIN(A)'!$D$97:$J$97</definedName>
    <definedName name="__123Graph_ANACHIC" localSheetId="8" hidden="1">'[7]HIS19FIN(A)'!$D$97:$J$97</definedName>
    <definedName name="__123Graph_ANACHIC" hidden="1">'[6]HIS19FIN(A)'!$D$97:$J$97</definedName>
    <definedName name="__123Graph_APIC" localSheetId="2" hidden="1">'[5]T3 Page 1'!#REF!</definedName>
    <definedName name="__123Graph_APIC" localSheetId="4" hidden="1">'[5]T3 Page 1'!#REF!</definedName>
    <definedName name="__123Graph_APIC" localSheetId="6" hidden="1">'[5]T3 Page 1'!#REF!</definedName>
    <definedName name="__123Graph_APIC" localSheetId="7" hidden="1">'[5]T3 Page 1'!#REF!</definedName>
    <definedName name="__123Graph_APIC" localSheetId="8" hidden="1">'[5]T3 Page 1'!#REF!</definedName>
    <definedName name="__123Graph_APIC" localSheetId="12" hidden="1">'[5]T3 Page 1'!#REF!</definedName>
    <definedName name="__123Graph_APIC" localSheetId="13" hidden="1">'[5]T3 Page 1'!#REF!</definedName>
    <definedName name="__123Graph_APIC" localSheetId="14" hidden="1">'[5]T3 Page 1'!#REF!</definedName>
    <definedName name="__123Graph_APIC" hidden="1">'[5]T3 Page 1'!#REF!</definedName>
    <definedName name="__123Graph_ATOBREV" localSheetId="2" hidden="1">'[2]Forecast data'!#REF!</definedName>
    <definedName name="__123Graph_ATOBREV" localSheetId="4" hidden="1">'[2]Forecast data'!#REF!</definedName>
    <definedName name="__123Graph_ATOBREV" localSheetId="6" hidden="1">'[2]Forecast data'!#REF!</definedName>
    <definedName name="__123Graph_ATOBREV" localSheetId="7" hidden="1">'[2]Forecast data'!#REF!</definedName>
    <definedName name="__123Graph_ATOBREV" localSheetId="8" hidden="1">'[2]Forecast data'!#REF!</definedName>
    <definedName name="__123Graph_ATOBREV" localSheetId="12" hidden="1">'[2]Forecast data'!#REF!</definedName>
    <definedName name="__123Graph_ATOBREV" localSheetId="13" hidden="1">'[2]Forecast data'!#REF!</definedName>
    <definedName name="__123Graph_ATOBREV" localSheetId="14" hidden="1">'[2]Forecast data'!#REF!</definedName>
    <definedName name="__123Graph_ATOBREV" hidden="1">'[2]Forecast data'!#REF!</definedName>
    <definedName name="__123Graph_ATOTAL" localSheetId="2" hidden="1">'[2]Forecast data'!#REF!</definedName>
    <definedName name="__123Graph_ATOTAL" localSheetId="4" hidden="1">'[2]Forecast data'!#REF!</definedName>
    <definedName name="__123Graph_ATOTAL" localSheetId="6" hidden="1">'[2]Forecast data'!#REF!</definedName>
    <definedName name="__123Graph_ATOTAL" localSheetId="7" hidden="1">'[2]Forecast data'!#REF!</definedName>
    <definedName name="__123Graph_ATOTAL" localSheetId="8" hidden="1">'[2]Forecast data'!#REF!</definedName>
    <definedName name="__123Graph_ATOTAL" localSheetId="12" hidden="1">'[2]Forecast data'!#REF!</definedName>
    <definedName name="__123Graph_ATOTAL" localSheetId="13" hidden="1">'[2]Forecast data'!#REF!</definedName>
    <definedName name="__123Graph_ATOTAL" localSheetId="14" hidden="1">'[2]Forecast data'!#REF!</definedName>
    <definedName name="__123Graph_ATOTAL" hidden="1">'[2]Forecast data'!#REF!</definedName>
    <definedName name="__123Graph_B" localSheetId="2"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localSheetId="12" hidden="1">'[1]Model inputs'!#REF!</definedName>
    <definedName name="__123Graph_B" localSheetId="13" hidden="1">'[1]Model inputs'!#REF!</definedName>
    <definedName name="__123Graph_B" localSheetId="14" hidden="1">'[1]Model inputs'!#REF!</definedName>
    <definedName name="__123Graph_B" hidden="1">'[1]Model inputs'!#REF!</definedName>
    <definedName name="__123Graph_BCHGSPD1" localSheetId="6" hidden="1">'[3]CHGSPD19.FIN'!$H$10:$H$25</definedName>
    <definedName name="__123Graph_BCHGSPD1" localSheetId="7" hidden="1">'[3]CHGSPD19.FIN'!$H$10:$H$25</definedName>
    <definedName name="__123Graph_BCHGSPD1" localSheetId="8" hidden="1">'[4]CHGSPD19.FIN'!$H$10:$H$25</definedName>
    <definedName name="__123Graph_BCHGSPD1" hidden="1">'[3]CHGSPD19.FIN'!$H$10:$H$25</definedName>
    <definedName name="__123Graph_BCHGSPD2" localSheetId="6" hidden="1">'[3]CHGSPD19.FIN'!$I$11:$I$25</definedName>
    <definedName name="__123Graph_BCHGSPD2" localSheetId="7" hidden="1">'[3]CHGSPD19.FIN'!$I$11:$I$25</definedName>
    <definedName name="__123Graph_BCHGSPD2" localSheetId="8" hidden="1">'[4]CHGSPD19.FIN'!$I$11:$I$25</definedName>
    <definedName name="__123Graph_BCHGSPD2" hidden="1">'[3]CHGSPD19.FIN'!$I$11:$I$25</definedName>
    <definedName name="__123Graph_BEFF" localSheetId="2" hidden="1">'[5]T3 Page 1'!#REF!</definedName>
    <definedName name="__123Graph_BEFF" localSheetId="4" hidden="1">'[5]T3 Page 1'!#REF!</definedName>
    <definedName name="__123Graph_BEFF" localSheetId="6" hidden="1">'[5]T3 Page 1'!#REF!</definedName>
    <definedName name="__123Graph_BEFF" localSheetId="7" hidden="1">'[5]T3 Page 1'!#REF!</definedName>
    <definedName name="__123Graph_BEFF" localSheetId="8" hidden="1">'[5]T3 Page 1'!#REF!</definedName>
    <definedName name="__123Graph_BEFF" localSheetId="12" hidden="1">'[5]T3 Page 1'!#REF!</definedName>
    <definedName name="__123Graph_BEFF" localSheetId="13" hidden="1">'[5]T3 Page 1'!#REF!</definedName>
    <definedName name="__123Graph_BEFF" localSheetId="14" hidden="1">'[5]T3 Page 1'!#REF!</definedName>
    <definedName name="__123Graph_BEFF" hidden="1">'[5]T3 Page 1'!#REF!</definedName>
    <definedName name="__123Graph_BHOMEVAT" localSheetId="2" hidden="1">'[2]Forecast data'!#REF!</definedName>
    <definedName name="__123Graph_BHOMEVAT" localSheetId="4" hidden="1">'[2]Forecast data'!#REF!</definedName>
    <definedName name="__123Graph_BHOMEVAT" localSheetId="6" hidden="1">'[2]Forecast data'!#REF!</definedName>
    <definedName name="__123Graph_BHOMEVAT" localSheetId="7" hidden="1">'[2]Forecast data'!#REF!</definedName>
    <definedName name="__123Graph_BHOMEVAT" localSheetId="8" hidden="1">'[2]Forecast data'!#REF!</definedName>
    <definedName name="__123Graph_BHOMEVAT" localSheetId="12" hidden="1">'[2]Forecast data'!#REF!</definedName>
    <definedName name="__123Graph_BHOMEVAT" localSheetId="13" hidden="1">'[2]Forecast data'!#REF!</definedName>
    <definedName name="__123Graph_BHOMEVAT" localSheetId="14" hidden="1">'[2]Forecast data'!#REF!</definedName>
    <definedName name="__123Graph_BHOMEVAT" hidden="1">'[2]Forecast data'!#REF!</definedName>
    <definedName name="__123Graph_BIMPORT" localSheetId="2" hidden="1">'[2]Forecast data'!#REF!</definedName>
    <definedName name="__123Graph_BIMPORT" localSheetId="4" hidden="1">'[2]Forecast data'!#REF!</definedName>
    <definedName name="__123Graph_BIMPORT" localSheetId="6" hidden="1">'[2]Forecast data'!#REF!</definedName>
    <definedName name="__123Graph_BIMPORT" localSheetId="7" hidden="1">'[2]Forecast data'!#REF!</definedName>
    <definedName name="__123Graph_BIMPORT" localSheetId="8" hidden="1">'[2]Forecast data'!#REF!</definedName>
    <definedName name="__123Graph_BIMPORT" localSheetId="12" hidden="1">'[2]Forecast data'!#REF!</definedName>
    <definedName name="__123Graph_BIMPORT" localSheetId="13" hidden="1">'[2]Forecast data'!#REF!</definedName>
    <definedName name="__123Graph_BIMPORT" localSheetId="14" hidden="1">'[2]Forecast data'!#REF!</definedName>
    <definedName name="__123Graph_BIMPORT" hidden="1">'[2]Forecast data'!#REF!</definedName>
    <definedName name="__123Graph_BLBF" localSheetId="2" hidden="1">'[5]T3 Page 1'!#REF!</definedName>
    <definedName name="__123Graph_BLBF" localSheetId="4" hidden="1">'[5]T3 Page 1'!#REF!</definedName>
    <definedName name="__123Graph_BLBF" localSheetId="6" hidden="1">'[5]T3 Page 1'!#REF!</definedName>
    <definedName name="__123Graph_BLBF" localSheetId="7" hidden="1">'[5]T3 Page 1'!#REF!</definedName>
    <definedName name="__123Graph_BLBF" localSheetId="8" hidden="1">'[5]T3 Page 1'!#REF!</definedName>
    <definedName name="__123Graph_BLBF" localSheetId="12" hidden="1">'[5]T3 Page 1'!#REF!</definedName>
    <definedName name="__123Graph_BLBF" localSheetId="13" hidden="1">'[5]T3 Page 1'!#REF!</definedName>
    <definedName name="__123Graph_BLBF" localSheetId="14" hidden="1">'[5]T3 Page 1'!#REF!</definedName>
    <definedName name="__123Graph_BLBF" hidden="1">'[5]T3 Page 1'!#REF!</definedName>
    <definedName name="__123Graph_BLBFFIN" localSheetId="4" hidden="1">'[5]FC Page 1'!#REF!</definedName>
    <definedName name="__123Graph_BLBFFIN" localSheetId="6" hidden="1">'[5]FC Page 1'!#REF!</definedName>
    <definedName name="__123Graph_BLBFFIN" localSheetId="7" hidden="1">'[5]FC Page 1'!#REF!</definedName>
    <definedName name="__123Graph_BLBFFIN" localSheetId="8" hidden="1">'[5]FC Page 1'!#REF!</definedName>
    <definedName name="__123Graph_BLBFFIN" localSheetId="14" hidden="1">'[5]FC Page 1'!#REF!</definedName>
    <definedName name="__123Graph_BLBFFIN" hidden="1">'[5]FC Page 1'!#REF!</definedName>
    <definedName name="__123Graph_BLCB" localSheetId="6" hidden="1">'[6]HIS19FIN(A)'!$D$79:$I$79</definedName>
    <definedName name="__123Graph_BLCB" localSheetId="7" hidden="1">'[6]HIS19FIN(A)'!$D$79:$I$79</definedName>
    <definedName name="__123Graph_BLCB" localSheetId="8" hidden="1">'[7]HIS19FIN(A)'!$D$79:$I$79</definedName>
    <definedName name="__123Graph_BLCB" hidden="1">'[6]HIS19FIN(A)'!$D$79:$I$79</definedName>
    <definedName name="__123Graph_BPIC" localSheetId="2" hidden="1">'[5]T3 Page 1'!#REF!</definedName>
    <definedName name="__123Graph_BPIC" localSheetId="4" hidden="1">'[5]T3 Page 1'!#REF!</definedName>
    <definedName name="__123Graph_BPIC" localSheetId="6" hidden="1">'[5]T3 Page 1'!#REF!</definedName>
    <definedName name="__123Graph_BPIC" localSheetId="7" hidden="1">'[5]T3 Page 1'!#REF!</definedName>
    <definedName name="__123Graph_BPIC" localSheetId="8" hidden="1">'[5]T3 Page 1'!#REF!</definedName>
    <definedName name="__123Graph_BPIC" localSheetId="12" hidden="1">'[5]T3 Page 1'!#REF!</definedName>
    <definedName name="__123Graph_BPIC" localSheetId="13" hidden="1">'[5]T3 Page 1'!#REF!</definedName>
    <definedName name="__123Graph_BPIC" localSheetId="14" hidden="1">'[5]T3 Page 1'!#REF!</definedName>
    <definedName name="__123Graph_BPIC" hidden="1">'[5]T3 Page 1'!#REF!</definedName>
    <definedName name="__123Graph_BTOTAL" localSheetId="2" hidden="1">'[2]Forecast data'!#REF!</definedName>
    <definedName name="__123Graph_BTOTAL" localSheetId="4" hidden="1">'[2]Forecast data'!#REF!</definedName>
    <definedName name="__123Graph_BTOTAL" localSheetId="6" hidden="1">'[2]Forecast data'!#REF!</definedName>
    <definedName name="__123Graph_BTOTAL" localSheetId="7" hidden="1">'[2]Forecast data'!#REF!</definedName>
    <definedName name="__123Graph_BTOTAL" localSheetId="8" hidden="1">'[2]Forecast data'!#REF!</definedName>
    <definedName name="__123Graph_BTOTAL" localSheetId="12" hidden="1">'[2]Forecast data'!#REF!</definedName>
    <definedName name="__123Graph_BTOTAL" localSheetId="13" hidden="1">'[2]Forecast data'!#REF!</definedName>
    <definedName name="__123Graph_BTOTAL" localSheetId="14" hidden="1">'[2]Forecast data'!#REF!</definedName>
    <definedName name="__123Graph_BTOTAL" hidden="1">'[2]Forecast data'!#REF!</definedName>
    <definedName name="__123Graph_CACT13BUD" localSheetId="2" hidden="1">'[5]FC Page 1'!#REF!</definedName>
    <definedName name="__123Graph_CACT13BUD" localSheetId="4" hidden="1">'[5]FC Page 1'!#REF!</definedName>
    <definedName name="__123Graph_CACT13BUD" localSheetId="6" hidden="1">'[5]FC Page 1'!#REF!</definedName>
    <definedName name="__123Graph_CACT13BUD" localSheetId="7" hidden="1">'[5]FC Page 1'!#REF!</definedName>
    <definedName name="__123Graph_CACT13BUD" localSheetId="8" hidden="1">'[5]FC Page 1'!#REF!</definedName>
    <definedName name="__123Graph_CACT13BUD" localSheetId="12" hidden="1">'[5]FC Page 1'!#REF!</definedName>
    <definedName name="__123Graph_CACT13BUD" localSheetId="13" hidden="1">'[5]FC Page 1'!#REF!</definedName>
    <definedName name="__123Graph_CACT13BUD" localSheetId="14" hidden="1">'[5]FC Page 1'!#REF!</definedName>
    <definedName name="__123Graph_CACT13BUD" hidden="1">'[5]FC Page 1'!#REF!</definedName>
    <definedName name="__123Graph_CEFF" localSheetId="2" hidden="1">'[5]T3 Page 1'!#REF!</definedName>
    <definedName name="__123Graph_CEFF" localSheetId="4" hidden="1">'[5]T3 Page 1'!#REF!</definedName>
    <definedName name="__123Graph_CEFF" localSheetId="6" hidden="1">'[5]T3 Page 1'!#REF!</definedName>
    <definedName name="__123Graph_CEFF" localSheetId="7" hidden="1">'[5]T3 Page 1'!#REF!</definedName>
    <definedName name="__123Graph_CEFF" localSheetId="8" hidden="1">'[5]T3 Page 1'!#REF!</definedName>
    <definedName name="__123Graph_CEFF" localSheetId="12" hidden="1">'[5]T3 Page 1'!#REF!</definedName>
    <definedName name="__123Graph_CEFF" localSheetId="13" hidden="1">'[5]T3 Page 1'!#REF!</definedName>
    <definedName name="__123Graph_CEFF" localSheetId="14" hidden="1">'[5]T3 Page 1'!#REF!</definedName>
    <definedName name="__123Graph_CEFF" hidden="1">'[5]T3 Page 1'!#REF!</definedName>
    <definedName name="__123Graph_CGR14PBF1" localSheetId="6" hidden="1">'[6]HIS19FIN(A)'!$AK$70:$AK$81</definedName>
    <definedName name="__123Graph_CGR14PBF1" localSheetId="7" hidden="1">'[6]HIS19FIN(A)'!$AK$70:$AK$81</definedName>
    <definedName name="__123Graph_CGR14PBF1" localSheetId="8" hidden="1">'[7]HIS19FIN(A)'!$AK$70:$AK$81</definedName>
    <definedName name="__123Graph_CGR14PBF1" hidden="1">'[6]HIS19FIN(A)'!$AK$70:$AK$81</definedName>
    <definedName name="__123Graph_CLBF" localSheetId="2" hidden="1">'[5]T3 Page 1'!#REF!</definedName>
    <definedName name="__123Graph_CLBF" localSheetId="4" hidden="1">'[5]T3 Page 1'!#REF!</definedName>
    <definedName name="__123Graph_CLBF" localSheetId="6" hidden="1">'[5]T3 Page 1'!#REF!</definedName>
    <definedName name="__123Graph_CLBF" localSheetId="7" hidden="1">'[5]T3 Page 1'!#REF!</definedName>
    <definedName name="__123Graph_CLBF" localSheetId="8" hidden="1">'[5]T3 Page 1'!#REF!</definedName>
    <definedName name="__123Graph_CLBF" localSheetId="12" hidden="1">'[5]T3 Page 1'!#REF!</definedName>
    <definedName name="__123Graph_CLBF" localSheetId="13" hidden="1">'[5]T3 Page 1'!#REF!</definedName>
    <definedName name="__123Graph_CLBF" localSheetId="14" hidden="1">'[5]T3 Page 1'!#REF!</definedName>
    <definedName name="__123Graph_CLBF" hidden="1">'[5]T3 Page 1'!#REF!</definedName>
    <definedName name="__123Graph_CPIC" localSheetId="2" hidden="1">'[5]T3 Page 1'!#REF!</definedName>
    <definedName name="__123Graph_CPIC" localSheetId="4" hidden="1">'[5]T3 Page 1'!#REF!</definedName>
    <definedName name="__123Graph_CPIC" localSheetId="6" hidden="1">'[5]T3 Page 1'!#REF!</definedName>
    <definedName name="__123Graph_CPIC" localSheetId="7" hidden="1">'[5]T3 Page 1'!#REF!</definedName>
    <definedName name="__123Graph_CPIC" localSheetId="8" hidden="1">'[5]T3 Page 1'!#REF!</definedName>
    <definedName name="__123Graph_CPIC" localSheetId="12" hidden="1">'[5]T3 Page 1'!#REF!</definedName>
    <definedName name="__123Graph_CPIC" localSheetId="13" hidden="1">'[5]T3 Page 1'!#REF!</definedName>
    <definedName name="__123Graph_CPIC" localSheetId="14" hidden="1">'[5]T3 Page 1'!#REF!</definedName>
    <definedName name="__123Graph_CPIC" hidden="1">'[5]T3 Page 1'!#REF!</definedName>
    <definedName name="__123Graph_DACT13BUD" localSheetId="2" hidden="1">'[5]FC Page 1'!#REF!</definedName>
    <definedName name="__123Graph_DACT13BUD" localSheetId="4" hidden="1">'[5]FC Page 1'!#REF!</definedName>
    <definedName name="__123Graph_DACT13BUD" localSheetId="6" hidden="1">'[5]FC Page 1'!#REF!</definedName>
    <definedName name="__123Graph_DACT13BUD" localSheetId="7" hidden="1">'[5]FC Page 1'!#REF!</definedName>
    <definedName name="__123Graph_DACT13BUD" localSheetId="8" hidden="1">'[5]FC Page 1'!#REF!</definedName>
    <definedName name="__123Graph_DACT13BUD" localSheetId="12" hidden="1">'[5]FC Page 1'!#REF!</definedName>
    <definedName name="__123Graph_DACT13BUD" localSheetId="13" hidden="1">'[5]FC Page 1'!#REF!</definedName>
    <definedName name="__123Graph_DACT13BUD" localSheetId="14" hidden="1">'[5]FC Page 1'!#REF!</definedName>
    <definedName name="__123Graph_DACT13BUD" hidden="1">'[5]FC Page 1'!#REF!</definedName>
    <definedName name="__123Graph_DEFF" localSheetId="2" hidden="1">'[5]T3 Page 1'!#REF!</definedName>
    <definedName name="__123Graph_DEFF" localSheetId="4" hidden="1">'[5]T3 Page 1'!#REF!</definedName>
    <definedName name="__123Graph_DEFF" localSheetId="6" hidden="1">'[5]T3 Page 1'!#REF!</definedName>
    <definedName name="__123Graph_DEFF" localSheetId="7" hidden="1">'[5]T3 Page 1'!#REF!</definedName>
    <definedName name="__123Graph_DEFF" localSheetId="8" hidden="1">'[5]T3 Page 1'!#REF!</definedName>
    <definedName name="__123Graph_DEFF" localSheetId="12" hidden="1">'[5]T3 Page 1'!#REF!</definedName>
    <definedName name="__123Graph_DEFF" localSheetId="13" hidden="1">'[5]T3 Page 1'!#REF!</definedName>
    <definedName name="__123Graph_DEFF" localSheetId="14" hidden="1">'[5]T3 Page 1'!#REF!</definedName>
    <definedName name="__123Graph_DEFF" hidden="1">'[5]T3 Page 1'!#REF!</definedName>
    <definedName name="__123Graph_DGR14PBF1" localSheetId="6" hidden="1">'[6]HIS19FIN(A)'!$AH$70:$AH$81</definedName>
    <definedName name="__123Graph_DGR14PBF1" localSheetId="7" hidden="1">'[6]HIS19FIN(A)'!$AH$70:$AH$81</definedName>
    <definedName name="__123Graph_DGR14PBF1" localSheetId="8" hidden="1">'[7]HIS19FIN(A)'!$AH$70:$AH$81</definedName>
    <definedName name="__123Graph_DGR14PBF1" hidden="1">'[6]HIS19FIN(A)'!$AH$70:$AH$81</definedName>
    <definedName name="__123Graph_DLBF" localSheetId="2" hidden="1">'[5]T3 Page 1'!#REF!</definedName>
    <definedName name="__123Graph_DLBF" localSheetId="4" hidden="1">'[5]T3 Page 1'!#REF!</definedName>
    <definedName name="__123Graph_DLBF" localSheetId="6" hidden="1">'[5]T3 Page 1'!#REF!</definedName>
    <definedName name="__123Graph_DLBF" localSheetId="7" hidden="1">'[5]T3 Page 1'!#REF!</definedName>
    <definedName name="__123Graph_DLBF" localSheetId="8" hidden="1">'[5]T3 Page 1'!#REF!</definedName>
    <definedName name="__123Graph_DLBF" localSheetId="12" hidden="1">'[5]T3 Page 1'!#REF!</definedName>
    <definedName name="__123Graph_DLBF" localSheetId="13" hidden="1">'[5]T3 Page 1'!#REF!</definedName>
    <definedName name="__123Graph_DLBF" localSheetId="14" hidden="1">'[5]T3 Page 1'!#REF!</definedName>
    <definedName name="__123Graph_DLBF" hidden="1">'[5]T3 Page 1'!#REF!</definedName>
    <definedName name="__123Graph_DPIC" localSheetId="2" hidden="1">'[5]T3 Page 1'!#REF!</definedName>
    <definedName name="__123Graph_DPIC" localSheetId="4" hidden="1">'[5]T3 Page 1'!#REF!</definedName>
    <definedName name="__123Graph_DPIC" localSheetId="6" hidden="1">'[5]T3 Page 1'!#REF!</definedName>
    <definedName name="__123Graph_DPIC" localSheetId="7" hidden="1">'[5]T3 Page 1'!#REF!</definedName>
    <definedName name="__123Graph_DPIC" localSheetId="8" hidden="1">'[5]T3 Page 1'!#REF!</definedName>
    <definedName name="__123Graph_DPIC" localSheetId="12" hidden="1">'[5]T3 Page 1'!#REF!</definedName>
    <definedName name="__123Graph_DPIC" localSheetId="13" hidden="1">'[5]T3 Page 1'!#REF!</definedName>
    <definedName name="__123Graph_DPIC" localSheetId="14" hidden="1">'[5]T3 Page 1'!#REF!</definedName>
    <definedName name="__123Graph_DPIC" hidden="1">'[5]T3 Page 1'!#REF!</definedName>
    <definedName name="__123Graph_EACT13BUD" localSheetId="2" hidden="1">'[5]FC Page 1'!#REF!</definedName>
    <definedName name="__123Graph_EACT13BUD" localSheetId="4" hidden="1">'[5]FC Page 1'!#REF!</definedName>
    <definedName name="__123Graph_EACT13BUD" localSheetId="6" hidden="1">'[5]FC Page 1'!#REF!</definedName>
    <definedName name="__123Graph_EACT13BUD" localSheetId="7" hidden="1">'[5]FC Page 1'!#REF!</definedName>
    <definedName name="__123Graph_EACT13BUD" localSheetId="8" hidden="1">'[5]FC Page 1'!#REF!</definedName>
    <definedName name="__123Graph_EACT13BUD" localSheetId="12" hidden="1">'[5]FC Page 1'!#REF!</definedName>
    <definedName name="__123Graph_EACT13BUD" localSheetId="13" hidden="1">'[5]FC Page 1'!#REF!</definedName>
    <definedName name="__123Graph_EACT13BUD" localSheetId="14" hidden="1">'[5]FC Page 1'!#REF!</definedName>
    <definedName name="__123Graph_EACT13BUD" hidden="1">'[5]FC Page 1'!#REF!</definedName>
    <definedName name="__123Graph_EEFF" localSheetId="2" hidden="1">'[5]T3 Page 1'!#REF!</definedName>
    <definedName name="__123Graph_EEFF" localSheetId="4" hidden="1">'[5]T3 Page 1'!#REF!</definedName>
    <definedName name="__123Graph_EEFF" localSheetId="6" hidden="1">'[5]T3 Page 1'!#REF!</definedName>
    <definedName name="__123Graph_EEFF" localSheetId="7" hidden="1">'[5]T3 Page 1'!#REF!</definedName>
    <definedName name="__123Graph_EEFF" localSheetId="8" hidden="1">'[5]T3 Page 1'!#REF!</definedName>
    <definedName name="__123Graph_EEFF" localSheetId="12" hidden="1">'[5]T3 Page 1'!#REF!</definedName>
    <definedName name="__123Graph_EEFF" localSheetId="13" hidden="1">'[5]T3 Page 1'!#REF!</definedName>
    <definedName name="__123Graph_EEFF" localSheetId="14" hidden="1">'[5]T3 Page 1'!#REF!</definedName>
    <definedName name="__123Graph_EEFF" hidden="1">'[5]T3 Page 1'!#REF!</definedName>
    <definedName name="__123Graph_EEFFHIC" localSheetId="4" hidden="1">'[5]FC Page 1'!#REF!</definedName>
    <definedName name="__123Graph_EEFFHIC" localSheetId="6" hidden="1">'[5]FC Page 1'!#REF!</definedName>
    <definedName name="__123Graph_EEFFHIC" localSheetId="7" hidden="1">'[5]FC Page 1'!#REF!</definedName>
    <definedName name="__123Graph_EEFFHIC" localSheetId="8" hidden="1">'[5]FC Page 1'!#REF!</definedName>
    <definedName name="__123Graph_EEFFHIC" localSheetId="14" hidden="1">'[5]FC Page 1'!#REF!</definedName>
    <definedName name="__123Graph_EEFFHIC" hidden="1">'[5]FC Page 1'!#REF!</definedName>
    <definedName name="__123Graph_EGR14PBF1" localSheetId="6" hidden="1">'[6]HIS19FIN(A)'!$AG$67:$AG$67</definedName>
    <definedName name="__123Graph_EGR14PBF1" localSheetId="7" hidden="1">'[6]HIS19FIN(A)'!$AG$67:$AG$67</definedName>
    <definedName name="__123Graph_EGR14PBF1" localSheetId="8" hidden="1">'[7]HIS19FIN(A)'!$AG$67:$AG$67</definedName>
    <definedName name="__123Graph_EGR14PBF1" hidden="1">'[6]HIS19FIN(A)'!$AG$67:$AG$67</definedName>
    <definedName name="__123Graph_ELBF" localSheetId="2" hidden="1">'[5]T3 Page 1'!#REF!</definedName>
    <definedName name="__123Graph_ELBF" localSheetId="4" hidden="1">'[5]T3 Page 1'!#REF!</definedName>
    <definedName name="__123Graph_ELBF" localSheetId="6" hidden="1">'[5]T3 Page 1'!#REF!</definedName>
    <definedName name="__123Graph_ELBF" localSheetId="7" hidden="1">'[5]T3 Page 1'!#REF!</definedName>
    <definedName name="__123Graph_ELBF" localSheetId="8" hidden="1">'[5]T3 Page 1'!#REF!</definedName>
    <definedName name="__123Graph_ELBF" localSheetId="12" hidden="1">'[5]T3 Page 1'!#REF!</definedName>
    <definedName name="__123Graph_ELBF" localSheetId="13" hidden="1">'[5]T3 Page 1'!#REF!</definedName>
    <definedName name="__123Graph_ELBF" localSheetId="14" hidden="1">'[5]T3 Page 1'!#REF!</definedName>
    <definedName name="__123Graph_ELBF" hidden="1">'[5]T3 Page 1'!#REF!</definedName>
    <definedName name="__123Graph_EPIC" localSheetId="2" hidden="1">'[5]T3 Page 1'!#REF!</definedName>
    <definedName name="__123Graph_EPIC" localSheetId="4" hidden="1">'[5]T3 Page 1'!#REF!</definedName>
    <definedName name="__123Graph_EPIC" localSheetId="6" hidden="1">'[5]T3 Page 1'!#REF!</definedName>
    <definedName name="__123Graph_EPIC" localSheetId="7" hidden="1">'[5]T3 Page 1'!#REF!</definedName>
    <definedName name="__123Graph_EPIC" localSheetId="8" hidden="1">'[5]T3 Page 1'!#REF!</definedName>
    <definedName name="__123Graph_EPIC" localSheetId="12" hidden="1">'[5]T3 Page 1'!#REF!</definedName>
    <definedName name="__123Graph_EPIC" localSheetId="13" hidden="1">'[5]T3 Page 1'!#REF!</definedName>
    <definedName name="__123Graph_EPIC" localSheetId="14" hidden="1">'[5]T3 Page 1'!#REF!</definedName>
    <definedName name="__123Graph_EPIC" hidden="1">'[5]T3 Page 1'!#REF!</definedName>
    <definedName name="__123Graph_FACT13BUD" localSheetId="2" hidden="1">'[5]FC Page 1'!#REF!</definedName>
    <definedName name="__123Graph_FACT13BUD" localSheetId="4" hidden="1">'[5]FC Page 1'!#REF!</definedName>
    <definedName name="__123Graph_FACT13BUD" localSheetId="6" hidden="1">'[5]FC Page 1'!#REF!</definedName>
    <definedName name="__123Graph_FACT13BUD" localSheetId="7" hidden="1">'[5]FC Page 1'!#REF!</definedName>
    <definedName name="__123Graph_FACT13BUD" localSheetId="8" hidden="1">'[5]FC Page 1'!#REF!</definedName>
    <definedName name="__123Graph_FACT13BUD" localSheetId="12" hidden="1">'[5]FC Page 1'!#REF!</definedName>
    <definedName name="__123Graph_FACT13BUD" localSheetId="13" hidden="1">'[5]FC Page 1'!#REF!</definedName>
    <definedName name="__123Graph_FACT13BUD" localSheetId="14" hidden="1">'[5]FC Page 1'!#REF!</definedName>
    <definedName name="__123Graph_FACT13BUD" hidden="1">'[5]FC Page 1'!#REF!</definedName>
    <definedName name="__123Graph_FEFF" localSheetId="2" hidden="1">'[5]T3 Page 1'!#REF!</definedName>
    <definedName name="__123Graph_FEFF" localSheetId="4" hidden="1">'[5]T3 Page 1'!#REF!</definedName>
    <definedName name="__123Graph_FEFF" localSheetId="6" hidden="1">'[5]T3 Page 1'!#REF!</definedName>
    <definedName name="__123Graph_FEFF" localSheetId="7" hidden="1">'[5]T3 Page 1'!#REF!</definedName>
    <definedName name="__123Graph_FEFF" localSheetId="8" hidden="1">'[5]T3 Page 1'!#REF!</definedName>
    <definedName name="__123Graph_FEFF" localSheetId="12" hidden="1">'[5]T3 Page 1'!#REF!</definedName>
    <definedName name="__123Graph_FEFF" localSheetId="13" hidden="1">'[5]T3 Page 1'!#REF!</definedName>
    <definedName name="__123Graph_FEFF" localSheetId="14" hidden="1">'[5]T3 Page 1'!#REF!</definedName>
    <definedName name="__123Graph_FEFF" hidden="1">'[5]T3 Page 1'!#REF!</definedName>
    <definedName name="__123Graph_FEFFHIC" localSheetId="4" hidden="1">'[5]FC Page 1'!#REF!</definedName>
    <definedName name="__123Graph_FEFFHIC" localSheetId="6" hidden="1">'[5]FC Page 1'!#REF!</definedName>
    <definedName name="__123Graph_FEFFHIC" localSheetId="7" hidden="1">'[5]FC Page 1'!#REF!</definedName>
    <definedName name="__123Graph_FEFFHIC" localSheetId="8" hidden="1">'[5]FC Page 1'!#REF!</definedName>
    <definedName name="__123Graph_FEFFHIC" localSheetId="14" hidden="1">'[5]FC Page 1'!#REF!</definedName>
    <definedName name="__123Graph_FEFFHIC" hidden="1">'[5]FC Page 1'!#REF!</definedName>
    <definedName name="__123Graph_FGR14PBF1" localSheetId="6" hidden="1">'[6]HIS19FIN(A)'!$AH$67:$AH$67</definedName>
    <definedName name="__123Graph_FGR14PBF1" localSheetId="7" hidden="1">'[6]HIS19FIN(A)'!$AH$67:$AH$67</definedName>
    <definedName name="__123Graph_FGR14PBF1" localSheetId="8" hidden="1">'[7]HIS19FIN(A)'!$AH$67:$AH$67</definedName>
    <definedName name="__123Graph_FGR14PBF1" hidden="1">'[6]HIS19FIN(A)'!$AH$67:$AH$67</definedName>
    <definedName name="__123Graph_FLBF" localSheetId="2" hidden="1">'[5]T3 Page 1'!#REF!</definedName>
    <definedName name="__123Graph_FLBF" localSheetId="4" hidden="1">'[5]T3 Page 1'!#REF!</definedName>
    <definedName name="__123Graph_FLBF" localSheetId="6" hidden="1">'[5]T3 Page 1'!#REF!</definedName>
    <definedName name="__123Graph_FLBF" localSheetId="7" hidden="1">'[5]T3 Page 1'!#REF!</definedName>
    <definedName name="__123Graph_FLBF" localSheetId="8" hidden="1">'[5]T3 Page 1'!#REF!</definedName>
    <definedName name="__123Graph_FLBF" localSheetId="12" hidden="1">'[5]T3 Page 1'!#REF!</definedName>
    <definedName name="__123Graph_FLBF" localSheetId="13" hidden="1">'[5]T3 Page 1'!#REF!</definedName>
    <definedName name="__123Graph_FLBF" localSheetId="14" hidden="1">'[5]T3 Page 1'!#REF!</definedName>
    <definedName name="__123Graph_FLBF" hidden="1">'[5]T3 Page 1'!#REF!</definedName>
    <definedName name="__123Graph_FPIC" localSheetId="2" hidden="1">'[5]T3 Page 1'!#REF!</definedName>
    <definedName name="__123Graph_FPIC" localSheetId="4" hidden="1">'[5]T3 Page 1'!#REF!</definedName>
    <definedName name="__123Graph_FPIC" localSheetId="6" hidden="1">'[5]T3 Page 1'!#REF!</definedName>
    <definedName name="__123Graph_FPIC" localSheetId="7" hidden="1">'[5]T3 Page 1'!#REF!</definedName>
    <definedName name="__123Graph_FPIC" localSheetId="8" hidden="1">'[5]T3 Page 1'!#REF!</definedName>
    <definedName name="__123Graph_FPIC" localSheetId="12" hidden="1">'[5]T3 Page 1'!#REF!</definedName>
    <definedName name="__123Graph_FPIC" localSheetId="13" hidden="1">'[5]T3 Page 1'!#REF!</definedName>
    <definedName name="__123Graph_FPIC" localSheetId="14" hidden="1">'[5]T3 Page 1'!#REF!</definedName>
    <definedName name="__123Graph_FPIC" hidden="1">'[5]T3 Page 1'!#REF!</definedName>
    <definedName name="__123Graph_LBL_ARESID" localSheetId="6" hidden="1">'[6]HIS19FIN(A)'!$R$3:$W$3</definedName>
    <definedName name="__123Graph_LBL_ARESID" localSheetId="7" hidden="1">'[6]HIS19FIN(A)'!$R$3:$W$3</definedName>
    <definedName name="__123Graph_LBL_ARESID" localSheetId="8" hidden="1">'[7]HIS19FIN(A)'!$R$3:$W$3</definedName>
    <definedName name="__123Graph_LBL_ARESID" hidden="1">'[6]HIS19FIN(A)'!$R$3:$W$3</definedName>
    <definedName name="__123Graph_LBL_BRESID" localSheetId="6" hidden="1">'[6]HIS19FIN(A)'!$R$3:$W$3</definedName>
    <definedName name="__123Graph_LBL_BRESID" localSheetId="7" hidden="1">'[6]HIS19FIN(A)'!$R$3:$W$3</definedName>
    <definedName name="__123Graph_LBL_BRESID" localSheetId="8" hidden="1">'[7]HIS19FIN(A)'!$R$3:$W$3</definedName>
    <definedName name="__123Graph_LBL_BRESID" hidden="1">'[6]HIS19FIN(A)'!$R$3:$W$3</definedName>
    <definedName name="__123Graph_X" localSheetId="2" hidden="1">'[2]Forecast data'!#REF!</definedName>
    <definedName name="__123Graph_X" localSheetId="4" hidden="1">'[2]Forecast data'!#REF!</definedName>
    <definedName name="__123Graph_X" localSheetId="6" hidden="1">'[2]Forecast data'!#REF!</definedName>
    <definedName name="__123Graph_X" localSheetId="7" hidden="1">'[2]Forecast data'!#REF!</definedName>
    <definedName name="__123Graph_X" localSheetId="8" hidden="1">'[2]Forecast data'!#REF!</definedName>
    <definedName name="__123Graph_X" localSheetId="12" hidden="1">'[2]Forecast data'!#REF!</definedName>
    <definedName name="__123Graph_X" localSheetId="13" hidden="1">'[2]Forecast data'!#REF!</definedName>
    <definedName name="__123Graph_X" localSheetId="14" hidden="1">'[2]Forecast data'!#REF!</definedName>
    <definedName name="__123Graph_X" hidden="1">'[2]Forecast data'!#REF!</definedName>
    <definedName name="__123Graph_XACTHIC" localSheetId="2" hidden="1">'[5]FC Page 1'!#REF!</definedName>
    <definedName name="__123Graph_XACTHIC" localSheetId="4" hidden="1">'[5]FC Page 1'!#REF!</definedName>
    <definedName name="__123Graph_XACTHIC" localSheetId="6" hidden="1">'[5]FC Page 1'!#REF!</definedName>
    <definedName name="__123Graph_XACTHIC" localSheetId="7" hidden="1">'[5]FC Page 1'!#REF!</definedName>
    <definedName name="__123Graph_XACTHIC" localSheetId="8" hidden="1">'[5]FC Page 1'!#REF!</definedName>
    <definedName name="__123Graph_XACTHIC" localSheetId="12" hidden="1">'[5]FC Page 1'!#REF!</definedName>
    <definedName name="__123Graph_XACTHIC" localSheetId="13" hidden="1">'[5]FC Page 1'!#REF!</definedName>
    <definedName name="__123Graph_XACTHIC" localSheetId="14" hidden="1">'[5]FC Page 1'!#REF!</definedName>
    <definedName name="__123Graph_XACTHIC" hidden="1">'[5]FC Page 1'!#REF!</definedName>
    <definedName name="__123Graph_XALLTAX" localSheetId="2" hidden="1">'[2]Forecast data'!#REF!</definedName>
    <definedName name="__123Graph_XALLTAX" localSheetId="4" hidden="1">'[2]Forecast data'!#REF!</definedName>
    <definedName name="__123Graph_XALLTAX" localSheetId="6" hidden="1">'[2]Forecast data'!#REF!</definedName>
    <definedName name="__123Graph_XALLTAX" localSheetId="7" hidden="1">'[2]Forecast data'!#REF!</definedName>
    <definedName name="__123Graph_XALLTAX" localSheetId="8" hidden="1">'[2]Forecast data'!#REF!</definedName>
    <definedName name="__123Graph_XALLTAX" localSheetId="12" hidden="1">'[2]Forecast data'!#REF!</definedName>
    <definedName name="__123Graph_XALLTAX" localSheetId="13" hidden="1">'[2]Forecast data'!#REF!</definedName>
    <definedName name="__123Graph_XALLTAX" localSheetId="14" hidden="1">'[2]Forecast data'!#REF!</definedName>
    <definedName name="__123Graph_XALLTAX" hidden="1">'[2]Forecast data'!#REF!</definedName>
    <definedName name="__123Graph_XCHGSPD1" localSheetId="6" hidden="1">'[3]CHGSPD19.FIN'!$A$10:$A$25</definedName>
    <definedName name="__123Graph_XCHGSPD1" localSheetId="7" hidden="1">'[3]CHGSPD19.FIN'!$A$10:$A$25</definedName>
    <definedName name="__123Graph_XCHGSPD1" localSheetId="8" hidden="1">'[4]CHGSPD19.FIN'!$A$10:$A$25</definedName>
    <definedName name="__123Graph_XCHGSPD1" hidden="1">'[3]CHGSPD19.FIN'!$A$10:$A$25</definedName>
    <definedName name="__123Graph_XCHGSPD2" localSheetId="6" hidden="1">'[3]CHGSPD19.FIN'!$A$11:$A$25</definedName>
    <definedName name="__123Graph_XCHGSPD2" localSheetId="7" hidden="1">'[3]CHGSPD19.FIN'!$A$11:$A$25</definedName>
    <definedName name="__123Graph_XCHGSPD2" localSheetId="8" hidden="1">'[4]CHGSPD19.FIN'!$A$11:$A$25</definedName>
    <definedName name="__123Graph_XCHGSPD2" hidden="1">'[3]CHGSPD19.FIN'!$A$11:$A$25</definedName>
    <definedName name="__123Graph_XEFF" localSheetId="2" hidden="1">'[5]T3 Page 1'!#REF!</definedName>
    <definedName name="__123Graph_XEFF" localSheetId="4" hidden="1">'[5]T3 Page 1'!#REF!</definedName>
    <definedName name="__123Graph_XEFF" localSheetId="6" hidden="1">'[5]T3 Page 1'!#REF!</definedName>
    <definedName name="__123Graph_XEFF" localSheetId="7" hidden="1">'[5]T3 Page 1'!#REF!</definedName>
    <definedName name="__123Graph_XEFF" localSheetId="8" hidden="1">'[5]T3 Page 1'!#REF!</definedName>
    <definedName name="__123Graph_XEFF" localSheetId="12" hidden="1">'[5]T3 Page 1'!#REF!</definedName>
    <definedName name="__123Graph_XEFF" localSheetId="13" hidden="1">'[5]T3 Page 1'!#REF!</definedName>
    <definedName name="__123Graph_XEFF" localSheetId="14" hidden="1">'[5]T3 Page 1'!#REF!</definedName>
    <definedName name="__123Graph_XEFF" hidden="1">'[5]T3 Page 1'!#REF!</definedName>
    <definedName name="__123Graph_XGR14PBF1" localSheetId="6" hidden="1">'[6]HIS19FIN(A)'!$AL$70:$AL$81</definedName>
    <definedName name="__123Graph_XGR14PBF1" localSheetId="7" hidden="1">'[6]HIS19FIN(A)'!$AL$70:$AL$81</definedName>
    <definedName name="__123Graph_XGR14PBF1" localSheetId="8" hidden="1">'[7]HIS19FIN(A)'!$AL$70:$AL$81</definedName>
    <definedName name="__123Graph_XGR14PBF1" hidden="1">'[6]HIS19FIN(A)'!$AL$70:$AL$81</definedName>
    <definedName name="__123Graph_XHOMEVAT" localSheetId="2" hidden="1">'[2]Forecast data'!#REF!</definedName>
    <definedName name="__123Graph_XHOMEVAT" localSheetId="4" hidden="1">'[2]Forecast data'!#REF!</definedName>
    <definedName name="__123Graph_XHOMEVAT" localSheetId="6" hidden="1">'[2]Forecast data'!#REF!</definedName>
    <definedName name="__123Graph_XHOMEVAT" localSheetId="7" hidden="1">'[2]Forecast data'!#REF!</definedName>
    <definedName name="__123Graph_XHOMEVAT" localSheetId="8" hidden="1">'[2]Forecast data'!#REF!</definedName>
    <definedName name="__123Graph_XHOMEVAT" localSheetId="12" hidden="1">'[2]Forecast data'!#REF!</definedName>
    <definedName name="__123Graph_XHOMEVAT" localSheetId="13" hidden="1">'[2]Forecast data'!#REF!</definedName>
    <definedName name="__123Graph_XHOMEVAT" localSheetId="14" hidden="1">'[2]Forecast data'!#REF!</definedName>
    <definedName name="__123Graph_XHOMEVAT" hidden="1">'[2]Forecast data'!#REF!</definedName>
    <definedName name="__123Graph_XIMPORT" localSheetId="2" hidden="1">'[2]Forecast data'!#REF!</definedName>
    <definedName name="__123Graph_XIMPORT" localSheetId="4" hidden="1">'[2]Forecast data'!#REF!</definedName>
    <definedName name="__123Graph_XIMPORT" localSheetId="6" hidden="1">'[2]Forecast data'!#REF!</definedName>
    <definedName name="__123Graph_XIMPORT" localSheetId="7" hidden="1">'[2]Forecast data'!#REF!</definedName>
    <definedName name="__123Graph_XIMPORT" localSheetId="8" hidden="1">'[2]Forecast data'!#REF!</definedName>
    <definedName name="__123Graph_XIMPORT" localSheetId="12" hidden="1">'[2]Forecast data'!#REF!</definedName>
    <definedName name="__123Graph_XIMPORT" localSheetId="13" hidden="1">'[2]Forecast data'!#REF!</definedName>
    <definedName name="__123Graph_XIMPORT" localSheetId="14" hidden="1">'[2]Forecast data'!#REF!</definedName>
    <definedName name="__123Graph_XIMPORT" hidden="1">'[2]Forecast data'!#REF!</definedName>
    <definedName name="__123Graph_XLBF" localSheetId="2" hidden="1">'[5]T3 Page 1'!#REF!</definedName>
    <definedName name="__123Graph_XLBF" localSheetId="4" hidden="1">'[5]T3 Page 1'!#REF!</definedName>
    <definedName name="__123Graph_XLBF" localSheetId="6" hidden="1">'[5]T3 Page 1'!#REF!</definedName>
    <definedName name="__123Graph_XLBF" localSheetId="7" hidden="1">'[5]T3 Page 1'!#REF!</definedName>
    <definedName name="__123Graph_XLBF" localSheetId="8" hidden="1">'[5]T3 Page 1'!#REF!</definedName>
    <definedName name="__123Graph_XLBF" localSheetId="12" hidden="1">'[5]T3 Page 1'!#REF!</definedName>
    <definedName name="__123Graph_XLBF" localSheetId="13" hidden="1">'[5]T3 Page 1'!#REF!</definedName>
    <definedName name="__123Graph_XLBF" localSheetId="14" hidden="1">'[5]T3 Page 1'!#REF!</definedName>
    <definedName name="__123Graph_XLBF" hidden="1">'[5]T3 Page 1'!#REF!</definedName>
    <definedName name="__123Graph_XLBFFIN2" localSheetId="6" hidden="1">'[6]HIS19FIN(A)'!$K$61:$Q$61</definedName>
    <definedName name="__123Graph_XLBFFIN2" localSheetId="7" hidden="1">'[6]HIS19FIN(A)'!$K$61:$Q$61</definedName>
    <definedName name="__123Graph_XLBFFIN2" localSheetId="8" hidden="1">'[7]HIS19FIN(A)'!$K$61:$Q$61</definedName>
    <definedName name="__123Graph_XLBFFIN2" hidden="1">'[6]HIS19FIN(A)'!$K$61:$Q$61</definedName>
    <definedName name="__123Graph_XLBFHIC" localSheetId="6" hidden="1">'[6]HIS19FIN(A)'!$D$61:$J$61</definedName>
    <definedName name="__123Graph_XLBFHIC" localSheetId="7" hidden="1">'[6]HIS19FIN(A)'!$D$61:$J$61</definedName>
    <definedName name="__123Graph_XLBFHIC" localSheetId="8" hidden="1">'[7]HIS19FIN(A)'!$D$61:$J$61</definedName>
    <definedName name="__123Graph_XLBFHIC" hidden="1">'[6]HIS19FIN(A)'!$D$61:$J$61</definedName>
    <definedName name="__123Graph_XLBFHIC2" localSheetId="6" hidden="1">'[6]HIS19FIN(A)'!$D$61:$J$61</definedName>
    <definedName name="__123Graph_XLBFHIC2" localSheetId="7" hidden="1">'[6]HIS19FIN(A)'!$D$61:$J$61</definedName>
    <definedName name="__123Graph_XLBFHIC2" localSheetId="8" hidden="1">'[7]HIS19FIN(A)'!$D$61:$J$61</definedName>
    <definedName name="__123Graph_XLBFHIC2" hidden="1">'[6]HIS19FIN(A)'!$D$61:$J$61</definedName>
    <definedName name="__123Graph_XLCB" localSheetId="6" hidden="1">'[6]HIS19FIN(A)'!$D$79:$I$79</definedName>
    <definedName name="__123Graph_XLCB" localSheetId="7" hidden="1">'[6]HIS19FIN(A)'!$D$79:$I$79</definedName>
    <definedName name="__123Graph_XLCB" localSheetId="8" hidden="1">'[7]HIS19FIN(A)'!$D$79:$I$79</definedName>
    <definedName name="__123Graph_XLCB" hidden="1">'[6]HIS19FIN(A)'!$D$79:$I$79</definedName>
    <definedName name="__123Graph_XNACFIN" localSheetId="6" hidden="1">'[6]HIS19FIN(A)'!$K$95:$Q$95</definedName>
    <definedName name="__123Graph_XNACFIN" localSheetId="7" hidden="1">'[6]HIS19FIN(A)'!$K$95:$Q$95</definedName>
    <definedName name="__123Graph_XNACFIN" localSheetId="8" hidden="1">'[7]HIS19FIN(A)'!$K$95:$Q$95</definedName>
    <definedName name="__123Graph_XNACFIN" hidden="1">'[6]HIS19FIN(A)'!$K$95:$Q$95</definedName>
    <definedName name="__123Graph_XNACHIC" localSheetId="6" hidden="1">'[6]HIS19FIN(A)'!$D$95:$J$95</definedName>
    <definedName name="__123Graph_XNACHIC" localSheetId="7" hidden="1">'[6]HIS19FIN(A)'!$D$95:$J$95</definedName>
    <definedName name="__123Graph_XNACHIC" localSheetId="8" hidden="1">'[7]HIS19FIN(A)'!$D$95:$J$95</definedName>
    <definedName name="__123Graph_XNACHIC" hidden="1">'[6]HIS19FIN(A)'!$D$95:$J$95</definedName>
    <definedName name="__123Graph_XPIC" localSheetId="2" hidden="1">'[5]T3 Page 1'!#REF!</definedName>
    <definedName name="__123Graph_XPIC" localSheetId="4" hidden="1">'[5]T3 Page 1'!#REF!</definedName>
    <definedName name="__123Graph_XPIC" localSheetId="6" hidden="1">'[5]T3 Page 1'!#REF!</definedName>
    <definedName name="__123Graph_XPIC" localSheetId="7" hidden="1">'[5]T3 Page 1'!#REF!</definedName>
    <definedName name="__123Graph_XPIC" localSheetId="8" hidden="1">'[5]T3 Page 1'!#REF!</definedName>
    <definedName name="__123Graph_XPIC" localSheetId="12" hidden="1">'[5]T3 Page 1'!#REF!</definedName>
    <definedName name="__123Graph_XPIC" localSheetId="13" hidden="1">'[5]T3 Page 1'!#REF!</definedName>
    <definedName name="__123Graph_XPIC" localSheetId="14" hidden="1">'[5]T3 Page 1'!#REF!</definedName>
    <definedName name="__123Graph_XPIC" hidden="1">'[5]T3 Page 1'!#REF!</definedName>
    <definedName name="__123Graph_XSTAG2ALL" localSheetId="2" hidden="1">'[2]Forecast data'!#REF!</definedName>
    <definedName name="__123Graph_XSTAG2ALL" localSheetId="4" hidden="1">'[2]Forecast data'!#REF!</definedName>
    <definedName name="__123Graph_XSTAG2ALL" localSheetId="6" hidden="1">'[2]Forecast data'!#REF!</definedName>
    <definedName name="__123Graph_XSTAG2ALL" localSheetId="7" hidden="1">'[2]Forecast data'!#REF!</definedName>
    <definedName name="__123Graph_XSTAG2ALL" localSheetId="8" hidden="1">'[2]Forecast data'!#REF!</definedName>
    <definedName name="__123Graph_XSTAG2ALL" localSheetId="12" hidden="1">'[2]Forecast data'!#REF!</definedName>
    <definedName name="__123Graph_XSTAG2ALL" localSheetId="13" hidden="1">'[2]Forecast data'!#REF!</definedName>
    <definedName name="__123Graph_XSTAG2ALL" localSheetId="14" hidden="1">'[2]Forecast data'!#REF!</definedName>
    <definedName name="__123Graph_XSTAG2ALL" hidden="1">'[2]Forecast data'!#REF!</definedName>
    <definedName name="__123Graph_XSTAG2EC" localSheetId="2" hidden="1">'[2]Forecast data'!#REF!</definedName>
    <definedName name="__123Graph_XSTAG2EC" localSheetId="4" hidden="1">'[2]Forecast data'!#REF!</definedName>
    <definedName name="__123Graph_XSTAG2EC" localSheetId="6" hidden="1">'[2]Forecast data'!#REF!</definedName>
    <definedName name="__123Graph_XSTAG2EC" localSheetId="7" hidden="1">'[2]Forecast data'!#REF!</definedName>
    <definedName name="__123Graph_XSTAG2EC" localSheetId="8" hidden="1">'[2]Forecast data'!#REF!</definedName>
    <definedName name="__123Graph_XSTAG2EC" localSheetId="12" hidden="1">'[2]Forecast data'!#REF!</definedName>
    <definedName name="__123Graph_XSTAG2EC" localSheetId="13" hidden="1">'[2]Forecast data'!#REF!</definedName>
    <definedName name="__123Graph_XSTAG2EC" localSheetId="14" hidden="1">'[2]Forecast data'!#REF!</definedName>
    <definedName name="__123Graph_XSTAG2EC" hidden="1">'[2]Forecast data'!#REF!</definedName>
    <definedName name="__123Graph_XTOBREV" localSheetId="2" hidden="1">'[2]Forecast data'!#REF!</definedName>
    <definedName name="__123Graph_XTOBREV" localSheetId="4" hidden="1">'[2]Forecast data'!#REF!</definedName>
    <definedName name="__123Graph_XTOBREV" localSheetId="6" hidden="1">'[2]Forecast data'!#REF!</definedName>
    <definedName name="__123Graph_XTOBREV" localSheetId="7" hidden="1">'[2]Forecast data'!#REF!</definedName>
    <definedName name="__123Graph_XTOBREV" localSheetId="8" hidden="1">'[2]Forecast data'!#REF!</definedName>
    <definedName name="__123Graph_XTOBREV" localSheetId="12" hidden="1">'[2]Forecast data'!#REF!</definedName>
    <definedName name="__123Graph_XTOBREV" localSheetId="13" hidden="1">'[2]Forecast data'!#REF!</definedName>
    <definedName name="__123Graph_XTOBREV" localSheetId="14" hidden="1">'[2]Forecast data'!#REF!</definedName>
    <definedName name="__123Graph_XTOBREV" hidden="1">'[2]Forecast data'!#REF!</definedName>
    <definedName name="__123Graph_XTOTAL" localSheetId="4" hidden="1">'[2]Forecast data'!#REF!</definedName>
    <definedName name="__123Graph_XTOTAL" localSheetId="6" hidden="1">'[2]Forecast data'!#REF!</definedName>
    <definedName name="__123Graph_XTOTAL" localSheetId="7" hidden="1">'[2]Forecast data'!#REF!</definedName>
    <definedName name="__123Graph_XTOTAL" localSheetId="8" hidden="1">'[2]Forecast data'!#REF!</definedName>
    <definedName name="__123Graph_XTOTAL" localSheetId="14" hidden="1">'[2]Forecast data'!#REF!</definedName>
    <definedName name="__123Graph_XTOTAL" hidden="1">'[2]Forecast data'!#REF!</definedName>
    <definedName name="_1_" localSheetId="2">#REF!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10">#REF!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18">#REF!</definedName>
    <definedName name="_1_" localSheetId="0">#REF!</definedName>
    <definedName name="_1_">#REF!</definedName>
    <definedName name="_2ecm" localSheetId="2">#REF!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10">#REF!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0">#REF!</definedName>
    <definedName name="_2ecm">#REF!</definedName>
    <definedName name="_3ecw" localSheetId="2">#REF!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10">#REF!</definedName>
    <definedName name="_3ecw" localSheetId="14">#REF!</definedName>
    <definedName name="_3ecw" localSheetId="0">#REF!</definedName>
    <definedName name="_3ecw">#REF!</definedName>
    <definedName name="_Fill" localSheetId="2" hidden="1">'[2]Forecast data'!#REF!</definedName>
    <definedName name="_Fill" localSheetId="4" hidden="1">'[2]Forecast data'!#REF!</definedName>
    <definedName name="_Fill" localSheetId="6" hidden="1">'[2]Forecast data'!#REF!</definedName>
    <definedName name="_Fill" localSheetId="7" hidden="1">'[2]Forecast data'!#REF!</definedName>
    <definedName name="_Fill" localSheetId="8" hidden="1">'[2]Forecast data'!#REF!</definedName>
    <definedName name="_Fill" localSheetId="12" hidden="1">'[2]Forecast data'!#REF!</definedName>
    <definedName name="_Fill" localSheetId="13" hidden="1">'[2]Forecast data'!#REF!</definedName>
    <definedName name="_Fill" localSheetId="14" hidden="1">'[2]Forecast data'!#REF!</definedName>
    <definedName name="_Fill" hidden="1">'[2]Forecast data'!#REF!</definedName>
    <definedName name="_Regression_Out" localSheetId="2"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localSheetId="13" hidden="1">#REF!</definedName>
    <definedName name="_Regression_Out" localSheetId="14" hidden="1">#REF!</definedName>
    <definedName name="_Regression_Out" localSheetId="0" hidden="1">#REF!</definedName>
    <definedName name="_Regression_Out" hidden="1">#REF!</definedName>
    <definedName name="_Regression_X" localSheetId="2"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localSheetId="13" hidden="1">#REF!</definedName>
    <definedName name="_Regression_X" localSheetId="14" hidden="1">#REF!</definedName>
    <definedName name="_Regression_X" localSheetId="0" hidden="1">#REF!</definedName>
    <definedName name="_Regression_X" hidden="1">#REF!</definedName>
    <definedName name="_Regression_Y" localSheetId="2"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localSheetId="13" hidden="1">#REF!</definedName>
    <definedName name="_Regression_Y" localSheetId="14" hidden="1">#REF!</definedName>
    <definedName name="_Regression_Y" localSheetId="0" hidden="1">#REF!</definedName>
    <definedName name="_Regression_Y" hidden="1">#REF!</definedName>
    <definedName name="AME" localSheetId="7">OFFSET([8]AME!$H$15,0,0,MAX([8]AME!$B$15:$B100),1)</definedName>
    <definedName name="AME" localSheetId="8">OFFSET([8]AME!$H$15,0,0,MAX([8]AME!$B$15:$B100),1)</definedName>
    <definedName name="AME" localSheetId="11">OFFSET([8]AME!$H$15,0,0,MAX([8]AME!$B$15:$B100),1)</definedName>
    <definedName name="AME" localSheetId="12">OFFSET([8]AME!$H$15,0,0,MAX([8]AME!$B$15:$B100),1)</definedName>
    <definedName name="AME" localSheetId="13">OFFSET([8]AME!$H$15,0,0,MAX([8]AME!$B$15:$B100),1)</definedName>
    <definedName name="AME" localSheetId="14">OFFSET([8]AME!$H$15,0,0,MAX([8]AME!$B$15:$B100),1)</definedName>
    <definedName name="AME" localSheetId="15">OFFSET([8]AME!$H$15,0,0,MAX([8]AME!$B$15:$B100),1)</definedName>
    <definedName name="AME" localSheetId="16">OFFSET([8]AME!$H$15,0,0,MAX([8]AME!$B$15:$B100),1)</definedName>
    <definedName name="AME" localSheetId="17">OFFSET([8]AME!$H$15,0,0,MAX([8]AME!$B$15:$B100),1)</definedName>
    <definedName name="AME" localSheetId="18">OFFSET([8]AME!$H$15,0,0,MAX([8]AME!$B$15:$B100),1)</definedName>
    <definedName name="AME">OFFSET([8]AME!$H$15,0,0,MAX([8]AME!$B$15:$B100),1)</definedName>
    <definedName name="asdas" localSheetId="2"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 localSheetId="7">OFFSET([8]CDEL!$G$15,0,0,MAX([8]CDEL!$B$15:$B100),1)</definedName>
    <definedName name="CDEL" localSheetId="8">OFFSET([8]CDEL!$G$15,0,0,MAX([8]CDEL!$B$15:$B100),1)</definedName>
    <definedName name="CDEL" localSheetId="11">OFFSET([8]CDEL!$G$15,0,0,MAX([8]CDEL!$B$15:$B100),1)</definedName>
    <definedName name="CDEL" localSheetId="12">OFFSET([8]CDEL!$G$15,0,0,MAX([8]CDEL!$B$15:$B100),1)</definedName>
    <definedName name="CDEL" localSheetId="13">OFFSET([8]CDEL!$G$15,0,0,MAX([8]CDEL!$B$15:$B100),1)</definedName>
    <definedName name="CDEL" localSheetId="14">OFFSET([8]CDEL!$G$15,0,0,MAX([8]CDEL!$B$15:$B100),1)</definedName>
    <definedName name="CDEL" localSheetId="15">OFFSET([8]CDEL!$G$15,0,0,MAX([8]CDEL!$B$15:$B100),1)</definedName>
    <definedName name="CDEL" localSheetId="16">OFFSET([8]CDEL!$G$15,0,0,MAX([8]CDEL!$B$15:$B100),1)</definedName>
    <definedName name="CDEL" localSheetId="17">OFFSET([8]CDEL!$G$15,0,0,MAX([8]CDEL!$B$15:$B100),1)</definedName>
    <definedName name="CDEL" localSheetId="18">OFFSET([8]CDEL!$G$15,0,0,MAX([8]CDEL!$B$15:$B100),1)</definedName>
    <definedName name="CDEL">OFFSET([8]CDEL!$G$15,0,0,MAX([8]CDEL!$B$15:$B100),1)</definedName>
    <definedName name="CLASSIFICATION">[10]Menus!$C$2:$C$6</definedName>
    <definedName name="datazone">'[11]Data (monthly)'!$A$3:$AN$2314</definedName>
    <definedName name="dgsgf" localSheetId="2"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12" hidden="1">#REF!</definedName>
    <definedName name="Distribution" localSheetId="13" hidden="1">#REF!</definedName>
    <definedName name="Distribution" localSheetId="14" hidden="1">#REF!</definedName>
    <definedName name="Distribution" localSheetId="0" hidden="1">#REF!</definedName>
    <definedName name="Distribution" hidden="1">#REF!</definedName>
    <definedName name="dwl_data">[12]Download!$B$2:$CE$81</definedName>
    <definedName name="dwl_data_fy">[13]Download!$B$65:$CE$79</definedName>
    <definedName name="dwl_data_P09b" localSheetId="23">#REF!</definedName>
    <definedName name="dwl_dates">[12]Download!$A$2:$A$81</definedName>
    <definedName name="dwl_dates_fy">[13]Download!$A$65:$A$79</definedName>
    <definedName name="dwl_dates_P09b" localSheetId="23">#REF!</definedName>
    <definedName name="dwl_vars">[12]Download!$B$1:$CE$1</definedName>
    <definedName name="dwl_vars_P09b" localSheetId="23">#REF!</definedName>
    <definedName name="Ev">[14]Determinants!$CL$2:$CL$8</definedName>
    <definedName name="ExtraProfiles" localSheetId="2"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12" hidden="1">#REF!</definedName>
    <definedName name="ExtraProfiles" localSheetId="13" hidden="1">#REF!</definedName>
    <definedName name="ExtraProfiles" localSheetId="14" hidden="1">#REF!</definedName>
    <definedName name="ExtraProfiles" localSheetId="0" hidden="1">#REF!</definedName>
    <definedName name="ExtraProfiles" hidden="1">#REF!</definedName>
    <definedName name="fg" localSheetId="2"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localSheetId="6" hidden="1">'[2]Forecast data'!#REF!</definedName>
    <definedName name="fyu" localSheetId="7" hidden="1">'[2]Forecast data'!#REF!</definedName>
    <definedName name="fyu" localSheetId="8" hidden="1">'[2]Forecast data'!#REF!</definedName>
    <definedName name="fyu" localSheetId="14" hidden="1">'[2]Forecast data'!#REF!</definedName>
    <definedName name="fyu" hidden="1">'[2]Forecast data'!#REF!</definedName>
    <definedName name="General_CDEL" localSheetId="7">OFFSET([8]CDEL!$G$17,0,0,MAX([8]CDEL!$B$17:$B100)-1,1)</definedName>
    <definedName name="General_CDEL" localSheetId="8">OFFSET([8]CDEL!$G$17,0,0,MAX([8]CDEL!$B$17:$B100)-1,1)</definedName>
    <definedName name="General_CDEL" localSheetId="11">OFFSET([8]CDEL!$G$17,0,0,MAX([8]CDEL!$B$17:$B100)-1,1)</definedName>
    <definedName name="General_CDEL" localSheetId="12">OFFSET([8]CDEL!$G$17,0,0,MAX([8]CDEL!$B$17:$B100)-1,1)</definedName>
    <definedName name="General_CDEL" localSheetId="13">OFFSET([8]CDEL!$G$17,0,0,MAX([8]CDEL!$B$17:$B100)-1,1)</definedName>
    <definedName name="General_CDEL" localSheetId="14">OFFSET([8]CDEL!$G$17,0,0,MAX([8]CDEL!$B$17:$B100)-1,1)</definedName>
    <definedName name="General_CDEL" localSheetId="15">OFFSET([8]CDEL!$G$17,0,0,MAX([8]CDEL!$B$17:$B100)-1,1)</definedName>
    <definedName name="General_CDEL" localSheetId="16">OFFSET([8]CDEL!$G$17,0,0,MAX([8]CDEL!$B$17:$B100)-1,1)</definedName>
    <definedName name="General_CDEL" localSheetId="17">OFFSET([8]CDEL!$G$17,0,0,MAX([8]CDEL!$B$17:$B100)-1,1)</definedName>
    <definedName name="General_CDEL" localSheetId="18">OFFSET([8]CDEL!$G$17,0,0,MAX([8]CDEL!$B$17:$B100)-1,1)</definedName>
    <definedName name="General_CDEL">OFFSET([8]CDEL!$G$17,0,0,MAX([8]CDEL!$B$17:$B100)-1,1)</definedName>
    <definedName name="General_RDEL" localSheetId="7">OFFSET([8]RDEL!$G$17,0,0,MAX([8]RDEL!$B$17:$B100)-1,1)</definedName>
    <definedName name="General_RDEL" localSheetId="8">OFFSET([8]RDEL!$G$17,0,0,MAX([8]RDEL!$B$17:$B100)-1,1)</definedName>
    <definedName name="General_RDEL" localSheetId="11">OFFSET([8]RDEL!$G$17,0,0,MAX([8]RDEL!$B$17:$B100)-1,1)</definedName>
    <definedName name="General_RDEL" localSheetId="12">OFFSET([8]RDEL!$G$17,0,0,MAX([8]RDEL!$B$17:$B100)-1,1)</definedName>
    <definedName name="General_RDEL" localSheetId="13">OFFSET([8]RDEL!$G$17,0,0,MAX([8]RDEL!$B$17:$B100)-1,1)</definedName>
    <definedName name="General_RDEL" localSheetId="14">OFFSET([8]RDEL!$G$17,0,0,MAX([8]RDEL!$B$17:$B100)-1,1)</definedName>
    <definedName name="General_RDEL" localSheetId="15">OFFSET([8]RDEL!$G$17,0,0,MAX([8]RDEL!$B$17:$B100)-1,1)</definedName>
    <definedName name="General_RDEL" localSheetId="16">OFFSET([8]RDEL!$G$17,0,0,MAX([8]RDEL!$B$17:$B100)-1,1)</definedName>
    <definedName name="General_RDEL" localSheetId="17">OFFSET([8]RDEL!$G$17,0,0,MAX([8]RDEL!$B$17:$B100)-1,1)</definedName>
    <definedName name="General_RDEL" localSheetId="18">OFFSET([8]RDEL!$G$17,0,0,MAX([8]RDEL!$B$17:$B100)-1,1)</definedName>
    <definedName name="General_RDEL">OFFSET([8]RDEL!$G$17,0,0,MAX([8]RDEL!$B$17:$B100)-1,1)</definedName>
    <definedName name="ghj" localSheetId="2"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ag" localSheetId="23">'[15]Dint 13'!#REF!</definedName>
    <definedName name="ilgupPbr" localSheetId="23">#REF!</definedName>
    <definedName name="intid" localSheetId="23">#REF!</definedName>
    <definedName name="jhkgh" localSheetId="2"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 localSheetId="23">'[15]Dint 13'!#REF!</definedName>
    <definedName name="nlfo" localSheetId="23">'[15]Dint 13'!#REF!</definedName>
    <definedName name="Option2" localSheetId="2"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 hidden="1">[16]Population!#REF!</definedName>
    <definedName name="Pop" localSheetId="4" hidden="1">[16]Population!#REF!</definedName>
    <definedName name="Pop" localSheetId="6" hidden="1">[17]Population!#REF!</definedName>
    <definedName name="Pop" localSheetId="7" hidden="1">[17]Population!#REF!</definedName>
    <definedName name="Pop" localSheetId="8" hidden="1">[17]Population!#REF!</definedName>
    <definedName name="Pop" localSheetId="14" hidden="1">[16]Population!#REF!</definedName>
    <definedName name="Pop" hidden="1">[16]Population!#REF!</definedName>
    <definedName name="Population" localSheetId="2"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12" hidden="1">#REF!</definedName>
    <definedName name="Population" localSheetId="13" hidden="1">#REF!</definedName>
    <definedName name="Population" localSheetId="14" hidden="1">#REF!</definedName>
    <definedName name="Population" localSheetId="0" hidden="1">#REF!</definedName>
    <definedName name="Population" hidden="1">#REF!</definedName>
    <definedName name="_xlnm.Print_Area" localSheetId="2">'2.15'!$B$2:$I$36</definedName>
    <definedName name="_xlnm.Print_Area" localSheetId="3">'2.16'!$B$2:$I$15</definedName>
    <definedName name="_xlnm.Print_Area" localSheetId="4">'2.17'!$B$2:$T$69</definedName>
    <definedName name="_xlnm.Print_Area" localSheetId="5">'2.18'!$B$2:$M$37</definedName>
    <definedName name="_xlnm.Print_Area" localSheetId="6">'2.19'!$B$2:$M$26</definedName>
    <definedName name="_xlnm.Print_Area" localSheetId="7">'2.20'!$B$2:$I$14</definedName>
    <definedName name="_xlnm.Print_Area" localSheetId="8">'2.21'!$B$2:$I$48</definedName>
    <definedName name="_xlnm.Print_Area" localSheetId="9">'2.22'!$B$2:$G$31</definedName>
    <definedName name="_xlnm.Print_Area" localSheetId="10">'2.23'!$B$2:$J$68</definedName>
    <definedName name="_xlnm.Print_Area" localSheetId="11">'2.24'!$B$2:$I$25</definedName>
    <definedName name="_xlnm.Print_Area" localSheetId="12">'2.25'!$B$2:$L$17</definedName>
    <definedName name="_xlnm.Print_Area" localSheetId="13">'2.26'!$B$2:$I$38</definedName>
    <definedName name="_xlnm.Print_Area" localSheetId="14">'2.27'!$B$2:$J$38</definedName>
    <definedName name="_xlnm.Print_Area" localSheetId="15">'2.28'!$B$2:$J$55</definedName>
    <definedName name="_xlnm.Print_Area" localSheetId="16">'2.29'!$B$2:$I$13</definedName>
    <definedName name="_xlnm.Print_Area" localSheetId="17">'2.30'!$B$2:$J$62</definedName>
    <definedName name="_xlnm.Print_Area" localSheetId="18">'2.31'!$B$2:$J$51</definedName>
    <definedName name="_xlnm.Print_Area" localSheetId="19">'2.32'!$B$2:$I$26</definedName>
    <definedName name="_xlnm.Print_Area" localSheetId="20">'2.33'!$B$2:$I$15</definedName>
    <definedName name="_xlnm.Print_Area" localSheetId="21">'2.34'!$B$2:$H$18</definedName>
    <definedName name="_xlnm.Print_Area" localSheetId="22">'2.35'!$B$2:$H$37</definedName>
    <definedName name="_xlnm.Print_Area" localSheetId="23">'2.36'!$B$2:$G$10</definedName>
    <definedName name="_xlnm.Print_Area" localSheetId="0">Contents!$A$22:$M$32</definedName>
    <definedName name="Profiles" localSheetId="2"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12" hidden="1">#REF!</definedName>
    <definedName name="Profiles" localSheetId="13" hidden="1">#REF!</definedName>
    <definedName name="Profiles" localSheetId="14" hidden="1">#REF!</definedName>
    <definedName name="Profiles" localSheetId="0" hidden="1">#REF!</definedName>
    <definedName name="Profiles" hidden="1">#REF!</definedName>
    <definedName name="Projections" localSheetId="2"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12" hidden="1">#REF!</definedName>
    <definedName name="Projections" localSheetId="13" hidden="1">#REF!</definedName>
    <definedName name="Projections" localSheetId="14" hidden="1">#REF!</definedName>
    <definedName name="Projections" localSheetId="0" hidden="1">#REF!</definedName>
    <definedName name="Projections" hidden="1">#REF!</definedName>
    <definedName name="ratio" localSheetId="23">#REF!</definedName>
    <definedName name="RDEL" localSheetId="7">OFFSET([8]RDEL!$G$15,0,0,MAX([8]RDEL!$B$15:$B100),1)</definedName>
    <definedName name="RDEL" localSheetId="8">OFFSET([8]RDEL!$G$15,0,0,MAX([8]RDEL!$B$15:$B100),1)</definedName>
    <definedName name="RDEL" localSheetId="11">OFFSET([8]RDEL!$G$15,0,0,MAX([8]RDEL!$B$15:$B100),1)</definedName>
    <definedName name="RDEL" localSheetId="12">OFFSET([8]RDEL!$G$15,0,0,MAX([8]RDEL!$B$15:$B100),1)</definedName>
    <definedName name="RDEL" localSheetId="13">OFFSET([8]RDEL!$G$15,0,0,MAX([8]RDEL!$B$15:$B100),1)</definedName>
    <definedName name="RDEL" localSheetId="14">OFFSET([8]RDEL!$G$15,0,0,MAX([8]RDEL!$B$15:$B100),1)</definedName>
    <definedName name="RDEL" localSheetId="15">OFFSET([8]RDEL!$G$15,0,0,MAX([8]RDEL!$B$15:$B100),1)</definedName>
    <definedName name="RDEL" localSheetId="16">OFFSET([8]RDEL!$G$15,0,0,MAX([8]RDEL!$B$15:$B100),1)</definedName>
    <definedName name="RDEL" localSheetId="17">OFFSET([8]RDEL!$G$15,0,0,MAX([8]RDEL!$B$15:$B100),1)</definedName>
    <definedName name="RDEL" localSheetId="18">OFFSET([8]RDEL!$G$15,0,0,MAX([8]RDEL!$B$15:$B100),1)</definedName>
    <definedName name="RDEL">OFFSET([8]RDEL!$G$15,0,0,MAX([8]RDEL!$B$15:$B100),1)</definedName>
    <definedName name="Receipts" localSheetId="7">OFFSET([8]Receipts!$D$15,0,0,MAX([8]Receipts!$B$15:$B100),1)</definedName>
    <definedName name="Receipts" localSheetId="8">OFFSET([8]Receipts!$D$15,0,0,MAX([8]Receipts!$B$15:$B100),1)</definedName>
    <definedName name="Receipts" localSheetId="11">OFFSET([8]Receipts!$D$15,0,0,MAX([8]Receipts!$B$15:$B100),1)</definedName>
    <definedName name="Receipts" localSheetId="12">OFFSET([8]Receipts!$D$15,0,0,MAX([8]Receipts!$B$15:$B100),1)</definedName>
    <definedName name="Receipts" localSheetId="13">OFFSET([8]Receipts!$D$15,0,0,MAX([8]Receipts!$B$15:$B100),1)</definedName>
    <definedName name="Receipts" localSheetId="14">OFFSET([8]Receipts!$D$15,0,0,MAX([8]Receipts!$B$15:$B100),1)</definedName>
    <definedName name="Receipts" localSheetId="15">OFFSET([8]Receipts!$D$15,0,0,MAX([8]Receipts!$B$15:$B100),1)</definedName>
    <definedName name="Receipts" localSheetId="16">OFFSET([8]Receipts!$D$15,0,0,MAX([8]Receipts!$B$15:$B100),1)</definedName>
    <definedName name="Receipts" localSheetId="17">OFFSET([8]Receipts!$D$15,0,0,MAX([8]Receipts!$B$15:$B100),1)</definedName>
    <definedName name="Receipts" localSheetId="18">OFFSET([8]Receipts!$D$15,0,0,MAX([8]Receipts!$B$15:$B100),1)</definedName>
    <definedName name="Receipts">OFFSET([8]Receipts!$D$15,0,0,MAX([8]Receipts!$B$15:$B100),1)</definedName>
    <definedName name="Results" hidden="1">[18]UK99!$A$1:$A$1</definedName>
    <definedName name="sdf" localSheetId="2"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7">'[8]HMT Scorecard (Inputs)'!$A$509</definedName>
    <definedName name="Sumif_count" localSheetId="8">'[8]HMT Scorecard (Inputs)'!$A$509</definedName>
    <definedName name="Sumif_count" localSheetId="11">'[8]HMT Scorecard (Inputs)'!$A$509</definedName>
    <definedName name="Sumif_count" localSheetId="12">'[8]HMT Scorecard (Inputs)'!$A$509</definedName>
    <definedName name="Sumif_count" localSheetId="13">'[8]HMT Scorecard (Inputs)'!$A$509</definedName>
    <definedName name="Sumif_count" localSheetId="14">'[8]HMT Scorecard (Inputs)'!$A$509</definedName>
    <definedName name="Sumif_count" localSheetId="15">'[8]HMT Scorecard (Inputs)'!$A$509</definedName>
    <definedName name="Sumif_count" localSheetId="16">'[8]HMT Scorecard (Inputs)'!$A$509</definedName>
    <definedName name="Sumif_count" localSheetId="17">'[8]HMT Scorecard (Inputs)'!$A$509</definedName>
    <definedName name="Sumif_count" localSheetId="18">'[8]HMT Scorecard (Inputs)'!$A$509</definedName>
    <definedName name="Sumif_count">'[8]HMT Scorecard (Inputs)'!$A$509</definedName>
    <definedName name="Supplementary_tables" localSheetId="7">'[8]INPUT - HMT Final scorecard'!$C$5:$C$256</definedName>
    <definedName name="Supplementary_tables" localSheetId="8">'[8]INPUT - HMT Final scorecard'!$C$5:$C$256</definedName>
    <definedName name="Supplementary_tables" localSheetId="11">'[8]INPUT - HMT Final scorecard'!$C$5:$C$256</definedName>
    <definedName name="Supplementary_tables" localSheetId="12">'[8]INPUT - HMT Final scorecard'!$C$5:$C$256</definedName>
    <definedName name="Supplementary_tables" localSheetId="13">'[8]INPUT - HMT Final scorecard'!$C$5:$C$256</definedName>
    <definedName name="Supplementary_tables" localSheetId="14">'[8]INPUT - HMT Final scorecard'!$C$5:$C$256</definedName>
    <definedName name="Supplementary_tables" localSheetId="15">'[8]INPUT - HMT Final scorecard'!$C$5:$C$256</definedName>
    <definedName name="Supplementary_tables" localSheetId="16">'[8]INPUT - HMT Final scorecard'!$C$5:$C$256</definedName>
    <definedName name="Supplementary_tables" localSheetId="17">'[8]INPUT - HMT Final scorecard'!$C$5:$C$256</definedName>
    <definedName name="Supplementary_tables" localSheetId="18">'[8]INPUT - HMT Final scorecard'!$C$5:$C$256</definedName>
    <definedName name="Supplementary_tables">'[8]INPUT - HMT Final scorecard'!$C$5:$C$256</definedName>
    <definedName name="T4.9i" localSheetId="2"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Dint96." localSheetId="23" hidden="1">{"Debt interest",#N/A,FALSE,"DINT96"}</definedName>
    <definedName name="wrn.National._.Debt." localSheetId="23" hidden="1">{"Debt interest",#N/A,FALSE,"DINT 2000"}</definedName>
    <definedName name="wrn.table1." localSheetId="2"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2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2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2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2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2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2" l="1" a="1"/>
  <c r="C14" i="22" s="1"/>
  <c r="F39" i="20"/>
  <c r="G39" i="20"/>
  <c r="H39" i="20"/>
  <c r="I39" i="20"/>
  <c r="J39" i="20"/>
  <c r="E39" i="20"/>
  <c r="D39" i="20"/>
  <c r="I14" i="22" l="1"/>
  <c r="E14" i="22"/>
  <c r="H14" i="22"/>
  <c r="D14" i="22"/>
  <c r="F14" i="22"/>
  <c r="G14" i="22"/>
  <c r="D8" i="22" l="1"/>
  <c r="E8" i="22"/>
  <c r="F8" i="22"/>
  <c r="G8" i="22"/>
  <c r="H8" i="22"/>
  <c r="I8" i="22"/>
  <c r="D9" i="22"/>
  <c r="E9" i="22"/>
  <c r="F9" i="22"/>
  <c r="G9" i="22"/>
  <c r="H9" i="22"/>
  <c r="I9" i="22"/>
  <c r="D10" i="22"/>
  <c r="E10" i="22"/>
  <c r="F10" i="22"/>
  <c r="G10" i="22"/>
  <c r="H10" i="22"/>
  <c r="I10" i="22"/>
  <c r="C9" i="22"/>
  <c r="C10" i="22"/>
  <c r="C8" i="22"/>
  <c r="J50" i="20" l="1"/>
  <c r="I50" i="20"/>
  <c r="H50" i="20"/>
  <c r="G50" i="20"/>
  <c r="F50" i="20"/>
  <c r="E50" i="20"/>
  <c r="D50" i="20"/>
  <c r="J49" i="20"/>
  <c r="I49" i="20"/>
  <c r="H49" i="20"/>
  <c r="G49" i="20"/>
  <c r="F49" i="20"/>
  <c r="E49" i="20"/>
  <c r="D49" i="20"/>
  <c r="J48" i="20"/>
  <c r="I48" i="20"/>
  <c r="H48" i="20"/>
  <c r="G48" i="20"/>
  <c r="F48" i="20"/>
  <c r="E48" i="20"/>
  <c r="D48" i="20"/>
  <c r="D47" i="20"/>
  <c r="J45" i="20"/>
  <c r="I45" i="20"/>
  <c r="H45" i="20"/>
  <c r="G45" i="20"/>
  <c r="F45" i="20"/>
  <c r="E45" i="20"/>
  <c r="D45" i="20"/>
  <c r="J44" i="20"/>
  <c r="I44" i="20"/>
  <c r="H44" i="20"/>
  <c r="G44" i="20"/>
  <c r="F44" i="20"/>
  <c r="E44" i="20"/>
  <c r="D44" i="20"/>
  <c r="J43" i="20"/>
  <c r="I43" i="20"/>
  <c r="H43" i="20"/>
  <c r="G43" i="20"/>
  <c r="F43" i="20"/>
  <c r="E43" i="20"/>
  <c r="D43" i="20"/>
  <c r="J42" i="20"/>
  <c r="I42" i="20"/>
  <c r="H42" i="20"/>
  <c r="G42" i="20"/>
  <c r="F42" i="20"/>
  <c r="E42" i="20"/>
  <c r="D42" i="20"/>
  <c r="J37" i="20"/>
  <c r="I37" i="20"/>
  <c r="H37" i="20"/>
  <c r="G37" i="20"/>
  <c r="F37" i="20"/>
  <c r="E37" i="20"/>
  <c r="D37" i="20"/>
  <c r="J36" i="20"/>
  <c r="I36" i="20"/>
  <c r="H36" i="20"/>
  <c r="G36" i="20"/>
  <c r="F36" i="20"/>
  <c r="E36" i="20"/>
  <c r="D36" i="20"/>
  <c r="J34" i="20"/>
  <c r="I34" i="20"/>
  <c r="H34" i="20"/>
  <c r="G34" i="20"/>
  <c r="F34" i="20"/>
  <c r="E34" i="20"/>
  <c r="D34" i="20"/>
  <c r="J32" i="20"/>
  <c r="I32" i="20"/>
  <c r="H32" i="20"/>
  <c r="G32" i="20"/>
  <c r="F32" i="20"/>
  <c r="E32" i="20"/>
  <c r="D32" i="20"/>
  <c r="J31" i="20"/>
  <c r="I31" i="20"/>
  <c r="H31" i="20"/>
  <c r="G31" i="20"/>
  <c r="F31" i="20"/>
  <c r="E31" i="20"/>
  <c r="D31" i="20"/>
  <c r="J30" i="20"/>
  <c r="I30" i="20"/>
  <c r="H30" i="20"/>
  <c r="G30" i="20"/>
  <c r="F30" i="20"/>
  <c r="E30" i="20"/>
  <c r="D30" i="20"/>
  <c r="J29" i="20"/>
  <c r="I29" i="20"/>
  <c r="H29" i="20"/>
  <c r="G29" i="20"/>
  <c r="F29" i="20"/>
  <c r="E29" i="20"/>
  <c r="D29" i="20"/>
  <c r="J28" i="20"/>
  <c r="I28" i="20"/>
  <c r="H28" i="20"/>
  <c r="G28" i="20"/>
  <c r="F28" i="20"/>
  <c r="E28" i="20"/>
  <c r="D28" i="20"/>
  <c r="J26" i="20"/>
  <c r="I26" i="20"/>
  <c r="H26" i="20"/>
  <c r="G26" i="20"/>
  <c r="F26" i="20"/>
  <c r="E26" i="20"/>
  <c r="D26" i="20"/>
  <c r="J24" i="20"/>
  <c r="I24" i="20"/>
  <c r="H24" i="20"/>
  <c r="G24" i="20"/>
  <c r="F24" i="20"/>
  <c r="E24" i="20"/>
  <c r="D24" i="20"/>
  <c r="J23" i="20"/>
  <c r="I23" i="20"/>
  <c r="H23" i="20"/>
  <c r="G23" i="20"/>
  <c r="F23" i="20"/>
  <c r="E23" i="20"/>
  <c r="D23" i="20"/>
  <c r="J22" i="20"/>
  <c r="I22" i="20"/>
  <c r="H22" i="20"/>
  <c r="G22" i="20"/>
  <c r="F22" i="20"/>
  <c r="E22" i="20"/>
  <c r="D22" i="20"/>
  <c r="J21" i="20"/>
  <c r="I21" i="20"/>
  <c r="H21" i="20"/>
  <c r="G21" i="20"/>
  <c r="F21" i="20"/>
  <c r="E21" i="20"/>
  <c r="D21" i="20"/>
  <c r="J20" i="20"/>
  <c r="I20" i="20"/>
  <c r="H20" i="20"/>
  <c r="G20" i="20"/>
  <c r="F20" i="20"/>
  <c r="E20" i="20"/>
  <c r="D20" i="20"/>
  <c r="J18" i="20"/>
  <c r="I18" i="20"/>
  <c r="H18" i="20"/>
  <c r="G18" i="20"/>
  <c r="F18" i="20"/>
  <c r="E18" i="20"/>
  <c r="D18" i="20"/>
  <c r="J16" i="20"/>
  <c r="I16" i="20"/>
  <c r="H16" i="20"/>
  <c r="G16" i="20"/>
  <c r="F16" i="20"/>
  <c r="E16" i="20"/>
  <c r="D16" i="20"/>
  <c r="J15" i="20"/>
  <c r="I15" i="20"/>
  <c r="H15" i="20"/>
  <c r="G15" i="20"/>
  <c r="F15" i="20"/>
  <c r="E15" i="20"/>
  <c r="D15" i="20"/>
  <c r="J14" i="20"/>
  <c r="I14" i="20"/>
  <c r="H14" i="20"/>
  <c r="G14" i="20"/>
  <c r="F14" i="20"/>
  <c r="E14" i="20"/>
  <c r="D14" i="20"/>
  <c r="J13" i="20"/>
  <c r="I13" i="20"/>
  <c r="H13" i="20"/>
  <c r="G13" i="20"/>
  <c r="F13" i="20"/>
  <c r="E13" i="20"/>
  <c r="D13" i="20"/>
  <c r="J12" i="20"/>
  <c r="I12" i="20"/>
  <c r="H12" i="20"/>
  <c r="G12" i="20"/>
  <c r="F12" i="20"/>
  <c r="E12" i="20"/>
  <c r="D12" i="20"/>
  <c r="J11" i="20"/>
  <c r="I11" i="20"/>
  <c r="H11" i="20"/>
  <c r="G11" i="20"/>
  <c r="F11" i="20"/>
  <c r="E11" i="20"/>
  <c r="D11" i="20"/>
  <c r="J10" i="20"/>
  <c r="I10" i="20"/>
  <c r="H10" i="20"/>
  <c r="G10" i="20"/>
  <c r="F10" i="20"/>
  <c r="E10" i="20"/>
  <c r="D10" i="20"/>
  <c r="J9" i="20"/>
  <c r="I9" i="20"/>
  <c r="H9" i="20"/>
  <c r="G9" i="20"/>
  <c r="F9" i="20"/>
  <c r="E9" i="20"/>
  <c r="D9" i="20"/>
  <c r="J7" i="20"/>
  <c r="I7" i="20"/>
  <c r="H7" i="20"/>
  <c r="G7" i="20"/>
  <c r="F7" i="20"/>
  <c r="E7" i="20"/>
  <c r="D7" i="20"/>
  <c r="F22" i="10" l="1"/>
  <c r="E22" i="10"/>
  <c r="D22" i="10"/>
  <c r="C22" i="10"/>
  <c r="I20" i="10"/>
  <c r="H20" i="10"/>
  <c r="G20" i="10"/>
  <c r="F20" i="10"/>
  <c r="E20" i="10"/>
  <c r="D20" i="10"/>
  <c r="C20" i="10"/>
  <c r="I19" i="10"/>
  <c r="H19" i="10"/>
  <c r="G19" i="10"/>
  <c r="F19" i="10"/>
  <c r="E19" i="10"/>
  <c r="D19" i="10"/>
  <c r="C19" i="10"/>
  <c r="I18" i="10"/>
  <c r="H18" i="10"/>
  <c r="G18" i="10"/>
  <c r="F18" i="10"/>
  <c r="E18" i="10"/>
  <c r="D18" i="10"/>
  <c r="C18" i="10"/>
  <c r="I17" i="10"/>
  <c r="H17" i="10"/>
  <c r="G17" i="10"/>
  <c r="F17" i="10"/>
  <c r="E17" i="10"/>
  <c r="D17" i="10"/>
  <c r="C17" i="10"/>
  <c r="F12" i="10"/>
  <c r="E12" i="10"/>
  <c r="D12" i="10"/>
  <c r="C12" i="10"/>
  <c r="F11" i="10"/>
  <c r="E11" i="10"/>
  <c r="D11" i="10"/>
  <c r="C11" i="10"/>
  <c r="F10" i="10"/>
  <c r="E10" i="10"/>
  <c r="D10" i="10"/>
  <c r="C10" i="10"/>
  <c r="I9" i="10"/>
  <c r="H9" i="10"/>
  <c r="G9" i="10"/>
  <c r="F9" i="10"/>
  <c r="E9" i="10"/>
  <c r="D9" i="10"/>
  <c r="C9" i="10"/>
  <c r="I7" i="10"/>
  <c r="H7" i="10"/>
  <c r="G7" i="10"/>
  <c r="F7" i="10"/>
  <c r="E7" i="10"/>
  <c r="D7" i="10"/>
  <c r="C7" i="10"/>
  <c r="D51" i="20" l="1"/>
  <c r="E47" i="20" l="1"/>
  <c r="E51" i="20" l="1"/>
  <c r="F47" i="20"/>
  <c r="F51" i="20" l="1"/>
  <c r="G47" i="20"/>
  <c r="G51" i="20" l="1"/>
  <c r="H47" i="20" l="1"/>
  <c r="H51" i="20" l="1"/>
  <c r="I47" i="20"/>
  <c r="J47" i="20"/>
  <c r="I51" i="20" l="1"/>
  <c r="J51" i="20"/>
  <c r="I11" i="22" l="1"/>
  <c r="H11" i="22" l="1"/>
  <c r="I13" i="22" l="1"/>
  <c r="D11" i="22" l="1"/>
  <c r="E11" i="22"/>
  <c r="F11" i="22"/>
  <c r="C11" i="22"/>
  <c r="G11" i="22"/>
  <c r="E13" i="22" l="1"/>
  <c r="D13" i="22"/>
  <c r="F13" i="22"/>
  <c r="G13" i="22"/>
  <c r="H13" i="22"/>
  <c r="I21" i="10" l="1"/>
  <c r="H21" i="10"/>
  <c r="G21" i="10"/>
  <c r="F21" i="10"/>
  <c r="E21" i="10"/>
  <c r="D21" i="10"/>
  <c r="C21" i="10"/>
  <c r="I8" i="10"/>
  <c r="H8" i="10"/>
  <c r="G8" i="10"/>
  <c r="F8" i="10"/>
  <c r="E8" i="10"/>
  <c r="D8" i="10"/>
  <c r="C8" i="10"/>
  <c r="G12" i="10" l="1"/>
  <c r="G22" i="10"/>
  <c r="G10" i="10" l="1"/>
  <c r="H22" i="10"/>
  <c r="H10" i="10" l="1"/>
  <c r="I10" i="10" l="1"/>
  <c r="G11" i="10" l="1"/>
  <c r="H12" i="10"/>
  <c r="H11" i="10" l="1"/>
  <c r="I22" i="10"/>
  <c r="I12" i="10"/>
  <c r="I11" i="10" l="1"/>
  <c r="E14" i="10" l="1"/>
  <c r="D14" i="10"/>
  <c r="F14" i="10"/>
  <c r="G14" i="10"/>
  <c r="E13" i="10" l="1"/>
  <c r="G13" i="10"/>
  <c r="F13" i="10"/>
  <c r="D13" i="10"/>
  <c r="C24" i="10" l="1"/>
  <c r="D24" i="10"/>
  <c r="H14" i="10"/>
  <c r="F24" i="10" l="1"/>
  <c r="C23" i="10"/>
  <c r="H13" i="10"/>
  <c r="D23" i="10"/>
  <c r="E24" i="10"/>
  <c r="G24" i="10"/>
  <c r="H24" i="10"/>
  <c r="G23" i="10" l="1"/>
  <c r="E23" i="10"/>
  <c r="H23" i="10"/>
  <c r="F23" i="10"/>
  <c r="I14" i="10"/>
  <c r="I13" i="10" l="1"/>
  <c r="C14" i="10" l="1"/>
  <c r="C13" i="10" l="1"/>
  <c r="I24" i="10" l="1"/>
  <c r="I23" i="10" l="1"/>
</calcChain>
</file>

<file path=xl/sharedStrings.xml><?xml version="1.0" encoding="utf-8"?>
<sst xmlns="http://schemas.openxmlformats.org/spreadsheetml/2006/main" count="1316" uniqueCount="541">
  <si>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</si>
  <si>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</si>
  <si>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</si>
  <si>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</si>
  <si>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</si>
  <si>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</si>
  <si>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</si>
  <si>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</si>
  <si>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</si>
  <si>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</si>
  <si>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</si>
  <si>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</si>
  <si>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</si>
  <si>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</si>
  <si>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</si>
  <si>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</si>
  <si>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</si>
  <si>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2011-12</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</si>
  <si>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</si>
  <si>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</si>
  <si>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</si>
  <si>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</si>
  <si>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</si>
  <si>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</si>
  <si>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</si>
  <si>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</si>
  <si>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</si>
  <si>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</si>
  <si>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Unadjusted aggregate spending series</t>
  </si>
  <si>
    <t>PSCE in RDEL</t>
  </si>
  <si>
    <t>PSGI in CDEL</t>
  </si>
  <si>
    <t>PSCE in AME</t>
  </si>
  <si>
    <t>PSCE</t>
  </si>
  <si>
    <t>Discontinuities</t>
  </si>
  <si>
    <t>Major historical switches between RDEL and current AME</t>
  </si>
  <si>
    <t>-</t>
  </si>
  <si>
    <t>Historical switches between non-fiscal and fiscal RDEL</t>
  </si>
  <si>
    <t>Revisions which ONS have announced that they expect to make this year, which are anticipated in this forecast (affecting CDEL)</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</si>
  <si>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</si>
  <si>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</si>
  <si>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</si>
  <si>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</si>
  <si>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</si>
  <si>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</si>
  <si>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</si>
  <si>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</si>
  <si>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</si>
  <si>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</si>
  <si>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</si>
  <si>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</si>
  <si>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</si>
  <si>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Percentage growth in real terms</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</si>
  <si>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</si>
  <si>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</si>
  <si>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</si>
  <si>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</si>
  <si>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</si>
  <si>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</si>
  <si>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</si>
  <si>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</si>
  <si>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</si>
  <si>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</si>
  <si>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</si>
  <si>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</si>
  <si>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</si>
  <si>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</si>
  <si>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</si>
  <si>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</si>
  <si>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</si>
  <si>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</si>
  <si>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</si>
  <si>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</si>
  <si>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</si>
  <si>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</si>
  <si>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</si>
  <si>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</si>
  <si>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</si>
  <si>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</si>
  <si>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</si>
  <si>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</si>
  <si>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</si>
  <si>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</si>
  <si>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</si>
  <si>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</si>
  <si>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</si>
  <si>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</si>
  <si>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</si>
  <si>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</si>
  <si>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</si>
  <si>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 less than £0.1bn</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</si>
  <si>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</si>
  <si>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</si>
  <si>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</si>
  <si>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</si>
  <si>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</si>
  <si>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</si>
  <si>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</si>
  <si>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</si>
  <si>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</si>
  <si>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</si>
  <si>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</si>
  <si>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</si>
  <si>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</si>
  <si>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</si>
  <si>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</si>
  <si>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</si>
  <si>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Other departmental AME in PSCE</t>
  </si>
  <si>
    <t>B&amp;B and NRAM current expenditure</t>
  </si>
  <si>
    <t>BIS redundancy scheme</t>
  </si>
  <si>
    <t>Other departmental spending - current spending on goods and services</t>
  </si>
  <si>
    <t>Other departmental spending - current grants to the private sector</t>
  </si>
  <si>
    <t>Total other PSCE items in departmental AME</t>
  </si>
  <si>
    <t>Other departmental AME in PSGI</t>
  </si>
  <si>
    <t>National lottery capital grants</t>
  </si>
  <si>
    <t>B&amp;B and NRAM capital expenditure</t>
  </si>
  <si>
    <t>Total other PSGI items in departmental AME</t>
  </si>
  <si>
    <t>€ billion</t>
  </si>
  <si>
    <t>Original ceiling</t>
  </si>
  <si>
    <t>Adjusted ceiling</t>
  </si>
  <si>
    <t>Initial budget</t>
  </si>
  <si>
    <t>Final adopted budget</t>
  </si>
  <si>
    <t>Assumed implemented expenditure</t>
  </si>
  <si>
    <t>Expenditure transfers to EU institutions:</t>
  </si>
  <si>
    <t>GNI based contribution</t>
  </si>
  <si>
    <t>in respect of 2015</t>
  </si>
  <si>
    <t>in respect of earlier years</t>
  </si>
  <si>
    <t>UK abatement</t>
  </si>
  <si>
    <t>Debt interest on conventional gilts</t>
  </si>
  <si>
    <t>Other debt interest</t>
  </si>
  <si>
    <t>Index-linked gilts</t>
  </si>
  <si>
    <t>Debt interest</t>
  </si>
  <si>
    <t>£5bn increase in CGNCR</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</si>
  <si>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</si>
  <si>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</si>
  <si>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</si>
  <si>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</si>
  <si>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</si>
  <si>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</si>
  <si>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</si>
  <si>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</si>
  <si>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</si>
  <si>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</si>
  <si>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</si>
  <si>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</si>
  <si>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</si>
  <si>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</si>
  <si>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</si>
  <si>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</si>
  <si>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</si>
  <si>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</si>
  <si>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</si>
  <si>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</si>
  <si>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</si>
  <si>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</si>
  <si>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</si>
  <si>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</si>
  <si>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</si>
  <si>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</si>
  <si>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</si>
  <si>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</si>
  <si>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</si>
  <si>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</si>
  <si>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</si>
  <si>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</si>
  <si>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</si>
  <si>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</si>
  <si>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Sales of fixed assets</t>
  </si>
  <si>
    <t>Local authorities</t>
  </si>
  <si>
    <t>Total sales of fixed assets</t>
  </si>
  <si>
    <t>England</t>
  </si>
  <si>
    <t xml:space="preserve">Net current expenditure </t>
  </si>
  <si>
    <t>Forecast from sources of finance:</t>
  </si>
  <si>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</si>
  <si>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</si>
  <si>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</si>
  <si>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</si>
  <si>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</si>
  <si>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</si>
  <si>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</si>
  <si>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</si>
  <si>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</si>
  <si>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</si>
  <si>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</si>
  <si>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</si>
  <si>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</si>
  <si>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</si>
  <si>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</si>
  <si>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</si>
  <si>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 xml:space="preserve">Wales non-domestic rates </t>
  </si>
  <si>
    <t>Further spending and adjustments in the National Accounts</t>
  </si>
  <si>
    <t>N Ireland net current expenditure</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</si>
  <si>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</si>
  <si>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</si>
  <si>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</si>
  <si>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</si>
  <si>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</si>
  <si>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</si>
  <si>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</si>
  <si>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</si>
  <si>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</si>
  <si>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</si>
  <si>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</si>
  <si>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</si>
  <si>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</si>
  <si>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</si>
  <si>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</si>
  <si>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</si>
  <si>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</si>
  <si>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less central government current grants to LAs in the UK National Accounts</t>
  </si>
  <si>
    <t>Total local authority net current expenditure in the UK National Accounts</t>
  </si>
  <si>
    <t>Total capital expenditure, net of receipts</t>
  </si>
  <si>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</si>
  <si>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</si>
  <si>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</si>
  <si>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</si>
  <si>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</si>
  <si>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</si>
  <si>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</si>
  <si>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</si>
  <si>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</si>
  <si>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</si>
  <si>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</si>
  <si>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net financial transactions</t>
  </si>
  <si>
    <t>Include local authority capital VAT refunds</t>
  </si>
  <si>
    <t>Include capital grants from the private sector</t>
  </si>
  <si>
    <t>Total local authority gross capital expenditure in the UK National Accounts</t>
  </si>
  <si>
    <t>less depreciation</t>
  </si>
  <si>
    <t>less central government capital grants to LAs in the UK National Accounts</t>
  </si>
  <si>
    <t>plus local authority capital grants to public corporations</t>
  </si>
  <si>
    <t>Total local authority net capital expenditure in the UK National Accounts</t>
  </si>
  <si>
    <t>BBC licence fee receipts</t>
  </si>
  <si>
    <t>Standard colour licence fee (£)</t>
  </si>
  <si>
    <t>Number of UK households (m)</t>
  </si>
  <si>
    <t>Estimated cost of free licences for over 75s</t>
  </si>
  <si>
    <t>DWP grant to BBC</t>
  </si>
  <si>
    <t>Proportion of free licences for over 75s funded by DWP (per cent)</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</si>
  <si>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</si>
  <si>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</si>
  <si>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</si>
  <si>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</si>
  <si>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</si>
  <si>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</si>
  <si>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</si>
  <si>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(ii) Local authority self-financed expenditure</t>
  </si>
  <si>
    <t>(iii) BBC current expenditure</t>
  </si>
  <si>
    <t>Total aggregate spending relevant to paybills</t>
  </si>
  <si>
    <t>Assumed paybill growth</t>
  </si>
  <si>
    <t>Assumed paybill per head growth</t>
  </si>
  <si>
    <t>Spending tables</t>
  </si>
  <si>
    <t>Components of net borrowing</t>
  </si>
  <si>
    <t>ONS Measurement Differences</t>
  </si>
  <si>
    <t>Student numbers and loans</t>
  </si>
  <si>
    <t>2.15 Council tax receipts</t>
  </si>
  <si>
    <t>2.16 Expenditure as a per cent of GDP</t>
  </si>
  <si>
    <t>2.17 Consistent historical RDEL series, and data for spending discontinuities</t>
  </si>
  <si>
    <t>2.18 Reconciliation of PSCE in RDEL and PSGI in CDEL with RDEL and CDEL</t>
  </si>
  <si>
    <t>2.20 Net and gross underspends against PESA plans, and Budget Exchange</t>
  </si>
  <si>
    <t xml:space="preserve">2.21 Post measures breakdown of welfare spending </t>
  </si>
  <si>
    <t>2.19 Net underspends against PESA plans and final plans</t>
  </si>
  <si>
    <t>2021-22</t>
  </si>
  <si>
    <t>in respect of 2016</t>
  </si>
  <si>
    <t>£ billion (stock and debt interest), per cent (interest rates and RPI)</t>
  </si>
  <si>
    <t>2014 - 2020 total</t>
  </si>
  <si>
    <t>Total council tax receipts</t>
  </si>
  <si>
    <t>NI domestic rates</t>
  </si>
  <si>
    <t>Council tax accruals adjustment</t>
  </si>
  <si>
    <t>Payment on Lifetime ISA</t>
  </si>
  <si>
    <t>Pool Re receipts</t>
  </si>
  <si>
    <t>Central government</t>
  </si>
  <si>
    <t>Offsetting changes in the classification of capital grants to Network Rail and housing associations (affecting capital AME and CDEL)</t>
  </si>
  <si>
    <t>2.17 Consistent historical RDEL and CDEL series, and data for spending discontinuities</t>
  </si>
  <si>
    <t>PSGI in CDEL adjusted to remove historical discontinuities</t>
  </si>
  <si>
    <t>Major historical switches between current and capital spending</t>
  </si>
  <si>
    <t>TME in DEL</t>
  </si>
  <si>
    <t>PSGI in CDEL (£ billion)</t>
  </si>
  <si>
    <t>Real PSGI in CDEL growth rate (per cent)</t>
  </si>
  <si>
    <t>PSGI in CDEL (per cent of GDP)</t>
  </si>
  <si>
    <t>2.22 The marginal cost of universal credit and its component parts</t>
  </si>
  <si>
    <t>Gross cost</t>
  </si>
  <si>
    <t>Transitional protection where entitlement is lower</t>
  </si>
  <si>
    <t>Gross saving</t>
  </si>
  <si>
    <t>Gross saving of abolishing the disregards</t>
  </si>
  <si>
    <t>Gross saving from reductions in error and fraud</t>
  </si>
  <si>
    <t>Gross saving from the minimum income floor</t>
  </si>
  <si>
    <t>Gross saving from other factors</t>
  </si>
  <si>
    <t>Employment and support allowance</t>
  </si>
  <si>
    <t>Tax credits</t>
  </si>
  <si>
    <t>Housing benefit</t>
  </si>
  <si>
    <t>All</t>
  </si>
  <si>
    <t>2.23 Breakdown of public service pension schemes expenditure and receipts</t>
  </si>
  <si>
    <t>2.24 Other items in departmental AME</t>
  </si>
  <si>
    <t>2.26 Transactions with the European Union in £ billion, financial year, on a 'no referendum' counterfactual basis</t>
  </si>
  <si>
    <t>2.28 Accounting Adjustments</t>
  </si>
  <si>
    <t>2.29 Sale of fixed assets</t>
  </si>
  <si>
    <t>2.30 Local authority current expenditure</t>
  </si>
  <si>
    <t>2.31 Local authority capital expenditure</t>
  </si>
  <si>
    <t>2.32 BBC receipts and spending forecasts</t>
  </si>
  <si>
    <t>2.33 Paybill and paybill per head growth assumptions</t>
  </si>
  <si>
    <t>2.34 Central government debt interest payments by financing component</t>
  </si>
  <si>
    <t>2.35 Total outstanding stocks, debt interest payments and effective interest rates over the forecast period</t>
  </si>
  <si>
    <t>2.36 Debt interest ready reckoner</t>
  </si>
  <si>
    <t>2.25 European Union annual budget assumptions in € billion</t>
  </si>
  <si>
    <t>2.25 European Union annual budget assumptions</t>
  </si>
  <si>
    <t>2.31 Local Authority capital expenditure</t>
  </si>
  <si>
    <t>2.30 Local Authority current expenditure</t>
  </si>
  <si>
    <t>2.27 Transactions with the European Union in € billion, calendar year</t>
  </si>
  <si>
    <t xml:space="preserve">2.26 Transactions with the European Union in £ billion, financial year
</t>
  </si>
  <si>
    <t>1 percentage point increase in gilt rates</t>
  </si>
  <si>
    <t>1 percentage point increase in short rates</t>
  </si>
  <si>
    <t>1 percentage point increase in inflation</t>
  </si>
  <si>
    <t>Public corporations' gross fixed capital formation</t>
  </si>
  <si>
    <t>BBC capital expenditure</t>
  </si>
  <si>
    <t>Marginal cost</t>
  </si>
  <si>
    <t>Other net pension expenditure</t>
  </si>
  <si>
    <t>2.27 Transactions with the European Union in € billion, calendar year, on a 'no referendum' counterfactual basis</t>
  </si>
  <si>
    <t>2014-20 Multiannual Financial Framework (MFF)</t>
  </si>
  <si>
    <t>Breakdown of forecast by sector and economic category</t>
  </si>
  <si>
    <t>Projected APE flows</t>
  </si>
  <si>
    <t>2022-23</t>
  </si>
  <si>
    <t>Central government current grants to LAs: departments' DELs</t>
  </si>
  <si>
    <t>Current grants to LAs from departments' DELs</t>
  </si>
  <si>
    <t>Central government capital grants to LAs</t>
  </si>
  <si>
    <t>Other departmental spending - gross domestic fixed capital formation</t>
  </si>
  <si>
    <t>Construction Industry Training Board current spending</t>
  </si>
  <si>
    <t>Note: These sales of fixed assets are the sales that are netted off gross fixed capital formation in the National Accounts. They do not include the sales of assets that are treated as financial transactions in the National Accounts (any sales of the Government’s shares in public banks, for example). The asset sales included in this table reduce both borrowing and debt, whereas financial transactions sales only affect debt.</t>
  </si>
  <si>
    <t>Note: for 2016-17 to 2019-20, the figures for the items in RDEL and CDEL that are not included in PSCE and PSGI are taken from PESA 2017, updated for the latest forecasts for Scottish and Welsh Government taxes and other elements in our forecast. For 2021-22 and 2022-23, the figures for these items have been supplied by HM Treasury.</t>
  </si>
  <si>
    <t xml:space="preserve">  Existing stock</t>
  </si>
  <si>
    <t xml:space="preserve">  New stock</t>
  </si>
  <si>
    <t>Conventional gilts held in the APF</t>
  </si>
  <si>
    <t>Debt interest on National Savings and Investments</t>
  </si>
  <si>
    <t>Total CG debt interest (net of APF)</t>
  </si>
  <si>
    <t>PSCE in RDEL (£ billion, 2017-18 prices)</t>
  </si>
  <si>
    <t>PSGI in CDEL (£ billion, 2017-18 prices)</t>
  </si>
  <si>
    <t>March 2018 Economic and fiscal outlook fiscal supplementary tables: expenditure</t>
  </si>
  <si>
    <t>Other fiscal tables - see Receipts &amp; Other</t>
  </si>
  <si>
    <t>Remove capital expenditure where classified as public corporations' capital expenditure in the National Accounts</t>
  </si>
  <si>
    <t>Real PSCE in RDEL per capita</t>
  </si>
  <si>
    <t>Real PSGI in CDEL per capita</t>
  </si>
  <si>
    <t>Non-scorecard policy measures</t>
  </si>
  <si>
    <t>March 2018 forecast</t>
  </si>
  <si>
    <t>DEL-AME switches anticipated in our forecast</t>
  </si>
  <si>
    <t>Note: This table identifies and removes discontinuities, where possible, so that the adjusted historical series are consistent with the latest forecast. For the latest analysis in this table, we are aware of further potential discontinuities that we have not been able to quantify with sufficient accuracy yet to adjust for them in this table. These relate to the Autumn Budget 2017 policy is respect of the social rented sector and Local Housing Allowance caps.</t>
  </si>
  <si>
    <t>Public sector</t>
  </si>
  <si>
    <t>Gross debt</t>
  </si>
  <si>
    <t>Effective interest rate</t>
  </si>
  <si>
    <t>Note: All increases are assumed to take effect at the beginning of 2018-19 and continue throughout the forecast.</t>
  </si>
  <si>
    <t>Payment on Help to Buy ISA</t>
  </si>
  <si>
    <t xml:space="preserve"> - </t>
  </si>
  <si>
    <t>less items in CDEL that are not included in PSGI:</t>
  </si>
  <si>
    <t>*</t>
  </si>
  <si>
    <t>forecast from sources of finance:</t>
  </si>
  <si>
    <t>Conventional gilts held in the private sector (Excluding APF)</t>
  </si>
  <si>
    <t>Stock</t>
  </si>
  <si>
    <t>RPI inflation</t>
  </si>
  <si>
    <t>Real effective interest rate</t>
  </si>
  <si>
    <t>NS&amp;I</t>
  </si>
  <si>
    <t>Other debt</t>
  </si>
  <si>
    <t>Debt interest (net of APF)</t>
  </si>
  <si>
    <t>Memo: effective interest rates gross of APF</t>
  </si>
  <si>
    <t>CG gross debt</t>
  </si>
  <si>
    <t>Conventional gilts</t>
  </si>
  <si>
    <t>Receipts tables</t>
  </si>
  <si>
    <t>Breakdown of "other" lines in Table 4.6</t>
  </si>
  <si>
    <t>2.1 Other HMRC taxes</t>
  </si>
  <si>
    <t>Go to:</t>
  </si>
  <si>
    <t>2.2 Other taxes</t>
  </si>
  <si>
    <t>2.3 Other receipts</t>
  </si>
  <si>
    <t>Full details of receipts</t>
  </si>
  <si>
    <t>2.4 Income tax and NICs forecast: detailed breakdown</t>
  </si>
  <si>
    <t>2.5 Onshore CT forecast: detailed breakdown</t>
  </si>
  <si>
    <t>2.6 Stamp duty land tax: Receipts by Sector</t>
  </si>
  <si>
    <t>2.7 Environmental levies</t>
  </si>
  <si>
    <t>2.8 Current receipts (on a cash basis)</t>
  </si>
  <si>
    <t>2.9 Air Passenger Duty forecast - projection of passenger numbers by band</t>
  </si>
  <si>
    <t>2.10 Tobacco clearances</t>
  </si>
  <si>
    <t>2.11 Alcohol consumption forecasts</t>
  </si>
  <si>
    <t>2.12 Inheritance tax additional information</t>
  </si>
  <si>
    <t>2.13 Climate Change Levy receipts</t>
  </si>
  <si>
    <t>2.14 Oil and gas expenditure assumptions</t>
  </si>
  <si>
    <t>Economic and fiscal outlook supplementary tables: receipts and other</t>
  </si>
  <si>
    <r>
      <t xml:space="preserve">Note: The data in this table shows the breakdown into different financing components of the debt interest forecast shown in Table 4.32 of the March 2018 </t>
    </r>
    <r>
      <rPr>
        <i/>
        <sz val="8"/>
        <rFont val="Calibri"/>
        <family val="2"/>
      </rPr>
      <t>Economic and fiscal outlook</t>
    </r>
    <r>
      <rPr>
        <sz val="8"/>
        <rFont val="Calibri"/>
        <family val="2"/>
      </rPr>
      <t>.</t>
    </r>
  </si>
  <si>
    <r>
      <rPr>
        <sz val="8"/>
        <rFont val="Calibri"/>
        <family val="2"/>
      </rPr>
      <t>Note:</t>
    </r>
    <r>
      <rPr>
        <vertAlign val="superscript"/>
        <sz val="8"/>
        <rFont val="Calibri"/>
        <family val="2"/>
      </rPr>
      <t xml:space="preserve"> </t>
    </r>
    <r>
      <rPr>
        <sz val="8"/>
        <rFont val="Calibri"/>
        <family val="2"/>
      </rPr>
      <t xml:space="preserve">This table provides further details of our forecast of aggregate paybill growth and paybill per head growth, which is used to project general government employment. 
</t>
    </r>
    <r>
      <rPr>
        <vertAlign val="superscript"/>
        <sz val="8"/>
        <rFont val="Futura Bk BT"/>
        <family val="2"/>
      </rPr>
      <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</si>
  <si>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</si>
  <si>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</si>
  <si>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t>Implied number of over 75s receiving a full free licence (m)</t>
    </r>
    <r>
      <rPr>
        <vertAlign val="superscript"/>
        <sz val="10"/>
        <rFont val="Calibri"/>
        <family val="2"/>
      </rPr>
      <t>1</t>
    </r>
  </si>
  <si>
    <r>
      <t xml:space="preserve">Implied number of full licence </t>
    </r>
    <r>
      <rPr>
        <i/>
        <sz val="10"/>
        <rFont val="Calibri"/>
        <family val="2"/>
      </rPr>
      <t xml:space="preserve">holders </t>
    </r>
    <r>
      <rPr>
        <sz val="10"/>
        <rFont val="Calibri"/>
        <family val="2"/>
      </rPr>
      <t>(including over-75s, who do not pay) as a share of total UK households (per cent)</t>
    </r>
    <r>
      <rPr>
        <vertAlign val="superscript"/>
        <sz val="10"/>
        <rFont val="Calibri"/>
        <family val="2"/>
      </rPr>
      <t>2</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</si>
  <si>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</si>
  <si>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vertAlign val="superscript"/>
        <sz val="8"/>
        <rFont val="Calibri"/>
        <family val="2"/>
      </rPr>
      <t>2</t>
    </r>
    <r>
      <rPr>
        <sz val="8"/>
        <rFont val="Calibri"/>
        <family val="2"/>
      </rPr>
      <t xml:space="preserve"> As in footnote 1, this measure is an underestimate of the total number of licence fee holders. Added to this, some non-households also pay the licence fee.</t>
    </r>
  </si>
  <si>
    <r>
      <t>Housing Revenue Account</t>
    </r>
    <r>
      <rPr>
        <vertAlign val="superscript"/>
        <sz val="10"/>
        <rFont val="Calibri"/>
        <family val="2"/>
      </rPr>
      <t>1</t>
    </r>
  </si>
  <si>
    <r>
      <t>Housing associations</t>
    </r>
    <r>
      <rPr>
        <vertAlign val="superscript"/>
        <sz val="10"/>
        <rFont val="Calibri"/>
        <family val="2"/>
      </rPr>
      <t>2</t>
    </r>
  </si>
  <si>
    <r>
      <t xml:space="preserve">1 </t>
    </r>
    <r>
      <rPr>
        <sz val="8"/>
        <rFont val="Calibri"/>
        <family val="2"/>
      </rPr>
      <t>Capital transactions by local authorities' Housing Revenue Accounts are classified as public corporations in the National Accounts, and so are shown separately.</t>
    </r>
  </si>
  <si>
    <r>
      <rPr>
        <vertAlign val="superscript"/>
        <sz val="8"/>
        <rFont val="Calibri"/>
        <family val="2"/>
      </rPr>
      <t>2</t>
    </r>
    <r>
      <rPr>
        <sz val="8"/>
        <rFont val="Calibri"/>
        <family val="2"/>
      </rPr>
      <t xml:space="preserve"> Forecast data include the reclassification of English housing associations to the private sector, effective from November 2017.</t>
    </r>
  </si>
  <si>
    <r>
      <t>Note: This table includes a more detailed breakdown of the current and capital National Accounts adjustments lines shown in Table 4.16 of the March 2018</t>
    </r>
    <r>
      <rPr>
        <i/>
        <sz val="8"/>
        <rFont val="Calibri"/>
        <family val="2"/>
      </rPr>
      <t xml:space="preserve"> Economic and fiscal outlook</t>
    </r>
    <r>
      <rPr>
        <sz val="8"/>
        <rFont val="Calibri"/>
        <family val="2"/>
      </rPr>
      <t>.</t>
    </r>
  </si>
  <si>
    <r>
      <t>of which, adjustments assumed in latest forecast:</t>
    </r>
    <r>
      <rPr>
        <i/>
        <vertAlign val="superscript"/>
        <sz val="10"/>
        <rFont val="Calibri"/>
        <family val="2"/>
      </rPr>
      <t>1</t>
    </r>
  </si>
  <si>
    <r>
      <t>VAT payments to the EU</t>
    </r>
    <r>
      <rPr>
        <vertAlign val="superscript"/>
        <sz val="10"/>
        <rFont val="Calibri"/>
        <family val="2"/>
      </rPr>
      <t>2</t>
    </r>
  </si>
  <si>
    <r>
      <t>Receipts from the EU to cover the costs of collecting Traditional Own Resources</t>
    </r>
    <r>
      <rPr>
        <vertAlign val="superscript"/>
        <sz val="10"/>
        <rFont val="Calibri"/>
        <family val="2"/>
      </rPr>
      <t>3</t>
    </r>
  </si>
  <si>
    <r>
      <t>Total expenditure transfers included in AME, TME and PSNB</t>
    </r>
    <r>
      <rPr>
        <vertAlign val="superscript"/>
        <sz val="10"/>
        <rFont val="Calibri"/>
        <family val="2"/>
      </rPr>
      <t>4</t>
    </r>
  </si>
  <si>
    <r>
      <t>Traditional Own Resources</t>
    </r>
    <r>
      <rPr>
        <vertAlign val="superscript"/>
        <sz val="10"/>
        <rFont val="Calibri"/>
        <family val="2"/>
      </rPr>
      <t>3</t>
    </r>
  </si>
  <si>
    <r>
      <t>Public sector receipts from the EU</t>
    </r>
    <r>
      <rPr>
        <vertAlign val="superscript"/>
        <sz val="10"/>
        <rFont val="Calibri"/>
        <family val="2"/>
      </rPr>
      <t>5</t>
    </r>
  </si>
  <si>
    <r>
      <t>Net contribution to the EU budget</t>
    </r>
    <r>
      <rPr>
        <vertAlign val="superscript"/>
        <sz val="10"/>
        <rFont val="Calibri"/>
        <family val="2"/>
      </rPr>
      <t>6,7</t>
    </r>
  </si>
  <si>
    <r>
      <t>Gross contribution to the EU budget</t>
    </r>
    <r>
      <rPr>
        <vertAlign val="superscript"/>
        <sz val="10"/>
        <rFont val="Calibri"/>
        <family val="2"/>
      </rPr>
      <t>8</t>
    </r>
  </si>
  <si>
    <r>
      <t xml:space="preserve">1 </t>
    </r>
    <r>
      <rPr>
        <sz val="8"/>
        <rFont val="Calibri"/>
        <family val="2"/>
      </rPr>
      <t>The GNI and VAT adjustments are subject to refunds, and also result in additional rebate (shown as rebate adjustments).</t>
    </r>
  </si>
  <si>
    <r>
      <t xml:space="preserve">2 </t>
    </r>
    <r>
      <rPr>
        <sz val="8"/>
        <rFont val="Calibri"/>
        <family val="2"/>
      </rPr>
      <t>Contributions calculated by applying a call-up rate, currently 0.3%, to a notional 1% harmonised VAT base.</t>
    </r>
  </si>
  <si>
    <r>
      <t xml:space="preserve">3 </t>
    </r>
    <r>
      <rPr>
        <sz val="8"/>
        <rFont val="Calibri"/>
        <family val="2"/>
      </rPr>
      <t xml:space="preserve">Traditional Own Resources (TOR) consists of customs duties and sugar levies. These duties are not included in public sector current receipts in the National Accounts because they are deemed to be collected on behalf of the EU. Customs duties include duties on agricultural products. Currently, the UK retains 20% of the amount of TOR it collects to cover the costs of collection and this reduces TME in the National Accounts. </t>
    </r>
  </si>
  <si>
    <r>
      <t xml:space="preserve">4 </t>
    </r>
    <r>
      <rPr>
        <sz val="8"/>
        <rFont val="Calibri"/>
        <family val="2"/>
      </rPr>
      <t xml:space="preserve">These are the expenditure transfers to EU institutions included in current AME in Table 4.27 in the March 2018 </t>
    </r>
    <r>
      <rPr>
        <i/>
        <sz val="8"/>
        <rFont val="Calibri"/>
        <family val="2"/>
      </rPr>
      <t>Economic and fiscal outlook</t>
    </r>
    <r>
      <rPr>
        <sz val="8"/>
        <rFont val="Calibri"/>
        <family val="2"/>
      </rPr>
      <t>. These are also the expenditure transfers to EU institutions included in the National Accounts.</t>
    </r>
  </si>
  <si>
    <r>
      <rPr>
        <vertAlign val="superscript"/>
        <sz val="8"/>
        <rFont val="Calibri"/>
        <family val="2"/>
      </rPr>
      <t>5</t>
    </r>
    <r>
      <rPr>
        <sz val="8"/>
        <rFont val="Calibri"/>
        <family val="2"/>
      </rPr>
      <t xml:space="preserve"> Only includes EU receipts that are administered by UK government bodies. (Excludes other private sector receipts that are not administered by UK government bodies.) The EU receipts that are administered by UK government bodies are not netted off public sector current expenditure in the national accounts, because they are deemed to finance spending in the UK by the EU.</t>
    </r>
  </si>
  <si>
    <r>
      <t xml:space="preserve">6 </t>
    </r>
    <r>
      <rPr>
        <sz val="8"/>
        <rFont val="Calibri"/>
        <family val="2"/>
      </rPr>
      <t>This table included another aggregate previously, termed 'Net payments to EU institutions', which is now identical to the 'Net contribution to the EU budget', and so is no longer shown separately.</t>
    </r>
  </si>
  <si>
    <r>
      <t xml:space="preserve">7 </t>
    </r>
    <r>
      <rPr>
        <sz val="8"/>
        <rFont val="Calibri"/>
        <family val="2"/>
      </rPr>
      <t xml:space="preserve">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t>
    </r>
    <r>
      <rPr>
        <i/>
        <sz val="8"/>
        <rFont val="Calibri"/>
        <family val="2"/>
      </rPr>
      <t>White Paper European Union Finances 2016.</t>
    </r>
  </si>
  <si>
    <r>
      <t xml:space="preserve">8 </t>
    </r>
    <r>
      <rPr>
        <sz val="8"/>
        <rFont val="Calibri"/>
        <family val="2"/>
      </rPr>
      <t>Calculated from the net contribution to the EU budget, and then excluding public sector receipts from the EU.</t>
    </r>
  </si>
  <si>
    <r>
      <t xml:space="preserve">of which, adjustments assumed in latest forecast: </t>
    </r>
    <r>
      <rPr>
        <i/>
        <vertAlign val="superscript"/>
        <sz val="10"/>
        <rFont val="Calibri"/>
        <family val="2"/>
      </rPr>
      <t>1</t>
    </r>
  </si>
  <si>
    <r>
      <t xml:space="preserve">7 </t>
    </r>
    <r>
      <rPr>
        <sz val="8"/>
        <rFont val="Calibri"/>
        <family val="2"/>
      </rPr>
      <t xml:space="preserve">The net contribution 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European Union Finances 2016. </t>
    </r>
  </si>
  <si>
    <r>
      <t xml:space="preserve">2021 </t>
    </r>
    <r>
      <rPr>
        <vertAlign val="superscript"/>
        <sz val="10"/>
        <rFont val="Calibri"/>
        <family val="2"/>
      </rPr>
      <t>4</t>
    </r>
  </si>
  <si>
    <r>
      <t xml:space="preserve">2022 </t>
    </r>
    <r>
      <rPr>
        <vertAlign val="superscript"/>
        <sz val="10"/>
        <rFont val="Calibri"/>
        <family val="2"/>
      </rPr>
      <t>4</t>
    </r>
  </si>
  <si>
    <r>
      <t xml:space="preserve">2023 </t>
    </r>
    <r>
      <rPr>
        <vertAlign val="superscript"/>
        <sz val="10"/>
        <rFont val="Calibri"/>
        <family val="2"/>
      </rPr>
      <t>4</t>
    </r>
  </si>
  <si>
    <r>
      <t>Adjustments</t>
    </r>
    <r>
      <rPr>
        <vertAlign val="superscript"/>
        <sz val="10"/>
        <rFont val="Calibri"/>
        <family val="2"/>
      </rPr>
      <t>1</t>
    </r>
  </si>
  <si>
    <r>
      <t>Assumed implementation rate, per cent</t>
    </r>
    <r>
      <rPr>
        <vertAlign val="superscript"/>
        <sz val="10"/>
        <rFont val="Calibri"/>
        <family val="2"/>
      </rPr>
      <t>2,3</t>
    </r>
  </si>
  <si>
    <r>
      <t xml:space="preserve">1 </t>
    </r>
    <r>
      <rPr>
        <sz val="8"/>
        <rFont val="Calibri"/>
        <family val="2"/>
      </rPr>
      <t>Adjustments under the flexibilities agreed as part of the 2014-2020 MFF. These include adjustments that transfer underspends against the ceiling in earlier years to later years of the MFF, and as such do not increase the total MFF ceiling. They are neutral over the whole MFF when calculated in 2011 prices.</t>
    </r>
  </si>
  <si>
    <r>
      <t>2</t>
    </r>
    <r>
      <rPr>
        <sz val="8"/>
        <rFont val="Calibri"/>
        <family val="2"/>
      </rPr>
      <t xml:space="preserve"> Implementation rate calculated in relation to the ‘adjusted ceiling’.</t>
    </r>
  </si>
  <si>
    <r>
      <t>3</t>
    </r>
    <r>
      <rPr>
        <sz val="8"/>
        <rFont val="Calibri"/>
        <family val="2"/>
      </rPr>
      <t xml:space="preserve"> Actual implementation for 2014, 2015 and 2016.</t>
    </r>
  </si>
  <si>
    <r>
      <t xml:space="preserve">4 </t>
    </r>
    <r>
      <rPr>
        <sz val="8"/>
        <rFont val="Calibri"/>
        <family val="2"/>
      </rPr>
      <t>Based on assumption that implemented spending will grow in line with EU GNI, with higher spending pressures at the start of the MFF</t>
    </r>
  </si>
  <si>
    <r>
      <rPr>
        <sz val="8"/>
        <rFont val="Calibri"/>
        <family val="2"/>
      </rPr>
      <t>Note:</t>
    </r>
    <r>
      <rPr>
        <vertAlign val="superscript"/>
        <sz val="8"/>
        <rFont val="Calibri"/>
        <family val="2"/>
      </rPr>
      <t xml:space="preserve"> </t>
    </r>
    <r>
      <rPr>
        <sz val="8"/>
        <rFont val="Calibri"/>
        <family val="2"/>
      </rPr>
      <t xml:space="preserve">The data in this table provides a more detailed breakdown of the other departmental AME line shown in Table 4.16 of the March 2018 </t>
    </r>
    <r>
      <rPr>
        <i/>
        <sz val="8"/>
        <rFont val="Calibri"/>
        <family val="2"/>
      </rPr>
      <t>Economic and fiscal outlook.</t>
    </r>
  </si>
  <si>
    <r>
      <t>Employer contributions</t>
    </r>
    <r>
      <rPr>
        <i/>
        <vertAlign val="superscript"/>
        <sz val="10"/>
        <rFont val="Calibri"/>
        <family val="2"/>
      </rPr>
      <t>1</t>
    </r>
  </si>
  <si>
    <r>
      <t>Budget 2016 scorecard measure</t>
    </r>
    <r>
      <rPr>
        <vertAlign val="superscript"/>
        <sz val="10"/>
        <rFont val="Calibri"/>
        <family val="2"/>
      </rPr>
      <t>2</t>
    </r>
  </si>
  <si>
    <r>
      <rPr>
        <sz val="8"/>
        <rFont val="Calibri"/>
        <family val="2"/>
      </rPr>
      <t xml:space="preserve">Note: The data shown here provides a scheme-by-scheme breakdown of the pension schemes shown in Table 4.26 of the March 2018 </t>
    </r>
    <r>
      <rPr>
        <i/>
        <sz val="8"/>
        <rFont val="Calibri"/>
        <family val="2"/>
      </rPr>
      <t>Economic and fiscal outlook</t>
    </r>
    <r>
      <rPr>
        <sz val="8"/>
        <rFont val="Calibri"/>
        <family val="2"/>
      </rPr>
      <t>.</t>
    </r>
    <r>
      <rPr>
        <i/>
        <vertAlign val="superscript"/>
        <sz val="8"/>
        <rFont val="Gill Sans MT"/>
        <family val="2"/>
      </rPr>
      <t/>
    </r>
  </si>
  <si>
    <r>
      <t>1</t>
    </r>
    <r>
      <rPr>
        <sz val="8"/>
        <rFont val="Calibri"/>
        <family val="2"/>
      </rPr>
      <t xml:space="preserve"> Police scheme employer contributions do not reflect the new (lower) contribution rate, which arose from the most recent actuarial scheme valuation. This is because the reduction in the contributions (funded from DEL) was reflected in an additional Exchequer cost, as a larger AME top-up grant was required to fund the difference between gross expenditure on police pensions and the lower police pension contribution receipts. In the event, the DEL grant was not reduced, but was used to finance the additional top-up required. So the DEL grant is increased by the cost of funding the reduced pension contributions. Also, the AME pensions costs reflect the receipt of the additional DEL grant, which replace the lower contributions.</t>
    </r>
  </si>
  <si>
    <r>
      <t xml:space="preserve">2 </t>
    </r>
    <r>
      <rPr>
        <sz val="8"/>
        <rFont val="Calibri"/>
        <family val="2"/>
      </rPr>
      <t xml:space="preserve">This refers to an increase in contributions from the Budget 2016 measure to reduce the discount rate used in forthcoming pensions revaluations from 3.0 to 2.8 per cent. More detail can be found in paragraph 4.125 of the March 2016 </t>
    </r>
    <r>
      <rPr>
        <i/>
        <sz val="8"/>
        <rFont val="Calibri"/>
        <family val="2"/>
      </rPr>
      <t>Economic and fiscal outlook</t>
    </r>
    <r>
      <rPr>
        <sz val="8"/>
        <rFont val="Calibri"/>
        <family val="2"/>
      </rPr>
      <t>. New contribution rates have not yet been formally set, but will be decided as part of the ongoing scheme valuation process. As scheme are unable to pre-empt what these changes might be, the current forecast adjusts centrally for the estimated impact of the change in policy that has already been announced: namely the change in the discount rate used in these valuations.</t>
    </r>
  </si>
  <si>
    <r>
      <t>Gross cost of higher take-up</t>
    </r>
    <r>
      <rPr>
        <vertAlign val="superscript"/>
        <sz val="10"/>
        <rFont val="Calibri"/>
        <family val="2"/>
      </rPr>
      <t>1</t>
    </r>
  </si>
  <si>
    <r>
      <t>Gross cost where entitlement is higher</t>
    </r>
    <r>
      <rPr>
        <vertAlign val="superscript"/>
        <sz val="10"/>
        <rFont val="Calibri"/>
        <family val="2"/>
      </rPr>
      <t>2</t>
    </r>
  </si>
  <si>
    <r>
      <t>Gross saving where entitlement is lower</t>
    </r>
    <r>
      <rPr>
        <vertAlign val="superscript"/>
        <sz val="10"/>
        <rFont val="Calibri"/>
        <family val="2"/>
      </rPr>
      <t>3</t>
    </r>
  </si>
  <si>
    <r>
      <t>Proportion of caseload migrated to UC (per cent)</t>
    </r>
    <r>
      <rPr>
        <vertAlign val="superscript"/>
        <sz val="10"/>
        <rFont val="Calibri"/>
        <family val="2"/>
      </rPr>
      <t>4</t>
    </r>
  </si>
  <si>
    <r>
      <rPr>
        <vertAlign val="superscript"/>
        <sz val="8"/>
        <rFont val="Calibri"/>
        <family val="2"/>
      </rPr>
      <t>1</t>
    </r>
    <r>
      <rPr>
        <sz val="8"/>
        <rFont val="Calibri"/>
        <family val="2"/>
      </rPr>
      <t xml:space="preserve"> Includes both the change in entitlement and take-up for groups where take-up has increased.</t>
    </r>
  </si>
  <si>
    <r>
      <rPr>
        <vertAlign val="superscript"/>
        <sz val="8"/>
        <rFont val="Calibri"/>
        <family val="2"/>
      </rPr>
      <t>2</t>
    </r>
    <r>
      <rPr>
        <sz val="8"/>
        <rFont val="Calibri"/>
        <family val="2"/>
      </rPr>
      <t xml:space="preserve"> Entitlement for those who fully take-up their entitlement in the legacy system.</t>
    </r>
  </si>
  <si>
    <r>
      <rPr>
        <vertAlign val="superscript"/>
        <sz val="8"/>
        <rFont val="Calibri"/>
        <family val="2"/>
      </rPr>
      <t>3</t>
    </r>
    <r>
      <rPr>
        <sz val="8"/>
        <rFont val="Calibri"/>
        <family val="2"/>
      </rPr>
      <t xml:space="preserve"> Net entitlement and take-up impacts from those households who have lower entitlements.</t>
    </r>
  </si>
  <si>
    <r>
      <rPr>
        <vertAlign val="superscript"/>
        <sz val="8"/>
        <rFont val="Calibri"/>
        <family val="2"/>
      </rPr>
      <t>4</t>
    </r>
    <r>
      <rPr>
        <sz val="8"/>
        <rFont val="Calibri"/>
        <family val="2"/>
      </rPr>
      <t xml:space="preserve"> All groups are hierarchical - for example, 'Housing benefit' does not include 'Tax credits' cases with housing benefit.</t>
    </r>
  </si>
  <si>
    <r>
      <t>Housing benefit (not on JSA)</t>
    </r>
    <r>
      <rPr>
        <vertAlign val="superscript"/>
        <sz val="10"/>
        <color indexed="8"/>
        <rFont val="Calibri"/>
        <family val="2"/>
      </rPr>
      <t>1</t>
    </r>
  </si>
  <si>
    <r>
      <t>Incapacity benefits</t>
    </r>
    <r>
      <rPr>
        <vertAlign val="superscript"/>
        <sz val="10"/>
        <color indexed="8"/>
        <rFont val="Calibri"/>
        <family val="2"/>
      </rPr>
      <t>2</t>
    </r>
  </si>
  <si>
    <r>
      <t>Universal credit</t>
    </r>
    <r>
      <rPr>
        <vertAlign val="superscript"/>
        <sz val="10"/>
        <color indexed="8"/>
        <rFont val="Calibri"/>
        <family val="2"/>
      </rPr>
      <t>3</t>
    </r>
  </si>
  <si>
    <r>
      <t>Total welfare cap</t>
    </r>
    <r>
      <rPr>
        <vertAlign val="superscript"/>
        <sz val="10"/>
        <color indexed="8"/>
        <rFont val="Calibri"/>
        <family val="2"/>
      </rPr>
      <t>4</t>
    </r>
  </si>
  <si>
    <r>
      <t>Total welfare outside the welfare cap</t>
    </r>
    <r>
      <rPr>
        <vertAlign val="superscript"/>
        <sz val="10"/>
        <color indexed="8"/>
        <rFont val="Calibri"/>
        <family val="2"/>
      </rPr>
      <t>4</t>
    </r>
  </si>
  <si>
    <r>
      <t>Total welfare</t>
    </r>
    <r>
      <rPr>
        <vertAlign val="superscript"/>
        <sz val="10"/>
        <color indexed="8"/>
        <rFont val="Calibri"/>
        <family val="2"/>
      </rPr>
      <t>4</t>
    </r>
  </si>
  <si>
    <r>
      <rPr>
        <vertAlign val="superscript"/>
        <sz val="8"/>
        <color indexed="8"/>
        <rFont val="Calibri"/>
        <family val="2"/>
      </rPr>
      <t>1</t>
    </r>
    <r>
      <rPr>
        <sz val="8"/>
        <color indexed="8"/>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</si>
  <si>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</si>
  <si>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rPr>
        <vertAlign val="superscript"/>
        <sz val="8"/>
        <color indexed="8"/>
        <rFont val="Calibri"/>
        <family val="2"/>
      </rPr>
      <t>3</t>
    </r>
    <r>
      <rPr>
        <sz val="8"/>
        <color indexed="8"/>
        <rFont val="Calibri"/>
        <family val="2"/>
      </rPr>
      <t xml:space="preserve"> Spending from 2017-18 onwards represents universal credit additional costs not already included against other benefits (i.e. UC payments that do not exist under current benefit structure).</t>
    </r>
  </si>
  <si>
    <r>
      <rPr>
        <vertAlign val="superscript"/>
        <sz val="8"/>
        <color theme="1"/>
        <rFont val="Calibri"/>
        <family val="2"/>
      </rPr>
      <t>4</t>
    </r>
    <r>
      <rPr>
        <sz val="8"/>
        <color theme="1"/>
        <rFont val="Calibri"/>
        <family val="2"/>
      </rPr>
      <t xml:space="preserve"> Total welfare outturn in 2016-17 is sourced from OSCAR, consistent with PESA 2016. The OSCAR data do not split welfare spending inside and outside the welfare cap, so this split has been estimated based on departments' return. For 2016-17 only, the components relect departments' own outturns which may not be on a consitent basis to OSCAR.</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</si>
  <si>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</si>
  <si>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</si>
  <si>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</si>
  <si>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</si>
  <si>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</si>
  <si>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</si>
  <si>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</si>
  <si>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</si>
  <si>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</si>
  <si>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</si>
  <si>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</si>
  <si>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RDEL in Spring Statement</t>
    </r>
    <r>
      <rPr>
        <b/>
        <vertAlign val="superscript"/>
        <sz val="10"/>
        <color indexed="8"/>
        <rFont val="Calibri"/>
        <family val="2"/>
      </rPr>
      <t>1</t>
    </r>
  </si>
  <si>
    <r>
      <t>RDEL excluding depreciation</t>
    </r>
    <r>
      <rPr>
        <b/>
        <vertAlign val="superscript"/>
        <sz val="10"/>
        <color indexed="8"/>
        <rFont val="Calibri"/>
        <family val="2"/>
      </rPr>
      <t>1</t>
    </r>
  </si>
  <si>
    <r>
      <t>Other items in RDEL that are not included in PSCE</t>
    </r>
    <r>
      <rPr>
        <vertAlign val="superscript"/>
        <sz val="10"/>
        <color indexed="8"/>
        <rFont val="Calibri"/>
        <family val="2"/>
      </rPr>
      <t>2,3</t>
    </r>
  </si>
  <si>
    <r>
      <t>CDEL in Spring Statement</t>
    </r>
    <r>
      <rPr>
        <b/>
        <vertAlign val="superscript"/>
        <sz val="10"/>
        <color indexed="8"/>
        <rFont val="Calibri"/>
        <family val="2"/>
      </rPr>
      <t>1</t>
    </r>
  </si>
  <si>
    <r>
      <t>1</t>
    </r>
    <r>
      <rPr>
        <sz val="8"/>
        <color indexed="8"/>
        <rFont val="Calibri"/>
        <family val="2"/>
      </rPr>
      <t xml:space="preserve"> HM Treasury definition.</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</si>
  <si>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</si>
  <si>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3</t>
    </r>
    <r>
      <rPr>
        <sz val="8"/>
        <color indexed="8"/>
        <rFont val="Calibri"/>
        <family val="2"/>
      </rPr>
      <t xml:space="preserve"> These other items include additional receipts of notional transfers within central government that match Scottish and Welsh Government taxes devolved under the Scotland Acts (2012 and 2016) and Wales Acts (2014 and 2017) and following the implementation of the Fiscal Frameworks agreed between the respective Governments. (PSCE in RDEL includes the additional Scottish and Welsh spending financed by these receipts, which is broadly offset by a reduction in their respective block grants.)</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</si>
  <si>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</si>
  <si>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</si>
  <si>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</si>
  <si>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</si>
  <si>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Council tax benefit</t>
    </r>
    <r>
      <rPr>
        <vertAlign val="superscript"/>
        <sz val="10"/>
        <color indexed="8"/>
        <rFont val="Calibri"/>
        <family val="2"/>
      </rPr>
      <t>2</t>
    </r>
  </si>
  <si>
    <r>
      <t>Localised business rates</t>
    </r>
    <r>
      <rPr>
        <vertAlign val="superscript"/>
        <sz val="10"/>
        <color indexed="8"/>
        <rFont val="Calibri"/>
        <family val="2"/>
      </rPr>
      <t>3</t>
    </r>
  </si>
  <si>
    <r>
      <t>Single use military expenditure</t>
    </r>
    <r>
      <rPr>
        <vertAlign val="superscript"/>
        <sz val="10"/>
        <color indexed="8"/>
        <rFont val="Calibri"/>
        <family val="2"/>
      </rPr>
      <t>4</t>
    </r>
  </si>
  <si>
    <r>
      <t>Welsh business rates</t>
    </r>
    <r>
      <rPr>
        <vertAlign val="superscript"/>
        <sz val="10"/>
        <color indexed="8"/>
        <rFont val="Calibri"/>
        <family val="2"/>
      </rPr>
      <t>5</t>
    </r>
  </si>
  <si>
    <r>
      <t>War pensions</t>
    </r>
    <r>
      <rPr>
        <vertAlign val="superscript"/>
        <sz val="10"/>
        <color indexed="8"/>
        <rFont val="Calibri"/>
        <family val="2"/>
      </rPr>
      <t>6</t>
    </r>
  </si>
  <si>
    <r>
      <t>New receipts items now counted by the ONS</t>
    </r>
    <r>
      <rPr>
        <vertAlign val="superscript"/>
        <sz val="10"/>
        <color indexed="8"/>
        <rFont val="Calibri"/>
        <family val="2"/>
      </rPr>
      <t>7</t>
    </r>
  </si>
  <si>
    <r>
      <t>R&amp;D</t>
    </r>
    <r>
      <rPr>
        <vertAlign val="superscript"/>
        <sz val="10"/>
        <color indexed="8"/>
        <rFont val="Calibri"/>
        <family val="2"/>
      </rPr>
      <t>8</t>
    </r>
  </si>
  <si>
    <r>
      <t>Subscriptions to multilateral development banks</t>
    </r>
    <r>
      <rPr>
        <vertAlign val="superscript"/>
        <sz val="10"/>
        <rFont val="Calibri"/>
        <family val="2"/>
      </rPr>
      <t>9</t>
    </r>
  </si>
  <si>
    <r>
      <t>Capital grants from central government to Network Rail included in historical data, but no longer included in OBR forecasts</t>
    </r>
    <r>
      <rPr>
        <vertAlign val="superscript"/>
        <sz val="10"/>
        <color indexed="8"/>
        <rFont val="Calibri"/>
        <family val="2"/>
      </rPr>
      <t>10</t>
    </r>
  </si>
  <si>
    <r>
      <t>Capital grants from central government to housing assocations in the devolved administration included in historical data, but no longer included in OBR forecasts</t>
    </r>
    <r>
      <rPr>
        <vertAlign val="superscript"/>
        <sz val="10"/>
        <color indexed="8"/>
        <rFont val="Calibri"/>
        <family val="2"/>
      </rPr>
      <t>11</t>
    </r>
  </si>
  <si>
    <r>
      <t>Capital grants from central government to English housing assocations excluded in historical data, but now included in OBR forecasts</t>
    </r>
    <r>
      <rPr>
        <vertAlign val="superscript"/>
        <sz val="10"/>
        <color indexed="8"/>
        <rFont val="Calibri"/>
        <family val="2"/>
      </rPr>
      <t>11</t>
    </r>
  </si>
  <si>
    <r>
      <t>100 per cent business rates retention pilots affecting PSCE in RDEL</t>
    </r>
    <r>
      <rPr>
        <vertAlign val="superscript"/>
        <sz val="10"/>
        <color indexed="8"/>
        <rFont val="Calibri"/>
        <family val="2"/>
      </rPr>
      <t>12</t>
    </r>
  </si>
  <si>
    <r>
      <t>100 per cent business rates retention pilots affecting PSGI in CDEL</t>
    </r>
    <r>
      <rPr>
        <vertAlign val="superscript"/>
        <sz val="10"/>
        <color indexed="8"/>
        <rFont val="Calibri"/>
        <family val="2"/>
      </rPr>
      <t>12</t>
    </r>
  </si>
  <si>
    <r>
      <t>Population (thousands)</t>
    </r>
    <r>
      <rPr>
        <vertAlign val="superscript"/>
        <sz val="10"/>
        <rFont val="Calibri"/>
        <family val="2"/>
      </rPr>
      <t>13</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</si>
  <si>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</si>
  <si>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 xml:space="preserve">2 </t>
    </r>
    <r>
      <rPr>
        <sz val="8"/>
        <color indexed="8"/>
        <rFont val="Calibri"/>
        <family val="2"/>
      </rPr>
      <t>Switched from PSCE in AME (social security, now welfare) to PSCE in RDEL from 2013-14.</t>
    </r>
  </si>
  <si>
    <r>
      <rPr>
        <vertAlign val="superscript"/>
        <sz val="8"/>
        <color indexed="8"/>
        <rFont val="Calibri"/>
        <family val="2"/>
      </rPr>
      <t xml:space="preserve">3 </t>
    </r>
    <r>
      <rPr>
        <sz val="8"/>
        <color indexed="8"/>
        <rFont val="Calibri"/>
        <family val="2"/>
      </rPr>
      <t>Switched from PSCE in RDEL to PSCE in AME (current LASFE) from 2013-14. We have proxied the localised share of historical business rates data as 50 per cent of total business rates receipts.</t>
    </r>
  </si>
  <si>
    <r>
      <rPr>
        <vertAlign val="superscript"/>
        <sz val="8"/>
        <color indexed="8"/>
        <rFont val="Calibri"/>
        <family val="2"/>
      </rPr>
      <t>4</t>
    </r>
    <r>
      <rPr>
        <sz val="10"/>
        <rFont val="Calibri"/>
        <family val="2"/>
      </rPr>
      <t xml:space="preserve"> </t>
    </r>
    <r>
      <rPr>
        <sz val="8"/>
        <color indexed="8"/>
        <rFont val="Calibri"/>
        <family val="2"/>
      </rPr>
      <t>Revision to historical data (between 2007-08 and 2010-11) that switches spending from PSCE in AME to PSCE in RDEL.</t>
    </r>
  </si>
  <si>
    <r>
      <rPr>
        <vertAlign val="superscript"/>
        <sz val="8"/>
        <color indexed="8"/>
        <rFont val="Calibri"/>
        <family val="2"/>
      </rPr>
      <t>5</t>
    </r>
    <r>
      <rPr>
        <sz val="10"/>
        <rFont val="Calibri"/>
        <family val="2"/>
      </rPr>
      <t xml:space="preserve"> </t>
    </r>
    <r>
      <rPr>
        <sz val="8"/>
        <color indexed="8"/>
        <rFont val="Calibri"/>
        <family val="2"/>
      </rPr>
      <t>Switched from PSCE in RDEL to PSCE in AME (current LASFE) from 2015-16.</t>
    </r>
  </si>
  <si>
    <r>
      <rPr>
        <vertAlign val="superscript"/>
        <sz val="8"/>
        <color indexed="8"/>
        <rFont val="Calibri"/>
        <family val="2"/>
      </rPr>
      <t>6</t>
    </r>
    <r>
      <rPr>
        <sz val="10"/>
        <rFont val="Calibri"/>
        <family val="2"/>
      </rPr>
      <t xml:space="preserve"> </t>
    </r>
    <r>
      <rPr>
        <sz val="8"/>
        <color indexed="8"/>
        <rFont val="Calibri"/>
        <family val="2"/>
      </rPr>
      <t>Switched from PSCE in AME (welfare spending outside the welfare cap) to PSCE in RDEL from 2015-16.</t>
    </r>
  </si>
  <si>
    <r>
      <t>7</t>
    </r>
    <r>
      <rPr>
        <sz val="8"/>
        <color indexed="8"/>
        <rFont val="Calibri"/>
        <family val="2"/>
      </rPr>
      <t xml:space="preserve"> These additional receipts, which the ONS reclassified as negative spending in the February 2016 public sector finances release, reflect ongoing work by the ONS and the Treasury to reconcile accrued and cash measures of borrowing (described in Box 4.3 of our July 2015 </t>
    </r>
    <r>
      <rPr>
        <i/>
        <sz val="8"/>
        <color indexed="8"/>
        <rFont val="Calibri"/>
        <family val="2"/>
      </rPr>
      <t>Economic and fiscal outlook</t>
    </r>
    <r>
      <rPr>
        <sz val="8"/>
        <color indexed="8"/>
        <rFont val="Calibri"/>
        <family val="2"/>
      </rPr>
      <t>). These receipts are included in the unadjusted RDEL totals from 2011-12. The ONS implemented this change back to 2008-09, so there is no value for 2007-08.</t>
    </r>
  </si>
  <si>
    <r>
      <rPr>
        <vertAlign val="superscript"/>
        <sz val="8"/>
        <color indexed="8"/>
        <rFont val="Calibri"/>
        <family val="2"/>
      </rPr>
      <t>8</t>
    </r>
    <r>
      <rPr>
        <sz val="8"/>
        <color indexed="8"/>
        <rFont val="Calibri"/>
        <family val="2"/>
      </rPr>
      <t xml:space="preserve"> The treatment of R&amp;D spending was revised in the National Accounts (moving from current to capital spending), under the implementation of ESA10. More detail can be found in paragraph 4.103 of our November 2016 </t>
    </r>
    <r>
      <rPr>
        <i/>
        <sz val="8"/>
        <color indexed="8"/>
        <rFont val="Calibri"/>
        <family val="2"/>
      </rPr>
      <t>Economic and fiscal outlook</t>
    </r>
    <r>
      <rPr>
        <sz val="8"/>
        <color indexed="8"/>
        <rFont val="Calibri"/>
        <family val="2"/>
      </rPr>
      <t>. R&amp;D spending is recorded as capital spending (CDEL) in the unadjusted DEL totals from 2011-12.</t>
    </r>
  </si>
  <si>
    <r>
      <rPr>
        <vertAlign val="superscript"/>
        <sz val="8"/>
        <color indexed="8"/>
        <rFont val="Calibri"/>
        <family val="2"/>
      </rPr>
      <t>9</t>
    </r>
    <r>
      <rPr>
        <sz val="8"/>
        <color indexed="8"/>
        <rFont val="Calibri"/>
        <family val="2"/>
      </rPr>
      <t xml:space="preserve"> Revision to historical data (between 2007-08 and 2009-10) that increases CDEL, PSGI and TME. This revision was announced by the ONS in the Public Sector Finances statistical bulletin released in March 2015 and was implemented in the bulletin that was released in December 2017.</t>
    </r>
  </si>
  <si>
    <r>
      <rPr>
        <vertAlign val="superscript"/>
        <sz val="8"/>
        <color indexed="8"/>
        <rFont val="Calibri"/>
        <family val="2"/>
      </rPr>
      <t xml:space="preserve">10 </t>
    </r>
    <r>
      <rPr>
        <sz val="8"/>
        <color indexed="8"/>
        <rFont val="Calibri"/>
        <family val="2"/>
      </rPr>
      <t>These capital grants have been removed in our forecast because they are transfers within central government that are not included in the National Accounts. In our forecast we have removed the payment of these grants from our forecast for CDEL, and removed the receipt of these grants from our forecast for Network Rail spending in capital AME. Unadjusted CDEL totals from 2010-11 reflect the removal of this grant.</t>
    </r>
  </si>
  <si>
    <r>
      <rPr>
        <vertAlign val="superscript"/>
        <sz val="8"/>
        <color indexed="8"/>
        <rFont val="Calibri"/>
        <family val="2"/>
      </rPr>
      <t>11</t>
    </r>
    <r>
      <rPr>
        <sz val="8"/>
        <color indexed="8"/>
        <rFont val="Calibri"/>
        <family val="2"/>
      </rPr>
      <t xml:space="preserve"> These adjustments create a consistent series by assuming that the historical classification of housing associations (HAs) in England and the devolved administrations matches the classification in our forecast from November 2017 onwards (i.e. English HAs are in the private sector, and HAs in Scotland, Wales and Northern Ireland are in the public sector). For 2008-09 to 2011-12, when our CDEL numbers included central government (CG) capital grants to UK HAs, the adjustments remove CG capital grants to HAs in Scotland, Wales and Northern Ireland. For 2012-13 to October 2017, when our CDEL numbers excluded all CG capital grants to UK HAs, the adjustments add CG capital grants to HAs in England.</t>
    </r>
  </si>
  <si>
    <r>
      <rPr>
        <vertAlign val="superscript"/>
        <sz val="8"/>
        <color indexed="8"/>
        <rFont val="Calibri"/>
        <family val="2"/>
      </rPr>
      <t xml:space="preserve">12 </t>
    </r>
    <r>
      <rPr>
        <sz val="8"/>
        <color indexed="8"/>
        <rFont val="Calibri"/>
        <family val="2"/>
      </rPr>
      <t>These are adjustments made to forecast data to add back in the central government grants to local authorities that are foregone by authorities under the 100 per cent business rates retention pilots (whereby they retain an additional amount of business rates up to the amount of grant foregone).</t>
    </r>
  </si>
  <si>
    <r>
      <rPr>
        <vertAlign val="superscript"/>
        <sz val="8"/>
        <color indexed="8"/>
        <rFont val="Calibri"/>
        <family val="2"/>
      </rPr>
      <t>13</t>
    </r>
    <r>
      <rPr>
        <sz val="8"/>
        <color indexed="8"/>
        <rFont val="Calibri"/>
        <family val="2"/>
      </rPr>
      <t xml:space="preserve"> Consistent with our economic forecast, the figures shown are based on the ONS's latest (2016-based) principal migration population estimates and projections. These projections are discussed in further detail in Box 4.1 of our November 2017 </t>
    </r>
    <r>
      <rPr>
        <i/>
        <sz val="8"/>
        <color indexed="8"/>
        <rFont val="Calibri"/>
        <family val="2"/>
      </rPr>
      <t>Economic and fiscal outlook</t>
    </r>
    <r>
      <rPr>
        <sz val="8"/>
        <color indexed="8"/>
        <rFont val="Calibri"/>
        <family val="2"/>
      </rPr>
      <t>.</t>
    </r>
  </si>
  <si>
    <r>
      <t>Per cent of GDP</t>
    </r>
    <r>
      <rPr>
        <vertAlign val="superscript"/>
        <sz val="12"/>
        <color theme="1"/>
        <rFont val="Calibri"/>
        <family val="2"/>
      </rPr>
      <t>1</t>
    </r>
  </si>
  <si>
    <r>
      <t>Total public sector expenditure that contributes directly to GDP</t>
    </r>
    <r>
      <rPr>
        <vertAlign val="superscript"/>
        <sz val="10"/>
        <color theme="1"/>
        <rFont val="Calibri"/>
        <family val="2"/>
      </rPr>
      <t>1</t>
    </r>
  </si>
  <si>
    <r>
      <t xml:space="preserve">1 </t>
    </r>
    <r>
      <rPr>
        <sz val="8"/>
        <color theme="1"/>
        <rFont val="Calibri"/>
        <family val="2"/>
      </rPr>
      <t>GDP at market prices.</t>
    </r>
  </si>
  <si>
    <r>
      <t>England council tax receipts</t>
    </r>
    <r>
      <rPr>
        <b/>
        <vertAlign val="superscript"/>
        <sz val="10"/>
        <color indexed="8"/>
        <rFont val="Calibri"/>
        <family val="2"/>
      </rPr>
      <t>1,2,3</t>
    </r>
  </si>
  <si>
    <r>
      <t>Percentage change in council tax level</t>
    </r>
    <r>
      <rPr>
        <i/>
        <vertAlign val="superscript"/>
        <sz val="10"/>
        <color indexed="8"/>
        <rFont val="Calibri"/>
        <family val="2"/>
      </rPr>
      <t>4</t>
    </r>
  </si>
  <si>
    <r>
      <t>Percentage change in council tax base</t>
    </r>
    <r>
      <rPr>
        <i/>
        <vertAlign val="superscript"/>
        <sz val="10"/>
        <color indexed="8"/>
        <rFont val="Calibri"/>
        <family val="2"/>
      </rPr>
      <t>5</t>
    </r>
  </si>
  <si>
    <r>
      <t>Scotland council tax receipts</t>
    </r>
    <r>
      <rPr>
        <b/>
        <vertAlign val="superscript"/>
        <sz val="10"/>
        <color indexed="8"/>
        <rFont val="Calibri"/>
        <family val="2"/>
      </rPr>
      <t>1,6</t>
    </r>
  </si>
  <si>
    <r>
      <t>Percentage change in council tax level</t>
    </r>
    <r>
      <rPr>
        <i/>
        <vertAlign val="superscript"/>
        <sz val="10"/>
        <color indexed="8"/>
        <rFont val="Calibri"/>
        <family val="2"/>
      </rPr>
      <t>7</t>
    </r>
  </si>
  <si>
    <r>
      <t>Percentage change in council tax base</t>
    </r>
    <r>
      <rPr>
        <i/>
        <vertAlign val="superscript"/>
        <sz val="10"/>
        <color indexed="8"/>
        <rFont val="Calibri"/>
        <family val="2"/>
      </rPr>
      <t>8</t>
    </r>
  </si>
  <si>
    <r>
      <t>Wales council tax receipts</t>
    </r>
    <r>
      <rPr>
        <b/>
        <vertAlign val="superscript"/>
        <sz val="10"/>
        <color indexed="8"/>
        <rFont val="Calibri"/>
        <family val="2"/>
      </rPr>
      <t>1,9</t>
    </r>
  </si>
  <si>
    <r>
      <t>Percentage change in council tax level</t>
    </r>
    <r>
      <rPr>
        <i/>
        <vertAlign val="superscript"/>
        <sz val="10"/>
        <color indexed="8"/>
        <rFont val="Calibri"/>
        <family val="2"/>
      </rPr>
      <t>10</t>
    </r>
  </si>
  <si>
    <r>
      <t>Percentage change in council tax base</t>
    </r>
    <r>
      <rPr>
        <i/>
        <vertAlign val="superscript"/>
        <sz val="10"/>
        <color indexed="8"/>
        <rFont val="Calibri"/>
        <family val="2"/>
      </rPr>
      <t>11</t>
    </r>
  </si>
  <si>
    <r>
      <t>Total net council tax receipts</t>
    </r>
    <r>
      <rPr>
        <b/>
        <vertAlign val="superscript"/>
        <sz val="10"/>
        <color indexed="8"/>
        <rFont val="Calibri"/>
        <family val="2"/>
      </rPr>
      <t>12</t>
    </r>
  </si>
  <si>
    <r>
      <t xml:space="preserve">1 </t>
    </r>
    <r>
      <rPr>
        <sz val="8"/>
        <color indexed="8"/>
        <rFont val="Calibri"/>
        <family val="2"/>
      </rPr>
      <t>Net of discounts, including discounts from localised council tax reduction schemes.</t>
    </r>
  </si>
  <si>
    <r>
      <t xml:space="preserve">2 </t>
    </r>
    <r>
      <rPr>
        <sz val="8"/>
        <rFont val="Calibri"/>
        <family val="2"/>
      </rPr>
      <t>Council tax receipts for England in 2016-17 are taken from local authority revenue outturn figures (available here: https://www.gov.uk/government/uploads/system/uploads/attachment_data/file/659752/RO_Final_Outturn_2016-17_Statistical_Release.pdf). 2017-18 figures are council tax requirement figures reported by local authorities in advance of the financial year ahead (available here: https://www.gov.uk/government/uploads/system/uploads/attachment_data/file/603781/Council_tax_levels_set_by_local_authorities_in_England_2017-18.pdf). The forecast of council tax receipts from 2018-19 onwards are calculated by applying the assumed percentage increases in the level of council tax and the tax base to the previous year's council tax receipts.</t>
    </r>
  </si>
  <si>
    <r>
      <t xml:space="preserve">3 </t>
    </r>
    <r>
      <rPr>
        <sz val="8"/>
        <rFont val="Calibri"/>
        <family val="2"/>
      </rPr>
      <t xml:space="preserve">Council tax receipts for England from 2017-18 onwards include estimates for additional council tax raised as a result of the Government's decision in the 2017-18 local government finance settlement (LGFS) to allow 152 upper tier local authorities to raise council tax by 6 percentage points above the referendum threshold of 2 per cent a year between 2017-18 and 2019-20, in order to meet some of the costs associated with adult social care. The maximum additional increase in any one year is 3 per cent. More detail is provided in paragraph 4.138 of our March 2017 </t>
    </r>
    <r>
      <rPr>
        <i/>
        <sz val="8"/>
        <rFont val="Calibri"/>
        <family val="2"/>
      </rPr>
      <t>Economic and fiscal outlook</t>
    </r>
    <r>
      <rPr>
        <sz val="8"/>
        <rFont val="Calibri"/>
        <family val="2"/>
      </rPr>
      <t>. For 2018-19 and 2019-20, the figures reflect the 2018-19 LGFS policy on council tax referendum limits, with the main change being to increase the maximum level by which English local authorities are permitted to raise council tax, without triggering a local referendum, from 2 to 3 per cent in 2018-19 and 2019-20.</t>
    </r>
  </si>
  <si>
    <r>
      <t>4</t>
    </r>
    <r>
      <rPr>
        <sz val="8"/>
        <color indexed="8"/>
        <rFont val="Calibri"/>
        <family val="2"/>
      </rPr>
      <t xml:space="preserve"> The 2017-18 council tax growth figures are from council tax levels set by local authorities in England. For 2018-19 to 2019-20, assumed increases are based on a model of projected increases that is provided by the Ministry of Housing, Communities and Local Government (MHCLG) and scutinised by the OBR. The model incorporates the latest public announcements on uprating policy for 2018-19 and assumptions for 2019-20. The 2019-20 assumptions are based on the latest uprating policy parameters, as per the 2018-19 LGFS, and the uptake to date of announced flexibilities over the period 2017-18 to 2019-20.</t>
    </r>
  </si>
  <si>
    <r>
      <t xml:space="preserve">5 </t>
    </r>
    <r>
      <rPr>
        <sz val="8"/>
        <rFont val="Calibri"/>
        <family val="2"/>
      </rPr>
      <t>Council tax base growth in England is based on a forecast provided by MHCLG, which is scrutinised by the OBR. In the above calculations, for 2017-18, base growth is calculated as the residual growth rate that is needed to get from total receipts in 2016-17 (as recorded in revenue outturn forms) to 2017-18 (as reported in local authority forecast - RA - forms), once levels growth between the two years has been accounted for. It may therefore differ to reported outturns such as the November council tax base form and the March council tax requirement form. These snapshots at different times of the year are likely to produce different growth rates; this is due to changes in the housing stock and residents moving home or qualifying for exemptions.</t>
    </r>
  </si>
  <si>
    <r>
      <t xml:space="preserve">6 </t>
    </r>
    <r>
      <rPr>
        <sz val="8"/>
        <color indexed="8"/>
        <rFont val="Calibri"/>
        <family val="2"/>
      </rPr>
      <t>The forecast of Scottish council tax receipts from 2017-18 onwards are calculated by applying the assumed percentage increases in the level of council tax and the tax base to the previous year's council tax receipts.</t>
    </r>
  </si>
  <si>
    <r>
      <t xml:space="preserve">7 </t>
    </r>
    <r>
      <rPr>
        <sz val="8"/>
        <color indexed="8"/>
        <rFont val="Calibri"/>
        <family val="2"/>
      </rPr>
      <t>The Scotland council tax level increase was set to zero until 2016-17, as the Scottish Government had announced a freeze until the end of the previous parliament. The increase in 2017-18 is based on the levels of increase implemented by Scottish authorities in the current year. The assumed increase in 2018-19 is based on the average levels of increase announced by Scottish local authorities to date for the year ahead. Beyond that, we assume Scottish council tax increases in line with our forecast of CPI inflation.</t>
    </r>
  </si>
  <si>
    <r>
      <t xml:space="preserve">8 </t>
    </r>
    <r>
      <rPr>
        <sz val="8"/>
        <color indexed="8"/>
        <rFont val="Calibri"/>
        <family val="2"/>
      </rPr>
      <t>Council tax base growth in Scotland is assumed to be 0.8 per cent in each forecast year. The large base increase in 2017-18 reflects Scottish Government policy which increased the number of Band D equivalent properties.</t>
    </r>
  </si>
  <si>
    <r>
      <t xml:space="preserve">9 </t>
    </r>
    <r>
      <rPr>
        <sz val="8"/>
        <color indexed="8"/>
        <rFont val="Calibri"/>
        <family val="2"/>
      </rPr>
      <t>Outturn 2016-17 council tax receipts for Wales are taken from http://gov.wales/statistics-and-research/council-tax-levels/?lang=en.</t>
    </r>
  </si>
  <si>
    <r>
      <t>10</t>
    </r>
    <r>
      <rPr>
        <sz val="8"/>
        <color indexed="8"/>
        <rFont val="Calibri"/>
        <family val="2"/>
      </rPr>
      <t xml:space="preserve"> Council tax growth figures for 2016-17 are taken from http://gov.wales/statistics-and-research/council-tax-levels/?lang=en. The increase in 2017-18 is based on the levels of increase implemented by Welsh authorities in the current year. The assumed increase in 2018-19 is based on the average levels of increase announced by Welsh local authorities to date for the year ahead. Beyond that, we assume that Welsh council tax increases in line with the moving average of levels increases over the last three years.</t>
    </r>
  </si>
  <si>
    <r>
      <t xml:space="preserve">11 </t>
    </r>
    <r>
      <rPr>
        <sz val="8"/>
        <color indexed="8"/>
        <rFont val="Calibri"/>
        <family val="2"/>
      </rPr>
      <t>Council tax base growth in Wales is assumed to be 0.8 per cent each year from 2017-18.</t>
    </r>
  </si>
  <si>
    <r>
      <t xml:space="preserve">12 </t>
    </r>
    <r>
      <rPr>
        <sz val="8"/>
        <rFont val="Calibri"/>
        <family val="2"/>
      </rPr>
      <t xml:space="preserve">The data in this table provides a more detailed breakdown of the council tax receipts line shown in Table 4.6 of the March 2018 </t>
    </r>
    <r>
      <rPr>
        <i/>
        <sz val="8"/>
        <rFont val="Calibri"/>
        <family val="2"/>
      </rPr>
      <t>Economic and fiscal outlook</t>
    </r>
    <r>
      <rPr>
        <sz val="8"/>
        <rFont val="Calibri"/>
        <family val="2"/>
      </rPr>
      <t>.</t>
    </r>
  </si>
  <si>
    <t>2.37 Reconciliation of calendar year financial settlement payments with fiscal year effects on total managed expenditure</t>
  </si>
  <si>
    <t>2.38 Breakdown of expenditure forecast by sector and economic category</t>
  </si>
  <si>
    <t>2.39 Breakdown of receipts forecast by sector and economic category</t>
  </si>
  <si>
    <t>2.40 General government transactions by economic category</t>
  </si>
  <si>
    <t>2.41 Public sector transactions by sub-sector and economic category</t>
  </si>
  <si>
    <t>2.42 Components of Net Borrowing</t>
  </si>
  <si>
    <t>2.43 Items included in OBR Forecasts that ONS have not yet included in outturn</t>
  </si>
  <si>
    <t>2.44 Projected APF flows (£bn)</t>
  </si>
  <si>
    <t>2.45 Student numbers forecast</t>
  </si>
  <si>
    <t>2.46 Breakdown of the net flow of student loans and repayments</t>
  </si>
  <si>
    <t>Convert net financial settlement to financial years and pounds (a)</t>
  </si>
  <si>
    <t>Gross financial settlement (e)=(a)+(b)+(c)+(d)</t>
  </si>
  <si>
    <r>
      <t>Financial settlement (net total) (Shown in Chart B.31</t>
    </r>
    <r>
      <rPr>
        <b/>
        <vertAlign val="superscript"/>
        <sz val="10"/>
        <color theme="1"/>
        <rFont val="Calibri"/>
        <family val="2"/>
      </rPr>
      <t>1</t>
    </r>
    <r>
      <rPr>
        <b/>
        <sz val="10"/>
        <color theme="1"/>
        <rFont val="Calibri"/>
        <family val="2"/>
      </rPr>
      <t>)</t>
    </r>
  </si>
  <si>
    <r>
      <t>Add Multiannual Financial Framework (MFF) public sector receipts (b)</t>
    </r>
    <r>
      <rPr>
        <vertAlign val="superscript"/>
        <sz val="10"/>
        <color theme="1"/>
        <rFont val="Calibri"/>
        <family val="2"/>
      </rPr>
      <t>2</t>
    </r>
  </si>
  <si>
    <r>
      <t>Add MFF private sector receipts (c)</t>
    </r>
    <r>
      <rPr>
        <vertAlign val="superscript"/>
        <sz val="10"/>
        <color theme="1"/>
        <rFont val="Calibri"/>
        <family val="2"/>
      </rPr>
      <t>2</t>
    </r>
  </si>
  <si>
    <r>
      <t>Add reste à liquider (RAL) receipts (d)</t>
    </r>
    <r>
      <rPr>
        <vertAlign val="superscript"/>
        <sz val="10"/>
        <color theme="1"/>
        <rFont val="Calibri"/>
        <family val="2"/>
      </rPr>
      <t>2</t>
    </r>
  </si>
  <si>
    <r>
      <t>Remove traditional own resources (TOR) contributions (f)</t>
    </r>
    <r>
      <rPr>
        <vertAlign val="superscript"/>
        <sz val="10"/>
        <color theme="1"/>
        <rFont val="Calibri"/>
        <family val="2"/>
      </rPr>
      <t>3</t>
    </r>
  </si>
  <si>
    <r>
      <t>Remove assets recorded as financial transactions (EIB and ECB) (g)</t>
    </r>
    <r>
      <rPr>
        <vertAlign val="superscript"/>
        <sz val="10"/>
        <color theme="1"/>
        <rFont val="Calibri"/>
        <family val="2"/>
      </rPr>
      <t>4</t>
    </r>
  </si>
  <si>
    <r>
      <t>Effect on total managed expenditure (h)=(e)-(f)-(g) (Shown in Table B.7 of Annex B</t>
    </r>
    <r>
      <rPr>
        <b/>
        <vertAlign val="superscript"/>
        <sz val="10"/>
        <color theme="1"/>
        <rFont val="Calibri"/>
        <family val="2"/>
      </rPr>
      <t>1</t>
    </r>
    <r>
      <rPr>
        <b/>
        <sz val="10"/>
        <color theme="1"/>
        <rFont val="Calibri"/>
        <family val="2"/>
      </rPr>
      <t>)</t>
    </r>
  </si>
  <si>
    <r>
      <rPr>
        <vertAlign val="superscript"/>
        <sz val="9"/>
        <color theme="1"/>
        <rFont val="Calibri"/>
        <family val="2"/>
      </rPr>
      <t>1</t>
    </r>
    <r>
      <rPr>
        <sz val="9"/>
        <color theme="1"/>
        <rFont val="Calibri"/>
        <family val="2"/>
      </rPr>
      <t xml:space="preserve"> Found in Annex B of our March 2018 Economic and fiscal outlook. </t>
    </r>
  </si>
  <si>
    <r>
      <rPr>
        <vertAlign val="superscript"/>
        <sz val="9"/>
        <color theme="1"/>
        <rFont val="Calibri"/>
        <family val="2"/>
      </rPr>
      <t>2</t>
    </r>
    <r>
      <rPr>
        <sz val="9"/>
        <color theme="1"/>
        <rFont val="Calibri"/>
        <family val="2"/>
      </rPr>
      <t xml:space="preserve"> These receipts reduce the UK's financial settlement but do not directly affect fiscal aggregates, see Annex B of our November 2017 EFO</t>
    </r>
  </si>
  <si>
    <r>
      <t xml:space="preserve">3 </t>
    </r>
    <r>
      <rPr>
        <sz val="9"/>
        <color theme="1"/>
        <rFont val="Calibri"/>
        <family val="2"/>
      </rPr>
      <t>TOR contributions relate to the collection of custom duties, which are treated as EU rather than UK taxes in the National Accounts. See Box 4.4 of our March 2017 EFO.</t>
    </r>
  </si>
  <si>
    <r>
      <rPr>
        <vertAlign val="superscript"/>
        <sz val="9"/>
        <color theme="1"/>
        <rFont val="Calibri"/>
        <family val="2"/>
      </rPr>
      <t xml:space="preserve">4 </t>
    </r>
    <r>
      <rPr>
        <sz val="9"/>
        <color theme="1"/>
        <rFont val="Calibri"/>
        <family val="2"/>
      </rPr>
      <t>Financial transactions affect PSND but not TME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</si>
</sst>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
    <numFmt numFmtId="166" formatCode="#,##0.000"/>
    <numFmt numFmtId="167" formatCode="0.000"/>
    <numFmt numFmtId="168" formatCode="0.0000000"/>
    <numFmt numFmtId="169" formatCode="_-* #,##0.0_-;\-* #,##0.0_-;_-* &quot;-&quot;?_-;_-@_-"/>
    <numFmt numFmtId="170" formatCode="#\ ?/2"/>
    <numFmt numFmtId="171" formatCode="#,##0.0;\-#,##0.0;\-"/>
    <numFmt numFmtId="172" formatCode="_-* #,##0_-;\-* #,##0_-;_-* &quot;-&quot;??_-;_-@_-"/>
    <numFmt numFmtId="173" formatCode="#,##0.000_ ;\-#,##0.000\ "/>
    <numFmt numFmtId="174" formatCode="#,##0.00000000"/>
    <numFmt numFmtId="175" formatCode="_-* #,##0.0_-;\-* #,##0.0_-;_-* &quot;-&quot;??_-;_-@_-"/>
    <numFmt numFmtId="176" formatCode="#,##0.0_ ;\-#,##0.0\ "/>
  </numFmts>
  <fonts count="78"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0"/>
      <name val="Arial"/>
      <family val="2"/>
    </font>
    <font>
      <vertAlign val="superscript"/>
      <sz val="8"/>
      <name val="Futura Bk BT"/>
      <family val="2"/>
    </font>
    <font>
      <sz val="12"/>
      <color theme="1"/>
      <name val="Arial"/>
      <family val="2"/>
    </font>
    <font>
      <i/>
      <vertAlign val="superscript"/>
      <sz val="8"/>
      <name val="Gill Sans MT"/>
      <family val="2"/>
    </font>
    <font>
      <sz val="11"/>
      <name val="Calibri"/>
      <family val="2"/>
    </font>
    <font>
      <sz val="8"/>
      <name val="Calibri"/>
      <family val="2"/>
    </font>
    <font>
      <sz val="10"/>
      <color indexed="8"/>
      <name val="Calibri"/>
      <family val="2"/>
    </font>
    <font>
      <b/>
      <sz val="10"/>
      <color rgb="FFFF0000"/>
      <name val="Calibri"/>
      <family val="2"/>
    </font>
    <font>
      <sz val="10"/>
      <name val="Calibri"/>
      <family val="2"/>
    </font>
    <font>
      <b/>
      <sz val="10"/>
      <name val="Calibri"/>
      <family val="2"/>
    </font>
    <font>
      <sz val="16"/>
      <name val="Calibri"/>
      <family val="2"/>
    </font>
    <font>
      <sz val="15"/>
      <color indexed="8"/>
      <name val="Calibri"/>
      <family val="2"/>
    </font>
    <font>
      <sz val="13"/>
      <color theme="8"/>
      <name val="Calibri"/>
      <family val="2"/>
    </font>
    <font>
      <sz val="11"/>
      <color theme="1"/>
      <name val="Calibri"/>
      <family val="2"/>
    </font>
    <font>
      <sz val="15"/>
      <color theme="1"/>
      <name val="Calibri"/>
      <family val="2"/>
    </font>
    <font>
      <u/>
      <sz val="11"/>
      <name val="Calibri"/>
      <family val="2"/>
    </font>
    <font>
      <u/>
      <sz val="12"/>
      <name val="Calibri"/>
      <family val="2"/>
    </font>
    <font>
      <u/>
      <sz val="9"/>
      <color theme="7"/>
      <name val="Calibri"/>
      <family val="2"/>
    </font>
    <font>
      <sz val="14"/>
      <name val="Calibri"/>
      <family val="2"/>
    </font>
    <font>
      <sz val="12"/>
      <name val="Calibri"/>
      <family val="2"/>
    </font>
    <font>
      <sz val="11"/>
      <color rgb="FF17365D"/>
      <name val="Calibri"/>
      <family val="2"/>
    </font>
    <font>
      <sz val="10"/>
      <color theme="1"/>
      <name val="Calibri"/>
      <family val="2"/>
    </font>
    <font>
      <sz val="10"/>
      <color rgb="FFFF0000"/>
      <name val="Calibri"/>
      <family val="2"/>
    </font>
    <font>
      <b/>
      <sz val="11"/>
      <color theme="1"/>
      <name val="Calibri"/>
      <family val="2"/>
    </font>
    <font>
      <b/>
      <sz val="12"/>
      <name val="Calibri"/>
      <family val="2"/>
    </font>
    <font>
      <i/>
      <sz val="10"/>
      <name val="Calibri"/>
      <family val="2"/>
    </font>
    <font>
      <i/>
      <sz val="10"/>
      <color indexed="8"/>
      <name val="Calibri"/>
      <family val="2"/>
    </font>
    <font>
      <b/>
      <sz val="10"/>
      <color indexed="8"/>
      <name val="Calibri"/>
      <family val="2"/>
    </font>
    <font>
      <i/>
      <sz val="8"/>
      <name val="Calibri"/>
      <family val="2"/>
    </font>
    <font>
      <sz val="12"/>
      <color indexed="8"/>
      <name val="Calibri"/>
      <family val="2"/>
    </font>
    <font>
      <vertAlign val="superscript"/>
      <sz val="8"/>
      <name val="Calibri"/>
      <family val="2"/>
    </font>
    <font>
      <sz val="12"/>
      <color theme="1"/>
      <name val="Calibri"/>
      <family val="2"/>
    </font>
    <font>
      <vertAlign val="superscript"/>
      <sz val="10"/>
      <name val="Calibri"/>
      <family val="2"/>
    </font>
    <font>
      <sz val="10"/>
      <color indexed="10"/>
      <name val="Calibri"/>
      <family val="2"/>
    </font>
    <font>
      <i/>
      <sz val="12"/>
      <color indexed="8"/>
      <name val="Calibri"/>
      <family val="2"/>
    </font>
    <font>
      <i/>
      <vertAlign val="superscript"/>
      <sz val="10"/>
      <name val="Calibri"/>
      <family val="2"/>
    </font>
    <font>
      <b/>
      <sz val="12"/>
      <color indexed="8"/>
      <name val="Calibri"/>
      <family val="2"/>
    </font>
    <font>
      <sz val="8"/>
      <color rgb="FF008000"/>
      <name val="Calibri"/>
      <family val="2"/>
    </font>
    <font>
      <sz val="9"/>
      <name val="Calibri"/>
      <family val="2"/>
    </font>
    <font>
      <sz val="9"/>
      <color indexed="8"/>
      <name val="Calibri"/>
      <family val="2"/>
    </font>
    <font>
      <b/>
      <sz val="9"/>
      <name val="Calibri"/>
      <family val="2"/>
    </font>
    <font>
      <vertAlign val="superscript"/>
      <sz val="9"/>
      <name val="Calibri"/>
      <family val="2"/>
    </font>
    <font>
      <i/>
      <sz val="10"/>
      <color rgb="FFFF0000"/>
      <name val="Calibri"/>
      <family val="2"/>
    </font>
    <font>
      <sz val="14"/>
      <color indexed="8"/>
      <name val="Calibri"/>
      <family val="2"/>
    </font>
    <font>
      <b/>
      <i/>
      <sz val="10"/>
      <name val="Calibri"/>
      <family val="2"/>
    </font>
    <font>
      <vertAlign val="superscript"/>
      <sz val="10"/>
      <color indexed="8"/>
      <name val="Calibri"/>
      <family val="2"/>
    </font>
    <font>
      <sz val="8"/>
      <color indexed="8"/>
      <name val="Calibri"/>
      <family val="2"/>
    </font>
    <font>
      <vertAlign val="superscript"/>
      <sz val="8"/>
      <color indexed="8"/>
      <name val="Calibri"/>
      <family val="2"/>
    </font>
    <font>
      <sz val="8"/>
      <color theme="1"/>
      <name val="Calibri"/>
      <family val="2"/>
    </font>
    <font>
      <vertAlign val="superscript"/>
      <sz val="8"/>
      <color theme="1"/>
      <name val="Calibri"/>
      <family val="2"/>
    </font>
    <font>
      <b/>
      <sz val="8.5"/>
      <color indexed="8"/>
      <name val="Calibri"/>
      <family val="2"/>
    </font>
    <font>
      <sz val="8.5"/>
      <name val="Calibri"/>
      <family val="2"/>
    </font>
    <font>
      <b/>
      <sz val="8"/>
      <color indexed="8"/>
      <name val="Calibri"/>
      <family val="2"/>
    </font>
    <font>
      <sz val="14"/>
      <color theme="1"/>
      <name val="Calibri"/>
      <family val="2"/>
    </font>
    <font>
      <b/>
      <sz val="12"/>
      <color theme="1"/>
      <name val="Calibri"/>
      <family val="2"/>
    </font>
    <font>
      <vertAlign val="superscript"/>
      <sz val="12"/>
      <color theme="1"/>
      <name val="Calibri"/>
      <family val="2"/>
    </font>
    <font>
      <vertAlign val="superscript"/>
      <sz val="12"/>
      <name val="Calibri"/>
      <family val="2"/>
    </font>
    <font>
      <b/>
      <vertAlign val="superscript"/>
      <sz val="10"/>
      <color indexed="8"/>
      <name val="Calibri"/>
      <family val="2"/>
    </font>
    <font>
      <i/>
      <sz val="10"/>
      <color indexed="10"/>
      <name val="Calibri"/>
      <family val="2"/>
    </font>
    <font>
      <b/>
      <i/>
      <sz val="10"/>
      <color indexed="8"/>
      <name val="Calibri"/>
      <family val="2"/>
    </font>
    <font>
      <sz val="10"/>
      <color theme="8"/>
      <name val="Calibri"/>
      <family val="2"/>
    </font>
    <font>
      <i/>
      <sz val="8"/>
      <color indexed="8"/>
      <name val="Calibri"/>
      <family val="2"/>
    </font>
    <font>
      <i/>
      <sz val="10"/>
      <color theme="1"/>
      <name val="Calibri"/>
      <family val="2"/>
    </font>
    <font>
      <vertAlign val="superscript"/>
      <sz val="10"/>
      <color theme="1"/>
      <name val="Calibri"/>
      <family val="2"/>
    </font>
    <font>
      <sz val="12"/>
      <color indexed="10"/>
      <name val="Calibri"/>
      <family val="2"/>
    </font>
    <font>
      <i/>
      <vertAlign val="superscript"/>
      <sz val="10"/>
      <color indexed="8"/>
      <name val="Calibri"/>
      <family val="2"/>
    </font>
    <font>
      <sz val="11"/>
      <name val="Futura Bk BT"/>
      <family val="2"/>
      <scheme val="minor"/>
    </font>
    <font>
      <sz val="13"/>
      <name val="Calibri"/>
      <family val="2"/>
    </font>
    <font>
      <sz val="14"/>
      <color rgb="FF000000"/>
      <name val="Calibri"/>
      <family val="2"/>
    </font>
    <font>
      <b/>
      <sz val="10"/>
      <color theme="1"/>
      <name val="Calibri"/>
      <family val="2"/>
    </font>
    <font>
      <b/>
      <vertAlign val="superscript"/>
      <sz val="10"/>
      <color theme="1"/>
      <name val="Calibri"/>
      <family val="2"/>
    </font>
    <font>
      <sz val="9"/>
      <color theme="1"/>
      <name val="Calibri"/>
      <family val="2"/>
    </font>
    <font>
      <vertAlign val="superscript"/>
      <sz val="9"/>
      <color theme="1"/>
      <name val="Calibri"/>
      <family val="2"/>
    </font>
    <font>
      <b/>
      <sz val="9"/>
      <color theme="1"/>
      <name val="Calibri"/>
      <family val="2"/>
    </font>
  </fonts>
  <fills count="11">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theme="9" tint="0.39997558519241921"/>
        <bgColor indexed="64"/>
      </patternFill>
    </fill>
  </fills>
  <borders count="75">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style="medium">
        <color theme="0"/>
      </left>
      <right style="thick">
        <color theme="0"/>
      </right>
      <top/>
      <bottom style="medium">
        <color theme="0"/>
      </bottom>
      <diagonal/>
    </border>
    <border>
      <left/>
      <right style="thick">
        <color theme="0"/>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style="thin">
        <color theme="8"/>
      </left>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style="medium">
        <color rgb="FF477391"/>
      </left>
      <right/>
      <top/>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right style="medium">
        <color rgb="FF477391"/>
      </right>
      <top style="thin">
        <color rgb="FF477391"/>
      </top>
      <bottom/>
      <diagonal/>
    </border>
    <border>
      <left style="medium">
        <color rgb="FF477391"/>
      </left>
      <right/>
      <top style="thin">
        <color rgb="FF477391"/>
      </top>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medium">
        <color theme="2"/>
      </left>
      <right/>
      <top/>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right style="medium">
        <color rgb="FF477391"/>
      </right>
      <top/>
      <bottom/>
      <diagonal/>
    </border>
    <border>
      <left style="medium">
        <color rgb="FF477391"/>
      </left>
      <right/>
      <top style="medium">
        <color rgb="FF477391"/>
      </top>
      <bottom/>
      <diagonal/>
    </border>
    <border>
      <left/>
      <right/>
      <top style="medium">
        <color rgb="FF477391"/>
      </top>
      <bottom/>
      <diagonal/>
    </border>
    <border>
      <left/>
      <right style="medium">
        <color rgb="FF477391"/>
      </right>
      <top style="medium">
        <color rgb="FF477391"/>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medium">
        <color theme="8"/>
      </left>
      <right style="thin">
        <color theme="8"/>
      </right>
      <top/>
      <bottom/>
      <diagonal/>
    </border>
    <border>
      <left style="medium">
        <color theme="8"/>
      </left>
      <right style="thin">
        <color theme="8"/>
      </right>
      <top/>
      <bottom style="thin">
        <color theme="8"/>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medium">
        <color theme="8"/>
      </left>
      <right/>
      <top/>
      <bottom style="thin">
        <color rgb="FF477391"/>
      </bottom>
      <diagonal/>
    </border>
    <border>
      <left/>
      <right style="medium">
        <color rgb="FF477391"/>
      </right>
      <top style="thin">
        <color theme="8"/>
      </top>
      <bottom style="thin">
        <color theme="8"/>
      </bottom>
      <diagonal/>
    </border>
    <border>
      <left/>
      <right style="medium">
        <color theme="8"/>
      </right>
      <top/>
      <bottom style="thin">
        <color rgb="FF477391"/>
      </bottom>
      <diagonal/>
    </border>
    <border>
      <left style="thin">
        <color theme="8"/>
      </left>
      <right style="medium">
        <color theme="8"/>
      </right>
      <top/>
      <bottom style="thin">
        <color theme="8"/>
      </bottom>
      <diagonal/>
    </border>
  </borders>
  <cellStyleXfs count="24">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applyFill="0"/>
    <xf numFmtId="0" fontId="4" fillId="0" borderId="0" applyFill="0"/>
    <xf numFmtId="0" fontId="4" fillId="0" borderId="0"/>
    <xf numFmtId="0" fontId="3" fillId="0" borderId="0"/>
    <xf numFmtId="0" fontId="4" fillId="0" borderId="0"/>
    <xf numFmtId="0" fontId="6" fillId="0" borderId="0"/>
    <xf numFmtId="0" fontId="3" fillId="0" borderId="0"/>
    <xf numFmtId="9" fontId="4"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1" fillId="0" borderId="0" applyFont="0" applyFill="0" applyBorder="0" applyAlignment="0" applyProtection="0"/>
  </cellStyleXfs>
  <cellXfs count="1224">
    <xf numFmtId="0" fontId="0" fillId="0" borderId="0" xfId="0"/>
    <xf numFmtId="0" fontId="9" fillId="3" borderId="0" xfId="5" applyFont="1" applyFill="1" applyBorder="1" applyAlignment="1">
      <alignment wrapText="1"/>
    </xf>
    <xf numFmtId="165" fontId="10" fillId="3" borderId="0" xfId="4" applyNumberFormat="1" applyFont="1" applyFill="1" applyBorder="1" applyAlignment="1">
      <alignment wrapText="1"/>
    </xf>
    <xf numFmtId="165" fontId="10" fillId="3" borderId="11" xfId="4" applyNumberFormat="1" applyFont="1" applyFill="1" applyBorder="1" applyAlignment="1">
      <alignment wrapText="1"/>
    </xf>
    <xf numFmtId="0" fontId="11" fillId="5" borderId="0" xfId="5" applyFont="1" applyFill="1" applyAlignment="1">
      <alignment vertical="center"/>
    </xf>
    <xf numFmtId="0" fontId="12" fillId="5" borderId="0" xfId="5" applyFont="1" applyFill="1"/>
    <xf numFmtId="0" fontId="12" fillId="2" borderId="0" xfId="5" applyFont="1" applyFill="1"/>
    <xf numFmtId="0" fontId="13" fillId="2" borderId="0" xfId="5" applyFont="1" applyFill="1"/>
    <xf numFmtId="0" fontId="12" fillId="5" borderId="0" xfId="5" applyFont="1" applyFill="1" applyBorder="1"/>
    <xf numFmtId="0" fontId="12" fillId="5" borderId="11" xfId="5" applyFont="1" applyFill="1" applyBorder="1"/>
    <xf numFmtId="0" fontId="17" fillId="2" borderId="4" xfId="0" applyFont="1" applyFill="1" applyBorder="1" applyAlignment="1">
      <alignment horizontal="left" indent="2"/>
    </xf>
    <xf numFmtId="0" fontId="17" fillId="2" borderId="0" xfId="0" applyFont="1" applyFill="1"/>
    <xf numFmtId="0" fontId="12" fillId="2" borderId="0" xfId="5" applyFont="1" applyFill="1" applyBorder="1"/>
    <xf numFmtId="0" fontId="12" fillId="5" borderId="18" xfId="5" applyFont="1" applyFill="1" applyBorder="1"/>
    <xf numFmtId="0" fontId="19" fillId="5" borderId="0" xfId="1" applyFont="1" applyFill="1" applyAlignment="1" applyProtection="1"/>
    <xf numFmtId="0" fontId="19" fillId="0" borderId="0" xfId="1" applyFont="1" applyAlignment="1" applyProtection="1"/>
    <xf numFmtId="0" fontId="2" fillId="5" borderId="0" xfId="1" applyFont="1" applyFill="1" applyAlignment="1" applyProtection="1"/>
    <xf numFmtId="0" fontId="21" fillId="2" borderId="0" xfId="1" applyFont="1" applyFill="1" applyAlignment="1" applyProtection="1">
      <alignment horizontal="center" vertical="center" wrapText="1"/>
    </xf>
    <xf numFmtId="165" fontId="8" fillId="2" borderId="0" xfId="17" applyNumberFormat="1" applyFont="1" applyFill="1"/>
    <xf numFmtId="2" fontId="22" fillId="2" borderId="0" xfId="7" applyNumberFormat="1" applyFont="1" applyFill="1" applyBorder="1" applyAlignment="1">
      <alignment vertical="center"/>
    </xf>
    <xf numFmtId="165" fontId="8" fillId="2" borderId="0" xfId="17" applyNumberFormat="1" applyFont="1" applyFill="1" applyBorder="1"/>
    <xf numFmtId="165" fontId="12" fillId="7" borderId="4" xfId="17" applyNumberFormat="1" applyFont="1" applyFill="1" applyBorder="1"/>
    <xf numFmtId="165" fontId="12" fillId="2" borderId="0" xfId="17" applyNumberFormat="1" applyFont="1" applyFill="1" applyBorder="1"/>
    <xf numFmtId="2" fontId="13" fillId="6" borderId="4" xfId="7" applyNumberFormat="1" applyFont="1" applyFill="1" applyBorder="1" applyAlignment="1">
      <alignment vertical="center"/>
    </xf>
    <xf numFmtId="170" fontId="12" fillId="7" borderId="0" xfId="3" applyNumberFormat="1" applyFont="1" applyFill="1" applyBorder="1" applyAlignment="1">
      <alignment horizontal="right" vertical="center"/>
    </xf>
    <xf numFmtId="170" fontId="12" fillId="7" borderId="10" xfId="3" applyNumberFormat="1" applyFont="1" applyFill="1" applyBorder="1" applyAlignment="1">
      <alignment horizontal="right" vertical="center"/>
    </xf>
    <xf numFmtId="2" fontId="12" fillId="2" borderId="4" xfId="7" applyNumberFormat="1" applyFont="1" applyFill="1" applyBorder="1" applyAlignment="1">
      <alignment horizontal="left" vertical="center"/>
    </xf>
    <xf numFmtId="165" fontId="12" fillId="2" borderId="0" xfId="7" applyNumberFormat="1" applyFont="1" applyFill="1" applyBorder="1" applyAlignment="1">
      <alignment vertical="center"/>
    </xf>
    <xf numFmtId="165" fontId="12" fillId="2" borderId="11" xfId="7" applyNumberFormat="1" applyFont="1" applyFill="1" applyBorder="1" applyAlignment="1">
      <alignment vertical="center"/>
    </xf>
    <xf numFmtId="2" fontId="12" fillId="2" borderId="12" xfId="7" applyNumberFormat="1" applyFont="1" applyFill="1" applyBorder="1" applyAlignment="1">
      <alignment horizontal="left" vertical="center"/>
    </xf>
    <xf numFmtId="165" fontId="12" fillId="2" borderId="13" xfId="7" applyNumberFormat="1" applyFont="1" applyFill="1" applyBorder="1" applyAlignment="1">
      <alignment vertical="center"/>
    </xf>
    <xf numFmtId="165" fontId="12" fillId="2" borderId="14" xfId="7" applyNumberFormat="1" applyFont="1" applyFill="1" applyBorder="1" applyAlignment="1">
      <alignment vertical="center"/>
    </xf>
    <xf numFmtId="0" fontId="23" fillId="2" borderId="0" xfId="5" applyFont="1" applyFill="1"/>
    <xf numFmtId="0" fontId="23" fillId="2" borderId="0" xfId="5" applyFont="1" applyFill="1" applyBorder="1"/>
    <xf numFmtId="0" fontId="17" fillId="2" borderId="0" xfId="17" applyFont="1" applyFill="1" applyBorder="1"/>
    <xf numFmtId="0" fontId="17" fillId="2" borderId="0" xfId="17" applyFont="1" applyFill="1"/>
    <xf numFmtId="0" fontId="12" fillId="7" borderId="23" xfId="17" applyFont="1" applyFill="1" applyBorder="1" applyAlignment="1">
      <alignment horizontal="center" vertical="center"/>
    </xf>
    <xf numFmtId="0" fontId="12" fillId="7" borderId="4" xfId="17" applyFont="1" applyFill="1" applyBorder="1" applyAlignment="1">
      <alignment horizontal="right" vertical="center" wrapText="1"/>
    </xf>
    <xf numFmtId="0" fontId="12" fillId="7" borderId="0" xfId="17" applyFont="1" applyFill="1" applyBorder="1" applyAlignment="1">
      <alignment horizontal="right" vertical="center" wrapText="1"/>
    </xf>
    <xf numFmtId="0" fontId="12" fillId="7" borderId="10" xfId="17" applyFont="1" applyFill="1" applyBorder="1" applyAlignment="1">
      <alignment horizontal="right" vertical="center" wrapText="1"/>
    </xf>
    <xf numFmtId="0" fontId="12" fillId="2" borderId="4" xfId="17" applyFont="1" applyFill="1" applyBorder="1" applyAlignment="1">
      <alignment horizontal="left" vertical="center" wrapText="1"/>
    </xf>
    <xf numFmtId="164" fontId="12" fillId="2" borderId="0" xfId="17" applyNumberFormat="1" applyFont="1" applyFill="1" applyBorder="1" applyAlignment="1">
      <alignment horizontal="right" vertical="center" wrapText="1"/>
    </xf>
    <xf numFmtId="164" fontId="12" fillId="2" borderId="11" xfId="17" applyNumberFormat="1" applyFont="1" applyFill="1" applyBorder="1" applyAlignment="1">
      <alignment horizontal="right" vertical="center" wrapText="1"/>
    </xf>
    <xf numFmtId="0" fontId="12" fillId="2" borderId="12" xfId="17" applyFont="1" applyFill="1" applyBorder="1" applyAlignment="1">
      <alignment horizontal="left" vertical="center" wrapText="1"/>
    </xf>
    <xf numFmtId="164" fontId="12" fillId="2" borderId="13" xfId="17" applyNumberFormat="1" applyFont="1" applyFill="1" applyBorder="1" applyAlignment="1">
      <alignment horizontal="right" vertical="center" wrapText="1"/>
    </xf>
    <xf numFmtId="164" fontId="12" fillId="2" borderId="14" xfId="17" applyNumberFormat="1" applyFont="1" applyFill="1" applyBorder="1" applyAlignment="1">
      <alignment horizontal="right" vertical="center" wrapText="1"/>
    </xf>
    <xf numFmtId="0" fontId="24" fillId="2" borderId="0" xfId="5" applyFont="1" applyFill="1"/>
    <xf numFmtId="0" fontId="9" fillId="2" borderId="4" xfId="17" applyFont="1" applyFill="1" applyBorder="1" applyAlignment="1">
      <alignment horizontal="left" vertical="center" wrapText="1"/>
    </xf>
    <xf numFmtId="164" fontId="9" fillId="2" borderId="0" xfId="17" applyNumberFormat="1" applyFont="1" applyFill="1" applyBorder="1" applyAlignment="1">
      <alignment horizontal="right" vertical="center" wrapText="1"/>
    </xf>
    <xf numFmtId="164" fontId="9" fillId="2" borderId="11" xfId="17" applyNumberFormat="1" applyFont="1" applyFill="1" applyBorder="1" applyAlignment="1">
      <alignment horizontal="right" vertical="center" wrapText="1"/>
    </xf>
    <xf numFmtId="0" fontId="9" fillId="2" borderId="17" xfId="17" applyFont="1" applyFill="1" applyBorder="1" applyAlignment="1">
      <alignment horizontal="left" vertical="center" wrapText="1"/>
    </xf>
    <xf numFmtId="164" fontId="9" fillId="2" borderId="18" xfId="17" applyNumberFormat="1" applyFont="1" applyFill="1" applyBorder="1" applyAlignment="1">
      <alignment horizontal="right" vertical="center" wrapText="1"/>
    </xf>
    <xf numFmtId="164" fontId="9" fillId="2" borderId="19" xfId="17" applyNumberFormat="1" applyFont="1" applyFill="1" applyBorder="1" applyAlignment="1">
      <alignment horizontal="right" vertical="center" wrapText="1"/>
    </xf>
    <xf numFmtId="43" fontId="25" fillId="2" borderId="0" xfId="17" applyNumberFormat="1" applyFont="1" applyFill="1"/>
    <xf numFmtId="0" fontId="26" fillId="2" borderId="0" xfId="17" applyFont="1" applyFill="1" applyAlignment="1">
      <alignment horizontal="left" vertical="top"/>
    </xf>
    <xf numFmtId="173" fontId="26" fillId="2" borderId="0" xfId="17" applyNumberFormat="1" applyFont="1" applyFill="1"/>
    <xf numFmtId="0" fontId="27" fillId="2" borderId="0" xfId="17" applyFont="1" applyFill="1" applyAlignment="1">
      <alignment horizontal="center"/>
    </xf>
    <xf numFmtId="43" fontId="17" fillId="2" borderId="0" xfId="17" applyNumberFormat="1" applyFont="1" applyFill="1"/>
    <xf numFmtId="172" fontId="17" fillId="2" borderId="0" xfId="17" applyNumberFormat="1" applyFont="1" applyFill="1"/>
    <xf numFmtId="2" fontId="22" fillId="2" borderId="0" xfId="7" applyNumberFormat="1" applyFont="1" applyFill="1" applyBorder="1" applyAlignment="1">
      <alignment horizontal="center" vertical="center"/>
    </xf>
    <xf numFmtId="2" fontId="23" fillId="7" borderId="4" xfId="7" applyNumberFormat="1" applyFont="1" applyFill="1" applyBorder="1" applyAlignment="1">
      <alignment vertical="center"/>
    </xf>
    <xf numFmtId="2" fontId="23" fillId="2" borderId="0" xfId="7" applyNumberFormat="1" applyFont="1" applyFill="1" applyBorder="1" applyAlignment="1">
      <alignment horizontal="center" vertical="center"/>
    </xf>
    <xf numFmtId="2" fontId="28" fillId="7" borderId="4" xfId="7" applyNumberFormat="1" applyFont="1" applyFill="1" applyBorder="1" applyAlignment="1">
      <alignment vertical="center"/>
    </xf>
    <xf numFmtId="2" fontId="12" fillId="7" borderId="0" xfId="7" applyNumberFormat="1" applyFont="1" applyFill="1" applyBorder="1" applyAlignment="1">
      <alignment horizontal="right" vertical="center"/>
    </xf>
    <xf numFmtId="2" fontId="12" fillId="7" borderId="10" xfId="7" applyNumberFormat="1" applyFont="1" applyFill="1" applyBorder="1" applyAlignment="1">
      <alignment horizontal="right" vertical="center"/>
    </xf>
    <xf numFmtId="2" fontId="12" fillId="2" borderId="0" xfId="7" applyNumberFormat="1" applyFont="1" applyFill="1" applyBorder="1" applyAlignment="1">
      <alignment horizontal="right"/>
    </xf>
    <xf numFmtId="0" fontId="10" fillId="5" borderId="4" xfId="5" applyFont="1" applyFill="1" applyBorder="1" applyAlignment="1">
      <alignment horizontal="left" vertical="center"/>
    </xf>
    <xf numFmtId="165" fontId="12" fillId="5" borderId="0" xfId="3" applyNumberFormat="1" applyFont="1" applyFill="1" applyBorder="1" applyAlignment="1">
      <alignment horizontal="right" vertical="center"/>
    </xf>
    <xf numFmtId="165" fontId="12" fillId="5" borderId="11" xfId="3" applyNumberFormat="1" applyFont="1" applyFill="1" applyBorder="1" applyAlignment="1">
      <alignment horizontal="right" vertical="center"/>
    </xf>
    <xf numFmtId="164" fontId="29" fillId="2" borderId="0" xfId="3" applyNumberFormat="1" applyFont="1" applyFill="1" applyBorder="1" applyAlignment="1">
      <alignment horizontal="right" vertical="center"/>
    </xf>
    <xf numFmtId="0" fontId="30" fillId="5" borderId="4" xfId="5" applyFont="1" applyFill="1" applyBorder="1" applyAlignment="1">
      <alignment horizontal="left" vertical="center"/>
    </xf>
    <xf numFmtId="0" fontId="10" fillId="5" borderId="12" xfId="5" applyFont="1" applyFill="1" applyBorder="1" applyAlignment="1">
      <alignment horizontal="left" vertical="center"/>
    </xf>
    <xf numFmtId="0" fontId="31" fillId="5" borderId="4" xfId="5" applyFont="1" applyFill="1" applyBorder="1" applyAlignment="1">
      <alignment horizontal="left" vertical="center"/>
    </xf>
    <xf numFmtId="165" fontId="13" fillId="5" borderId="8" xfId="3" applyNumberFormat="1" applyFont="1" applyFill="1" applyBorder="1" applyAlignment="1">
      <alignment horizontal="right" vertical="center"/>
    </xf>
    <xf numFmtId="165" fontId="13" fillId="5" borderId="9" xfId="3" applyNumberFormat="1" applyFont="1" applyFill="1" applyBorder="1" applyAlignment="1">
      <alignment horizontal="right" vertical="center"/>
    </xf>
    <xf numFmtId="164" fontId="12" fillId="5" borderId="0" xfId="5" applyNumberFormat="1" applyFont="1" applyFill="1"/>
    <xf numFmtId="2" fontId="28" fillId="7" borderId="4" xfId="7" applyNumberFormat="1" applyFont="1" applyFill="1" applyBorder="1" applyAlignment="1">
      <alignment horizontal="center" vertical="center"/>
    </xf>
    <xf numFmtId="2" fontId="23" fillId="7" borderId="0" xfId="7" applyNumberFormat="1" applyFont="1" applyFill="1" applyBorder="1" applyAlignment="1">
      <alignment horizontal="center" vertical="center"/>
    </xf>
    <xf numFmtId="2" fontId="12" fillId="7" borderId="0" xfId="7" applyNumberFormat="1" applyFont="1" applyFill="1" applyBorder="1" applyAlignment="1">
      <alignment horizontal="right"/>
    </xf>
    <xf numFmtId="2" fontId="12" fillId="7" borderId="10" xfId="7" applyNumberFormat="1" applyFont="1" applyFill="1" applyBorder="1" applyAlignment="1">
      <alignment horizontal="right"/>
    </xf>
    <xf numFmtId="0" fontId="28" fillId="5" borderId="4" xfId="7" applyFont="1" applyFill="1" applyBorder="1" applyAlignment="1">
      <alignment horizontal="left" vertical="top" wrapText="1"/>
    </xf>
    <xf numFmtId="0" fontId="23" fillId="5" borderId="0" xfId="7" applyFont="1" applyFill="1" applyBorder="1" applyAlignment="1">
      <alignment horizontal="center" vertical="top" wrapText="1"/>
    </xf>
    <xf numFmtId="2" fontId="23" fillId="5" borderId="0" xfId="7" applyNumberFormat="1" applyFont="1" applyFill="1" applyBorder="1" applyAlignment="1">
      <alignment horizontal="center" vertical="top" wrapText="1"/>
    </xf>
    <xf numFmtId="2" fontId="23" fillId="5" borderId="11" xfId="7" applyNumberFormat="1" applyFont="1" applyFill="1" applyBorder="1" applyAlignment="1">
      <alignment horizontal="center" vertical="top" wrapText="1"/>
    </xf>
    <xf numFmtId="0" fontId="13" fillId="5" borderId="4" xfId="7" applyFont="1" applyFill="1" applyBorder="1" applyAlignment="1">
      <alignment horizontal="left" vertical="center" wrapText="1"/>
    </xf>
    <xf numFmtId="164" fontId="10" fillId="5" borderId="0" xfId="5" quotePrefix="1" applyNumberFormat="1" applyFont="1" applyFill="1" applyBorder="1" applyAlignment="1">
      <alignment horizontal="right" vertical="center"/>
    </xf>
    <xf numFmtId="164" fontId="10" fillId="5" borderId="11" xfId="5" quotePrefix="1" applyNumberFormat="1" applyFont="1" applyFill="1" applyBorder="1" applyAlignment="1">
      <alignment horizontal="right" vertical="center"/>
    </xf>
    <xf numFmtId="0" fontId="12" fillId="5" borderId="4" xfId="7" applyFont="1" applyFill="1" applyBorder="1" applyAlignment="1">
      <alignment horizontal="left" vertical="center" wrapText="1"/>
    </xf>
    <xf numFmtId="0" fontId="13" fillId="5" borderId="15" xfId="7" applyFont="1" applyFill="1" applyBorder="1" applyAlignment="1">
      <alignment horizontal="left" vertical="center" wrapText="1"/>
    </xf>
    <xf numFmtId="165" fontId="31" fillId="5" borderId="8" xfId="5" quotePrefix="1" applyNumberFormat="1" applyFont="1" applyFill="1" applyBorder="1" applyAlignment="1">
      <alignment horizontal="right" vertical="center"/>
    </xf>
    <xf numFmtId="165" fontId="31" fillId="5" borderId="9" xfId="5" quotePrefix="1" applyNumberFormat="1" applyFont="1" applyFill="1" applyBorder="1" applyAlignment="1">
      <alignment horizontal="right" vertical="center"/>
    </xf>
    <xf numFmtId="0" fontId="13" fillId="7" borderId="4" xfId="7" applyFont="1" applyFill="1" applyBorder="1" applyAlignment="1">
      <alignment horizontal="left" vertical="center" wrapText="1"/>
    </xf>
    <xf numFmtId="164" fontId="33" fillId="7" borderId="0" xfId="5" quotePrefix="1" applyNumberFormat="1" applyFont="1" applyFill="1" applyBorder="1" applyAlignment="1">
      <alignment vertical="center"/>
    </xf>
    <xf numFmtId="164" fontId="33" fillId="7" borderId="11" xfId="5" quotePrefix="1" applyNumberFormat="1" applyFont="1" applyFill="1" applyBorder="1" applyAlignment="1">
      <alignment vertical="center"/>
    </xf>
    <xf numFmtId="0" fontId="31" fillId="5" borderId="12" xfId="5" applyFont="1" applyFill="1" applyBorder="1" applyAlignment="1">
      <alignment horizontal="left" vertical="center"/>
    </xf>
    <xf numFmtId="165" fontId="31" fillId="5" borderId="13" xfId="20" applyNumberFormat="1" applyFont="1" applyFill="1" applyBorder="1" applyAlignment="1">
      <alignment horizontal="right" vertical="center"/>
    </xf>
    <xf numFmtId="165" fontId="31" fillId="5" borderId="14" xfId="20" applyNumberFormat="1" applyFont="1" applyFill="1" applyBorder="1" applyAlignment="1">
      <alignment horizontal="right" vertical="center"/>
    </xf>
    <xf numFmtId="0" fontId="31" fillId="0" borderId="15" xfId="5" applyFont="1" applyBorder="1" applyAlignment="1">
      <alignment horizontal="left" vertical="center"/>
    </xf>
    <xf numFmtId="0" fontId="26" fillId="2" borderId="0" xfId="5" applyFont="1" applyFill="1"/>
    <xf numFmtId="0" fontId="35" fillId="2" borderId="0" xfId="18" applyFont="1" applyFill="1" applyBorder="1"/>
    <xf numFmtId="0" fontId="35" fillId="2" borderId="0" xfId="18" applyFont="1" applyFill="1"/>
    <xf numFmtId="2" fontId="12" fillId="7" borderId="4" xfId="7" applyNumberFormat="1" applyFont="1" applyFill="1" applyBorder="1" applyAlignment="1">
      <alignment vertical="center"/>
    </xf>
    <xf numFmtId="2" fontId="13" fillId="7" borderId="4" xfId="7" applyNumberFormat="1" applyFont="1" applyFill="1" applyBorder="1" applyAlignment="1">
      <alignment vertical="center"/>
    </xf>
    <xf numFmtId="0" fontId="10" fillId="7" borderId="0" xfId="5" applyFont="1" applyFill="1" applyBorder="1" applyAlignment="1">
      <alignment horizontal="right"/>
    </xf>
    <xf numFmtId="0" fontId="10" fillId="7" borderId="7" xfId="5" applyFont="1" applyFill="1" applyBorder="1" applyAlignment="1">
      <alignment horizontal="right"/>
    </xf>
    <xf numFmtId="9" fontId="12" fillId="2" borderId="4" xfId="19" applyFont="1" applyFill="1" applyBorder="1" applyAlignment="1">
      <alignment horizontal="left" vertical="center"/>
    </xf>
    <xf numFmtId="165" fontId="12" fillId="2" borderId="0" xfId="3" applyNumberFormat="1" applyFont="1" applyFill="1" applyBorder="1" applyAlignment="1">
      <alignment vertical="top"/>
    </xf>
    <xf numFmtId="165" fontId="12" fillId="2" borderId="11" xfId="3" applyNumberFormat="1" applyFont="1" applyFill="1" applyBorder="1" applyAlignment="1">
      <alignment vertical="top"/>
    </xf>
    <xf numFmtId="9" fontId="12" fillId="5" borderId="4" xfId="19" applyFont="1" applyFill="1" applyBorder="1" applyAlignment="1">
      <alignment horizontal="left" vertical="center"/>
    </xf>
    <xf numFmtId="165" fontId="12" fillId="5" borderId="0" xfId="3" applyNumberFormat="1" applyFont="1" applyFill="1" applyBorder="1" applyAlignment="1">
      <alignment vertical="top"/>
    </xf>
    <xf numFmtId="165" fontId="12" fillId="5" borderId="11" xfId="3" applyNumberFormat="1" applyFont="1" applyFill="1" applyBorder="1" applyAlignment="1">
      <alignment vertical="top"/>
    </xf>
    <xf numFmtId="9" fontId="12" fillId="5" borderId="4" xfId="19" applyFont="1" applyFill="1" applyBorder="1" applyAlignment="1">
      <alignment horizontal="left" vertical="center" wrapText="1"/>
    </xf>
    <xf numFmtId="9" fontId="12" fillId="5" borderId="12" xfId="19" applyFont="1" applyFill="1" applyBorder="1" applyAlignment="1">
      <alignment horizontal="left" vertical="center" wrapText="1"/>
    </xf>
    <xf numFmtId="165" fontId="12" fillId="5" borderId="13" xfId="3" applyNumberFormat="1" applyFont="1" applyFill="1" applyBorder="1" applyAlignment="1">
      <alignment horizontal="right" vertical="center"/>
    </xf>
    <xf numFmtId="165" fontId="12" fillId="5" borderId="14" xfId="3" applyNumberFormat="1" applyFont="1" applyFill="1" applyBorder="1" applyAlignment="1">
      <alignment horizontal="right" vertical="center"/>
    </xf>
    <xf numFmtId="165" fontId="12" fillId="5" borderId="0" xfId="3" applyNumberFormat="1" applyFont="1" applyFill="1" applyBorder="1" applyAlignment="1">
      <alignment vertical="center"/>
    </xf>
    <xf numFmtId="9" fontId="12" fillId="5" borderId="12" xfId="19" applyFont="1" applyFill="1" applyBorder="1" applyAlignment="1">
      <alignment horizontal="left" wrapText="1"/>
    </xf>
    <xf numFmtId="9" fontId="12" fillId="5" borderId="15" xfId="19" applyFont="1" applyFill="1" applyBorder="1" applyAlignment="1">
      <alignment horizontal="left" vertical="center" wrapText="1"/>
    </xf>
    <xf numFmtId="165" fontId="12" fillId="5" borderId="8" xfId="3" applyNumberFormat="1" applyFont="1" applyFill="1" applyBorder="1" applyAlignment="1">
      <alignment horizontal="right" vertical="center"/>
    </xf>
    <xf numFmtId="165" fontId="12" fillId="5" borderId="9" xfId="3" applyNumberFormat="1" applyFont="1" applyFill="1" applyBorder="1" applyAlignment="1">
      <alignment horizontal="right" vertical="center"/>
    </xf>
    <xf numFmtId="165" fontId="12" fillId="2" borderId="0" xfId="3" applyNumberFormat="1" applyFont="1" applyFill="1" applyBorder="1" applyAlignment="1">
      <alignment horizontal="right" vertical="center"/>
    </xf>
    <xf numFmtId="165" fontId="12" fillId="2" borderId="13" xfId="3" applyNumberFormat="1" applyFont="1" applyFill="1" applyBorder="1" applyAlignment="1">
      <alignment horizontal="right" vertical="center"/>
    </xf>
    <xf numFmtId="9" fontId="12" fillId="5" borderId="17" xfId="19" applyFont="1" applyFill="1" applyBorder="1" applyAlignment="1">
      <alignment horizontal="left" vertical="center"/>
    </xf>
    <xf numFmtId="165" fontId="12" fillId="2" borderId="24" xfId="3" applyNumberFormat="1" applyFont="1" applyFill="1" applyBorder="1" applyAlignment="1">
      <alignment horizontal="right"/>
    </xf>
    <xf numFmtId="165" fontId="12" fillId="2" borderId="49" xfId="3" applyNumberFormat="1" applyFont="1" applyFill="1" applyBorder="1" applyAlignment="1">
      <alignment horizontal="right"/>
    </xf>
    <xf numFmtId="165" fontId="25" fillId="2" borderId="18" xfId="0" applyNumberFormat="1" applyFont="1" applyFill="1" applyBorder="1" applyAlignment="1">
      <alignment horizontal="right"/>
    </xf>
    <xf numFmtId="165" fontId="25" fillId="2" borderId="19" xfId="0" applyNumberFormat="1" applyFont="1" applyFill="1" applyBorder="1" applyAlignment="1">
      <alignment horizontal="right"/>
    </xf>
    <xf numFmtId="9" fontId="12" fillId="5" borderId="12" xfId="19" applyFont="1" applyFill="1" applyBorder="1" applyAlignment="1">
      <alignment horizontal="left" vertical="center"/>
    </xf>
    <xf numFmtId="165" fontId="25" fillId="2" borderId="13" xfId="0" applyNumberFormat="1" applyFont="1" applyFill="1" applyBorder="1" applyAlignment="1">
      <alignment horizontal="right"/>
    </xf>
    <xf numFmtId="165" fontId="25" fillId="2" borderId="14" xfId="0" applyNumberFormat="1" applyFont="1" applyFill="1" applyBorder="1" applyAlignment="1">
      <alignment horizontal="right"/>
    </xf>
    <xf numFmtId="9" fontId="12" fillId="5" borderId="17" xfId="19" applyFont="1" applyFill="1" applyBorder="1" applyAlignment="1">
      <alignment horizontal="left"/>
    </xf>
    <xf numFmtId="0" fontId="25" fillId="2" borderId="0" xfId="18" applyFont="1" applyFill="1"/>
    <xf numFmtId="164" fontId="35" fillId="2" borderId="0" xfId="18" applyNumberFormat="1" applyFont="1" applyFill="1"/>
    <xf numFmtId="0" fontId="35" fillId="0" borderId="0" xfId="18" applyFont="1"/>
    <xf numFmtId="0" fontId="23" fillId="3" borderId="0" xfId="11" applyFont="1" applyFill="1"/>
    <xf numFmtId="0" fontId="23" fillId="2" borderId="0" xfId="11" applyFont="1" applyFill="1" applyBorder="1"/>
    <xf numFmtId="0" fontId="23" fillId="2" borderId="0" xfId="11" applyFont="1" applyFill="1"/>
    <xf numFmtId="0" fontId="22" fillId="2" borderId="0" xfId="11" applyFont="1" applyFill="1" applyBorder="1" applyAlignment="1">
      <alignment horizontal="center" vertical="center" wrapText="1"/>
    </xf>
    <xf numFmtId="0" fontId="12" fillId="7" borderId="4" xfId="11" applyFont="1" applyFill="1" applyBorder="1" applyAlignment="1"/>
    <xf numFmtId="0" fontId="12" fillId="7" borderId="0" xfId="11" applyFont="1" applyFill="1" applyBorder="1" applyAlignment="1"/>
    <xf numFmtId="0" fontId="12" fillId="2" borderId="0" xfId="10" applyFont="1" applyFill="1" applyBorder="1" applyAlignment="1">
      <alignment horizontal="center"/>
    </xf>
    <xf numFmtId="167" fontId="23" fillId="7" borderId="0" xfId="10" applyNumberFormat="1" applyFont="1" applyFill="1" applyBorder="1" applyAlignment="1">
      <alignment horizontal="center" vertical="center"/>
    </xf>
    <xf numFmtId="0" fontId="3" fillId="2" borderId="0" xfId="4" applyFont="1" applyFill="1" applyBorder="1" applyAlignment="1">
      <alignment horizontal="center"/>
    </xf>
    <xf numFmtId="0" fontId="12" fillId="7" borderId="4" xfId="10" applyFont="1" applyFill="1" applyBorder="1" applyAlignment="1">
      <alignment horizontal="left"/>
    </xf>
    <xf numFmtId="0" fontId="12" fillId="7" borderId="0" xfId="10" applyFont="1" applyFill="1" applyBorder="1" applyAlignment="1">
      <alignment horizontal="left"/>
    </xf>
    <xf numFmtId="0" fontId="12" fillId="7" borderId="0" xfId="10" applyFont="1" applyFill="1" applyBorder="1" applyAlignment="1">
      <alignment horizontal="right"/>
    </xf>
    <xf numFmtId="0" fontId="12" fillId="7" borderId="10" xfId="10" applyFont="1" applyFill="1" applyBorder="1" applyAlignment="1">
      <alignment horizontal="right"/>
    </xf>
    <xf numFmtId="0" fontId="12" fillId="2" borderId="0" xfId="10" applyFont="1" applyFill="1" applyBorder="1" applyAlignment="1">
      <alignment horizontal="right"/>
    </xf>
    <xf numFmtId="0" fontId="13" fillId="5" borderId="4" xfId="10" applyFont="1" applyFill="1" applyBorder="1" applyAlignment="1">
      <alignment horizontal="left"/>
    </xf>
    <xf numFmtId="0" fontId="12" fillId="5" borderId="0" xfId="10" applyFont="1" applyFill="1" applyBorder="1" applyAlignment="1">
      <alignment horizontal="left"/>
    </xf>
    <xf numFmtId="0" fontId="23" fillId="3" borderId="0" xfId="11" applyFont="1" applyFill="1" applyBorder="1"/>
    <xf numFmtId="0" fontId="23" fillId="2" borderId="11" xfId="11" applyFont="1" applyFill="1" applyBorder="1"/>
    <xf numFmtId="0" fontId="28" fillId="3" borderId="0" xfId="11" applyFont="1" applyFill="1"/>
    <xf numFmtId="0" fontId="28" fillId="3" borderId="4" xfId="11" applyFont="1" applyFill="1" applyBorder="1"/>
    <xf numFmtId="0" fontId="13" fillId="5" borderId="0" xfId="10" applyFont="1" applyFill="1" applyBorder="1" applyAlignment="1">
      <alignment horizontal="left"/>
    </xf>
    <xf numFmtId="165" fontId="13" fillId="5" borderId="0" xfId="10" applyNumberFormat="1" applyFont="1" applyFill="1" applyBorder="1" applyAlignment="1">
      <alignment horizontal="right"/>
    </xf>
    <xf numFmtId="165" fontId="13" fillId="5" borderId="11" xfId="10" applyNumberFormat="1" applyFont="1" applyFill="1" applyBorder="1" applyAlignment="1">
      <alignment horizontal="right"/>
    </xf>
    <xf numFmtId="164" fontId="13" fillId="2" borderId="0" xfId="10" applyNumberFormat="1" applyFont="1" applyFill="1" applyBorder="1" applyAlignment="1">
      <alignment horizontal="right"/>
    </xf>
    <xf numFmtId="0" fontId="28" fillId="2" borderId="0" xfId="11" applyFont="1" applyFill="1"/>
    <xf numFmtId="0" fontId="23" fillId="3" borderId="4" xfId="11" applyFont="1" applyFill="1" applyBorder="1"/>
    <xf numFmtId="0" fontId="29" fillId="5" borderId="0" xfId="10" applyFont="1" applyFill="1" applyBorder="1" applyAlignment="1">
      <alignment horizontal="left"/>
    </xf>
    <xf numFmtId="165" fontId="12" fillId="5" borderId="0" xfId="10" applyNumberFormat="1" applyFont="1" applyFill="1" applyBorder="1" applyAlignment="1">
      <alignment horizontal="right"/>
    </xf>
    <xf numFmtId="165" fontId="12" fillId="5" borderId="11" xfId="10" applyNumberFormat="1" applyFont="1" applyFill="1" applyBorder="1" applyAlignment="1">
      <alignment horizontal="right"/>
    </xf>
    <xf numFmtId="167" fontId="12" fillId="2" borderId="0" xfId="10" applyNumberFormat="1" applyFont="1" applyFill="1" applyBorder="1" applyAlignment="1">
      <alignment horizontal="right"/>
    </xf>
    <xf numFmtId="0" fontId="12" fillId="5" borderId="0" xfId="10" applyFont="1" applyFill="1" applyBorder="1" applyAlignment="1">
      <alignment horizontal="left" indent="2"/>
    </xf>
    <xf numFmtId="165" fontId="12" fillId="5" borderId="0" xfId="10" applyNumberFormat="1" applyFont="1" applyFill="1" applyBorder="1" applyAlignment="1"/>
    <xf numFmtId="165" fontId="12" fillId="5" borderId="11" xfId="10" applyNumberFormat="1" applyFont="1" applyFill="1" applyBorder="1" applyAlignment="1"/>
    <xf numFmtId="164" fontId="12" fillId="2" borderId="0" xfId="10" applyNumberFormat="1" applyFont="1" applyFill="1" applyBorder="1" applyAlignment="1"/>
    <xf numFmtId="164" fontId="12" fillId="2" borderId="0" xfId="10" quotePrefix="1" applyNumberFormat="1" applyFont="1" applyFill="1" applyBorder="1" applyAlignment="1">
      <alignment horizontal="right"/>
    </xf>
    <xf numFmtId="0" fontId="12" fillId="5" borderId="0" xfId="10" applyFont="1" applyFill="1" applyBorder="1" applyAlignment="1">
      <alignment horizontal="left" wrapText="1" indent="2"/>
    </xf>
    <xf numFmtId="0" fontId="23" fillId="5" borderId="0" xfId="11" applyFont="1" applyFill="1"/>
    <xf numFmtId="0" fontId="23" fillId="5" borderId="4" xfId="11" applyFont="1" applyFill="1" applyBorder="1"/>
    <xf numFmtId="165" fontId="12" fillId="3" borderId="0" xfId="11" applyNumberFormat="1" applyFont="1" applyFill="1" applyBorder="1"/>
    <xf numFmtId="165" fontId="12" fillId="3" borderId="11" xfId="11" applyNumberFormat="1" applyFont="1" applyFill="1" applyBorder="1"/>
    <xf numFmtId="164" fontId="12" fillId="2" borderId="0" xfId="10" applyNumberFormat="1" applyFont="1" applyFill="1" applyBorder="1" applyAlignment="1">
      <alignment horizontal="right"/>
    </xf>
    <xf numFmtId="165" fontId="13" fillId="5" borderId="0" xfId="10" applyNumberFormat="1" applyFont="1" applyFill="1" applyBorder="1" applyAlignment="1"/>
    <xf numFmtId="165" fontId="13" fillId="5" borderId="11" xfId="10" applyNumberFormat="1" applyFont="1" applyFill="1" applyBorder="1" applyAlignment="1"/>
    <xf numFmtId="164" fontId="13" fillId="2" borderId="0" xfId="10" applyNumberFormat="1" applyFont="1" applyFill="1" applyBorder="1" applyAlignment="1"/>
    <xf numFmtId="0" fontId="12" fillId="2" borderId="4" xfId="10" applyFont="1" applyFill="1" applyBorder="1" applyAlignment="1">
      <alignment horizontal="left"/>
    </xf>
    <xf numFmtId="0" fontId="12" fillId="2" borderId="0" xfId="10" applyFont="1" applyFill="1" applyBorder="1" applyAlignment="1">
      <alignment wrapText="1"/>
    </xf>
    <xf numFmtId="165" fontId="10" fillId="2" borderId="0" xfId="4" applyNumberFormat="1" applyFont="1" applyFill="1" applyBorder="1" applyAlignment="1">
      <alignment wrapText="1"/>
    </xf>
    <xf numFmtId="165" fontId="10" fillId="2" borderId="11" xfId="4" applyNumberFormat="1" applyFont="1" applyFill="1" applyBorder="1" applyAlignment="1">
      <alignment wrapText="1"/>
    </xf>
    <xf numFmtId="164" fontId="3" fillId="10" borderId="0" xfId="4" applyNumberFormat="1" applyFont="1" applyFill="1" applyBorder="1" applyAlignment="1">
      <alignment wrapText="1"/>
    </xf>
    <xf numFmtId="164" fontId="3" fillId="2" borderId="0" xfId="4" applyNumberFormat="1" applyFont="1" applyFill="1" applyBorder="1" applyAlignment="1">
      <alignment wrapText="1"/>
    </xf>
    <xf numFmtId="0" fontId="12" fillId="5" borderId="4" xfId="10" applyFont="1" applyFill="1" applyBorder="1" applyAlignment="1">
      <alignment horizontal="left"/>
    </xf>
    <xf numFmtId="0" fontId="12" fillId="5" borderId="0" xfId="10" applyFont="1" applyFill="1" applyBorder="1" applyAlignment="1">
      <alignment wrapText="1"/>
    </xf>
    <xf numFmtId="0" fontId="12" fillId="5" borderId="0" xfId="10" applyFont="1" applyFill="1" applyBorder="1" applyAlignment="1">
      <alignment horizontal="left" wrapText="1"/>
    </xf>
    <xf numFmtId="0" fontId="23" fillId="3" borderId="0" xfId="11" applyFont="1" applyFill="1" applyAlignment="1">
      <alignment vertical="center"/>
    </xf>
    <xf numFmtId="165" fontId="13" fillId="2" borderId="8" xfId="10" applyNumberFormat="1" applyFont="1" applyFill="1" applyBorder="1" applyAlignment="1">
      <alignment vertical="center"/>
    </xf>
    <xf numFmtId="165" fontId="13" fillId="5" borderId="8" xfId="10" applyNumberFormat="1" applyFont="1" applyFill="1" applyBorder="1" applyAlignment="1">
      <alignment vertical="center"/>
    </xf>
    <xf numFmtId="165" fontId="13" fillId="5" borderId="9" xfId="10" applyNumberFormat="1" applyFont="1" applyFill="1" applyBorder="1" applyAlignment="1">
      <alignment vertical="center"/>
    </xf>
    <xf numFmtId="164" fontId="13" fillId="2" borderId="0" xfId="10" applyNumberFormat="1" applyFont="1" applyFill="1" applyBorder="1" applyAlignment="1">
      <alignment vertical="center"/>
    </xf>
    <xf numFmtId="0" fontId="23" fillId="2" borderId="0" xfId="11" applyFont="1" applyFill="1" applyAlignment="1">
      <alignment vertical="center"/>
    </xf>
    <xf numFmtId="165" fontId="12" fillId="5" borderId="0" xfId="10" applyNumberFormat="1" applyFont="1" applyFill="1" applyBorder="1" applyAlignment="1">
      <alignment vertical="center"/>
    </xf>
    <xf numFmtId="165" fontId="12" fillId="5" borderId="11" xfId="10" applyNumberFormat="1" applyFont="1" applyFill="1" applyBorder="1" applyAlignment="1">
      <alignment vertical="center"/>
    </xf>
    <xf numFmtId="164" fontId="12" fillId="2" borderId="0" xfId="10" applyNumberFormat="1" applyFont="1" applyFill="1" applyBorder="1" applyAlignment="1">
      <alignment vertical="center"/>
    </xf>
    <xf numFmtId="0" fontId="23" fillId="3" borderId="0" xfId="11" applyFont="1" applyFill="1" applyBorder="1" applyAlignment="1">
      <alignment vertical="center"/>
    </xf>
    <xf numFmtId="0" fontId="23" fillId="2" borderId="0" xfId="11" applyFont="1" applyFill="1" applyBorder="1" applyAlignment="1">
      <alignment vertical="center"/>
    </xf>
    <xf numFmtId="165" fontId="13" fillId="5" borderId="53" xfId="10" applyNumberFormat="1" applyFont="1" applyFill="1" applyBorder="1" applyAlignment="1">
      <alignment vertical="center"/>
    </xf>
    <xf numFmtId="165" fontId="13" fillId="5" borderId="54" xfId="10" applyNumberFormat="1" applyFont="1" applyFill="1" applyBorder="1" applyAlignment="1">
      <alignment vertical="center"/>
    </xf>
    <xf numFmtId="166" fontId="23" fillId="3" borderId="0" xfId="11" applyNumberFormat="1" applyFont="1" applyFill="1"/>
    <xf numFmtId="0" fontId="22" fillId="2" borderId="0" xfId="11" applyFont="1" applyFill="1" applyBorder="1" applyAlignment="1">
      <alignment horizontal="center" wrapText="1"/>
    </xf>
    <xf numFmtId="164" fontId="23" fillId="7" borderId="0" xfId="10" applyNumberFormat="1" applyFont="1" applyFill="1" applyBorder="1" applyAlignment="1">
      <alignment horizontal="center" vertical="center"/>
    </xf>
    <xf numFmtId="166" fontId="23" fillId="3" borderId="0" xfId="11" applyNumberFormat="1" applyFont="1" applyFill="1" applyBorder="1"/>
    <xf numFmtId="0" fontId="23" fillId="3" borderId="11" xfId="11" applyFont="1" applyFill="1" applyBorder="1"/>
    <xf numFmtId="164" fontId="28" fillId="2" borderId="0" xfId="11" applyNumberFormat="1" applyFont="1" applyFill="1"/>
    <xf numFmtId="165" fontId="23" fillId="3" borderId="0" xfId="11" applyNumberFormat="1" applyFont="1" applyFill="1" applyBorder="1"/>
    <xf numFmtId="165" fontId="23" fillId="3" borderId="11" xfId="11" applyNumberFormat="1" applyFont="1" applyFill="1" applyBorder="1"/>
    <xf numFmtId="164" fontId="23" fillId="2" borderId="0" xfId="11" applyNumberFormat="1" applyFont="1" applyFill="1" applyBorder="1"/>
    <xf numFmtId="0" fontId="28" fillId="2" borderId="4" xfId="11" applyFont="1" applyFill="1" applyBorder="1"/>
    <xf numFmtId="0" fontId="13" fillId="2" borderId="0" xfId="10" applyFont="1" applyFill="1" applyBorder="1" applyAlignment="1">
      <alignment horizontal="left"/>
    </xf>
    <xf numFmtId="165" fontId="13" fillId="2" borderId="0" xfId="10" applyNumberFormat="1" applyFont="1" applyFill="1" applyBorder="1" applyAlignment="1">
      <alignment horizontal="right"/>
    </xf>
    <xf numFmtId="165" fontId="13" fillId="2" borderId="11" xfId="10" applyNumberFormat="1" applyFont="1" applyFill="1" applyBorder="1" applyAlignment="1">
      <alignment horizontal="right"/>
    </xf>
    <xf numFmtId="0" fontId="23" fillId="2" borderId="4" xfId="11" applyFont="1" applyFill="1" applyBorder="1"/>
    <xf numFmtId="0" fontId="29" fillId="2" borderId="0" xfId="10" applyFont="1" applyFill="1" applyBorder="1" applyAlignment="1">
      <alignment horizontal="left"/>
    </xf>
    <xf numFmtId="165" fontId="12" fillId="2" borderId="0" xfId="10" applyNumberFormat="1" applyFont="1" applyFill="1" applyBorder="1" applyAlignment="1">
      <alignment horizontal="right"/>
    </xf>
    <xf numFmtId="165" fontId="12" fillId="2" borderId="11" xfId="10" applyNumberFormat="1" applyFont="1" applyFill="1" applyBorder="1" applyAlignment="1">
      <alignment horizontal="right"/>
    </xf>
    <xf numFmtId="0" fontId="12" fillId="2" borderId="0" xfId="10" applyFont="1" applyFill="1" applyBorder="1" applyAlignment="1">
      <alignment horizontal="left" indent="2"/>
    </xf>
    <xf numFmtId="165" fontId="12" fillId="2" borderId="0" xfId="10" applyNumberFormat="1" applyFont="1" applyFill="1" applyBorder="1" applyAlignment="1"/>
    <xf numFmtId="165" fontId="12" fillId="2" borderId="11" xfId="10" applyNumberFormat="1" applyFont="1" applyFill="1" applyBorder="1" applyAlignment="1"/>
    <xf numFmtId="0" fontId="12" fillId="2" borderId="0" xfId="10" applyFont="1" applyFill="1" applyBorder="1" applyAlignment="1">
      <alignment horizontal="left" wrapText="1" indent="2"/>
    </xf>
    <xf numFmtId="0" fontId="13" fillId="2" borderId="4" xfId="10" applyFont="1" applyFill="1" applyBorder="1" applyAlignment="1">
      <alignment horizontal="left"/>
    </xf>
    <xf numFmtId="165" fontId="13" fillId="2" borderId="0" xfId="10" applyNumberFormat="1" applyFont="1" applyFill="1" applyBorder="1" applyAlignment="1"/>
    <xf numFmtId="165" fontId="13" fillId="2" borderId="11" xfId="10" applyNumberFormat="1" applyFont="1" applyFill="1" applyBorder="1" applyAlignment="1"/>
    <xf numFmtId="164" fontId="12" fillId="2" borderId="11" xfId="10" applyNumberFormat="1" applyFont="1" applyFill="1" applyBorder="1" applyAlignment="1"/>
    <xf numFmtId="0" fontId="12" fillId="2" borderId="0" xfId="10" applyFont="1" applyFill="1" applyBorder="1" applyAlignment="1">
      <alignment horizontal="left" wrapText="1"/>
    </xf>
    <xf numFmtId="0" fontId="12" fillId="2" borderId="0" xfId="10" applyFont="1" applyFill="1" applyBorder="1" applyAlignment="1">
      <alignment horizontal="left"/>
    </xf>
    <xf numFmtId="0" fontId="23" fillId="0" borderId="0" xfId="11" applyFont="1" applyFill="1"/>
    <xf numFmtId="165" fontId="13" fillId="2" borderId="9" xfId="10" applyNumberFormat="1" applyFont="1" applyFill="1" applyBorder="1" applyAlignment="1">
      <alignment vertical="center"/>
    </xf>
    <xf numFmtId="165" fontId="12" fillId="2" borderId="8" xfId="10" applyNumberFormat="1" applyFont="1" applyFill="1" applyBorder="1" applyAlignment="1">
      <alignment vertical="center"/>
    </xf>
    <xf numFmtId="165" fontId="12" fillId="2" borderId="9" xfId="10" applyNumberFormat="1" applyFont="1" applyFill="1" applyBorder="1" applyAlignment="1">
      <alignment vertical="center"/>
    </xf>
    <xf numFmtId="165" fontId="13" fillId="2" borderId="18" xfId="10" applyNumberFormat="1" applyFont="1" applyFill="1" applyBorder="1" applyAlignment="1">
      <alignment vertical="center"/>
    </xf>
    <xf numFmtId="165" fontId="13" fillId="2" borderId="19" xfId="10" applyNumberFormat="1" applyFont="1" applyFill="1" applyBorder="1" applyAlignment="1">
      <alignment vertical="center"/>
    </xf>
    <xf numFmtId="166" fontId="23" fillId="2" borderId="0" xfId="11" applyNumberFormat="1" applyFont="1" applyFill="1"/>
    <xf numFmtId="0" fontId="23" fillId="7" borderId="4" xfId="11" applyFont="1" applyFill="1" applyBorder="1"/>
    <xf numFmtId="0" fontId="23" fillId="7" borderId="0" xfId="10" applyFont="1" applyFill="1" applyBorder="1" applyAlignment="1">
      <alignment horizontal="center" vertical="center"/>
    </xf>
    <xf numFmtId="0" fontId="23" fillId="7" borderId="4" xfId="10" applyFont="1" applyFill="1" applyBorder="1" applyAlignment="1">
      <alignment horizontal="left"/>
    </xf>
    <xf numFmtId="0" fontId="12" fillId="7" borderId="0" xfId="10" applyFont="1" applyFill="1" applyBorder="1" applyAlignment="1">
      <alignment horizontal="right" vertical="center"/>
    </xf>
    <xf numFmtId="0" fontId="12" fillId="7" borderId="10" xfId="10" applyFont="1" applyFill="1" applyBorder="1" applyAlignment="1">
      <alignment horizontal="right" vertical="center"/>
    </xf>
    <xf numFmtId="0" fontId="37" fillId="5" borderId="0" xfId="5" applyFont="1" applyFill="1"/>
    <xf numFmtId="0" fontId="13" fillId="5" borderId="4" xfId="10" applyFont="1" applyFill="1" applyBorder="1" applyAlignment="1">
      <alignment horizontal="left" vertical="center"/>
    </xf>
    <xf numFmtId="0" fontId="12" fillId="5" borderId="0" xfId="10" applyFont="1" applyFill="1" applyBorder="1" applyAlignment="1">
      <alignment horizontal="right" vertical="center"/>
    </xf>
    <xf numFmtId="0" fontId="12" fillId="5" borderId="0" xfId="11" applyFont="1" applyFill="1" applyBorder="1" applyAlignment="1">
      <alignment vertical="center"/>
    </xf>
    <xf numFmtId="0" fontId="12" fillId="5" borderId="11" xfId="10" applyFont="1" applyFill="1" applyBorder="1" applyAlignment="1">
      <alignment horizontal="right" vertical="center"/>
    </xf>
    <xf numFmtId="0" fontId="12" fillId="5" borderId="4" xfId="10" applyFont="1" applyFill="1" applyBorder="1" applyAlignment="1">
      <alignment horizontal="left" vertical="center"/>
    </xf>
    <xf numFmtId="165" fontId="12" fillId="5" borderId="0" xfId="10" applyNumberFormat="1" applyFont="1" applyFill="1" applyBorder="1" applyAlignment="1">
      <alignment horizontal="right" vertical="center"/>
    </xf>
    <xf numFmtId="165" fontId="12" fillId="5" borderId="11" xfId="10" applyNumberFormat="1" applyFont="1" applyFill="1" applyBorder="1" applyAlignment="1">
      <alignment horizontal="right" vertical="center"/>
    </xf>
    <xf numFmtId="0" fontId="13" fillId="5" borderId="15" xfId="10" applyFont="1" applyFill="1" applyBorder="1" applyAlignment="1">
      <alignment horizontal="left" vertical="center"/>
    </xf>
    <xf numFmtId="165" fontId="13" fillId="5" borderId="8" xfId="10" applyNumberFormat="1" applyFont="1" applyFill="1" applyBorder="1" applyAlignment="1">
      <alignment horizontal="right" vertical="center"/>
    </xf>
    <xf numFmtId="165" fontId="13" fillId="5" borderId="8" xfId="10" quotePrefix="1" applyNumberFormat="1" applyFont="1" applyFill="1" applyBorder="1" applyAlignment="1">
      <alignment horizontal="right" vertical="center"/>
    </xf>
    <xf numFmtId="165" fontId="13" fillId="5" borderId="9" xfId="10" quotePrefix="1" applyNumberFormat="1" applyFont="1" applyFill="1" applyBorder="1" applyAlignment="1">
      <alignment horizontal="right" vertical="center"/>
    </xf>
    <xf numFmtId="2" fontId="23" fillId="7" borderId="0" xfId="7" applyNumberFormat="1" applyFont="1" applyFill="1" applyBorder="1" applyAlignment="1">
      <alignment vertical="center"/>
    </xf>
    <xf numFmtId="2" fontId="28" fillId="7" borderId="0" xfId="7" applyNumberFormat="1" applyFont="1" applyFill="1" applyBorder="1" applyAlignment="1">
      <alignment vertical="center"/>
    </xf>
    <xf numFmtId="170" fontId="23" fillId="7" borderId="0" xfId="3" applyNumberFormat="1" applyFont="1" applyFill="1" applyBorder="1" applyAlignment="1">
      <alignment horizontal="center" vertical="center"/>
    </xf>
    <xf numFmtId="0" fontId="13" fillId="7" borderId="4" xfId="3" applyFont="1" applyFill="1" applyBorder="1" applyAlignment="1"/>
    <xf numFmtId="170" fontId="12" fillId="7" borderId="9" xfId="3" applyNumberFormat="1" applyFont="1" applyFill="1" applyBorder="1" applyAlignment="1">
      <alignment horizontal="right" vertical="center"/>
    </xf>
    <xf numFmtId="0" fontId="31" fillId="5" borderId="4" xfId="5" applyFont="1" applyFill="1" applyBorder="1"/>
    <xf numFmtId="0" fontId="10" fillId="5" borderId="0" xfId="5" applyFont="1" applyFill="1" applyBorder="1" applyAlignment="1">
      <alignment horizontal="left" vertical="center"/>
    </xf>
    <xf numFmtId="164" fontId="12" fillId="5" borderId="0" xfId="3" applyNumberFormat="1" applyFont="1" applyFill="1" applyBorder="1" applyAlignment="1">
      <alignment horizontal="right" vertical="center"/>
    </xf>
    <xf numFmtId="164" fontId="12" fillId="5" borderId="11" xfId="3" applyNumberFormat="1" applyFont="1" applyFill="1" applyBorder="1" applyAlignment="1">
      <alignment horizontal="right" vertical="center"/>
    </xf>
    <xf numFmtId="0" fontId="10" fillId="5" borderId="4" xfId="5" applyFont="1" applyFill="1" applyBorder="1"/>
    <xf numFmtId="166" fontId="12" fillId="5" borderId="0" xfId="5" applyNumberFormat="1" applyFont="1" applyFill="1"/>
    <xf numFmtId="0" fontId="31" fillId="5" borderId="15" xfId="5" applyFont="1" applyFill="1" applyBorder="1"/>
    <xf numFmtId="0" fontId="10" fillId="5" borderId="8" xfId="5" applyFont="1" applyFill="1" applyBorder="1" applyAlignment="1">
      <alignment horizontal="left" vertical="center"/>
    </xf>
    <xf numFmtId="166" fontId="26" fillId="5" borderId="0" xfId="5" applyNumberFormat="1" applyFont="1" applyFill="1"/>
    <xf numFmtId="0" fontId="10" fillId="5" borderId="0" xfId="5" applyFont="1" applyFill="1" applyBorder="1" applyAlignment="1">
      <alignment horizontal="left" vertical="center" indent="1"/>
    </xf>
    <xf numFmtId="0" fontId="12" fillId="3" borderId="0" xfId="5" applyFont="1" applyFill="1" applyBorder="1" applyAlignment="1">
      <alignment horizontal="left" vertical="center" indent="1"/>
    </xf>
    <xf numFmtId="165" fontId="13" fillId="2" borderId="8" xfId="3" applyNumberFormat="1" applyFont="1" applyFill="1" applyBorder="1" applyAlignment="1">
      <alignment horizontal="right" vertical="center"/>
    </xf>
    <xf numFmtId="166" fontId="26" fillId="2" borderId="0" xfId="5" applyNumberFormat="1" applyFont="1" applyFill="1"/>
    <xf numFmtId="0" fontId="31" fillId="2" borderId="4" xfId="5" applyFont="1" applyFill="1" applyBorder="1"/>
    <xf numFmtId="0" fontId="10" fillId="2" borderId="0" xfId="5" applyFont="1" applyFill="1" applyBorder="1" applyAlignment="1">
      <alignment horizontal="left" vertical="center"/>
    </xf>
    <xf numFmtId="165" fontId="12" fillId="2" borderId="11" xfId="3" applyNumberFormat="1" applyFont="1" applyFill="1" applyBorder="1" applyAlignment="1">
      <alignment horizontal="right" vertical="center"/>
    </xf>
    <xf numFmtId="0" fontId="10" fillId="2" borderId="4" xfId="5" applyFont="1" applyFill="1" applyBorder="1"/>
    <xf numFmtId="165" fontId="12" fillId="2" borderId="0" xfId="3" quotePrefix="1" applyNumberFormat="1" applyFont="1" applyFill="1" applyBorder="1" applyAlignment="1">
      <alignment horizontal="right" vertical="center"/>
    </xf>
    <xf numFmtId="165" fontId="12" fillId="2" borderId="11" xfId="3" quotePrefix="1" applyNumberFormat="1" applyFont="1" applyFill="1" applyBorder="1" applyAlignment="1">
      <alignment horizontal="right" vertical="center"/>
    </xf>
    <xf numFmtId="0" fontId="10" fillId="5" borderId="52" xfId="5" applyFont="1" applyFill="1" applyBorder="1"/>
    <xf numFmtId="0" fontId="10" fillId="5" borderId="53" xfId="5" applyFont="1" applyFill="1" applyBorder="1"/>
    <xf numFmtId="165" fontId="12" fillId="5" borderId="53" xfId="3" applyNumberFormat="1" applyFont="1" applyFill="1" applyBorder="1" applyAlignment="1">
      <alignment horizontal="right" vertical="center"/>
    </xf>
    <xf numFmtId="165" fontId="12" fillId="5" borderId="54" xfId="3" applyNumberFormat="1" applyFont="1" applyFill="1" applyBorder="1" applyAlignment="1">
      <alignment horizontal="right" vertical="center"/>
    </xf>
    <xf numFmtId="0" fontId="31" fillId="5" borderId="1" xfId="5" applyFont="1" applyFill="1" applyBorder="1"/>
    <xf numFmtId="0" fontId="31" fillId="5" borderId="2" xfId="5" applyFont="1" applyFill="1" applyBorder="1" applyAlignment="1">
      <alignment horizontal="left" vertical="center"/>
    </xf>
    <xf numFmtId="165" fontId="13" fillId="5" borderId="2" xfId="3" applyNumberFormat="1" applyFont="1" applyFill="1" applyBorder="1" applyAlignment="1">
      <alignment horizontal="right" vertical="center"/>
    </xf>
    <xf numFmtId="165" fontId="13" fillId="5" borderId="3" xfId="3" applyNumberFormat="1" applyFont="1" applyFill="1" applyBorder="1" applyAlignment="1">
      <alignment horizontal="right" vertical="center"/>
    </xf>
    <xf numFmtId="0" fontId="12" fillId="5" borderId="17" xfId="3" applyFont="1" applyFill="1" applyBorder="1" applyAlignment="1">
      <alignment horizontal="left"/>
    </xf>
    <xf numFmtId="0" fontId="12" fillId="5" borderId="18" xfId="3" applyFont="1" applyFill="1" applyBorder="1" applyAlignment="1">
      <alignment horizontal="left"/>
    </xf>
    <xf numFmtId="164" fontId="12" fillId="5" borderId="18" xfId="3" applyNumberFormat="1" applyFont="1" applyFill="1" applyBorder="1" applyAlignment="1">
      <alignment horizontal="right" vertical="center"/>
    </xf>
    <xf numFmtId="164" fontId="12" fillId="5" borderId="19" xfId="3" applyNumberFormat="1" applyFont="1" applyFill="1" applyBorder="1" applyAlignment="1">
      <alignment horizontal="right" vertical="center"/>
    </xf>
    <xf numFmtId="164" fontId="12" fillId="2" borderId="0" xfId="5" applyNumberFormat="1" applyFont="1" applyFill="1"/>
    <xf numFmtId="166" fontId="12" fillId="2" borderId="0" xfId="5" applyNumberFormat="1" applyFont="1" applyFill="1"/>
    <xf numFmtId="0" fontId="12" fillId="5" borderId="4" xfId="3" applyFont="1" applyFill="1" applyBorder="1" applyAlignment="1">
      <alignment horizontal="left"/>
    </xf>
    <xf numFmtId="0" fontId="12" fillId="5" borderId="0" xfId="3" applyFont="1" applyFill="1" applyBorder="1" applyAlignment="1">
      <alignment horizontal="left"/>
    </xf>
    <xf numFmtId="164" fontId="12" fillId="2" borderId="0" xfId="3" applyNumberFormat="1" applyFont="1" applyFill="1" applyBorder="1" applyAlignment="1">
      <alignment horizontal="right" vertical="center"/>
    </xf>
    <xf numFmtId="164" fontId="12" fillId="2" borderId="11" xfId="3" applyNumberFormat="1" applyFont="1" applyFill="1" applyBorder="1" applyAlignment="1">
      <alignment horizontal="right" vertical="center"/>
    </xf>
    <xf numFmtId="0" fontId="31" fillId="2" borderId="15" xfId="5" applyFont="1" applyFill="1" applyBorder="1"/>
    <xf numFmtId="0" fontId="10" fillId="2" borderId="8" xfId="5" applyFont="1" applyFill="1" applyBorder="1" applyAlignment="1">
      <alignment horizontal="left" vertical="center"/>
    </xf>
    <xf numFmtId="165" fontId="13" fillId="2" borderId="9" xfId="3" applyNumberFormat="1" applyFont="1" applyFill="1" applyBorder="1" applyAlignment="1">
      <alignment horizontal="right" vertical="center"/>
    </xf>
    <xf numFmtId="0" fontId="10" fillId="2" borderId="0" xfId="5" applyFont="1" applyFill="1" applyBorder="1" applyAlignment="1">
      <alignment horizontal="left" vertical="center" wrapText="1"/>
    </xf>
    <xf numFmtId="0" fontId="10" fillId="2" borderId="0" xfId="5" applyFont="1" applyFill="1" applyBorder="1" applyAlignment="1">
      <alignment horizontal="left" vertical="center" indent="1"/>
    </xf>
    <xf numFmtId="165" fontId="13" fillId="2" borderId="0" xfId="3" applyNumberFormat="1" applyFont="1" applyFill="1" applyBorder="1" applyAlignment="1">
      <alignment horizontal="right" vertical="center"/>
    </xf>
    <xf numFmtId="165" fontId="13" fillId="2" borderId="11" xfId="3" applyNumberFormat="1" applyFont="1" applyFill="1" applyBorder="1" applyAlignment="1">
      <alignment horizontal="right" vertical="center"/>
    </xf>
    <xf numFmtId="165" fontId="12" fillId="2" borderId="13" xfId="3" quotePrefix="1" applyNumberFormat="1" applyFont="1" applyFill="1" applyBorder="1" applyAlignment="1">
      <alignment horizontal="right" vertical="center"/>
    </xf>
    <xf numFmtId="165" fontId="12" fillId="2" borderId="14" xfId="3" quotePrefix="1" applyNumberFormat="1" applyFont="1" applyFill="1" applyBorder="1" applyAlignment="1">
      <alignment horizontal="right" vertical="center"/>
    </xf>
    <xf numFmtId="0" fontId="10" fillId="2" borderId="52" xfId="5" applyFont="1" applyFill="1" applyBorder="1"/>
    <xf numFmtId="0" fontId="10" fillId="2" borderId="53" xfId="5" applyFont="1" applyFill="1" applyBorder="1"/>
    <xf numFmtId="0" fontId="31" fillId="2" borderId="1" xfId="5" applyFont="1" applyFill="1" applyBorder="1"/>
    <xf numFmtId="0" fontId="31" fillId="2" borderId="2" xfId="5" applyFont="1" applyFill="1" applyBorder="1" applyAlignment="1">
      <alignment horizontal="left" vertical="center"/>
    </xf>
    <xf numFmtId="165" fontId="13" fillId="2" borderId="2" xfId="3" applyNumberFormat="1" applyFont="1" applyFill="1" applyBorder="1" applyAlignment="1">
      <alignment horizontal="right" vertical="center"/>
    </xf>
    <xf numFmtId="165" fontId="13" fillId="2" borderId="3" xfId="3" applyNumberFormat="1" applyFont="1" applyFill="1" applyBorder="1" applyAlignment="1">
      <alignment horizontal="right" vertical="center"/>
    </xf>
    <xf numFmtId="0" fontId="26" fillId="5" borderId="0" xfId="5" applyFont="1" applyFill="1"/>
    <xf numFmtId="0" fontId="9" fillId="5" borderId="0" xfId="5" applyFont="1" applyFill="1" applyBorder="1" applyAlignment="1"/>
    <xf numFmtId="0" fontId="33" fillId="3" borderId="0" xfId="5" applyFont="1" applyFill="1"/>
    <xf numFmtId="2" fontId="22" fillId="7" borderId="4" xfId="2" applyNumberFormat="1" applyFont="1" applyFill="1" applyBorder="1" applyAlignment="1">
      <alignment horizontal="center" vertical="center" wrapText="1"/>
    </xf>
    <xf numFmtId="2" fontId="13" fillId="7" borderId="4" xfId="2" applyNumberFormat="1" applyFont="1" applyFill="1" applyBorder="1" applyAlignment="1">
      <alignment vertical="center"/>
    </xf>
    <xf numFmtId="2" fontId="23" fillId="7" borderId="0" xfId="2" applyNumberFormat="1" applyFont="1" applyFill="1" applyBorder="1" applyAlignment="1">
      <alignment vertical="center" wrapText="1"/>
    </xf>
    <xf numFmtId="0" fontId="12" fillId="7" borderId="0" xfId="2" applyNumberFormat="1" applyFont="1" applyFill="1" applyBorder="1" applyAlignment="1">
      <alignment horizontal="right" vertical="center"/>
    </xf>
    <xf numFmtId="0" fontId="12" fillId="7" borderId="11" xfId="2" applyNumberFormat="1" applyFont="1" applyFill="1" applyBorder="1" applyAlignment="1">
      <alignment horizontal="right" vertical="center"/>
    </xf>
    <xf numFmtId="2" fontId="12" fillId="5" borderId="4" xfId="3" applyNumberFormat="1" applyFont="1" applyFill="1" applyBorder="1" applyAlignment="1">
      <alignment horizontal="left" vertical="center" wrapText="1"/>
    </xf>
    <xf numFmtId="164" fontId="13" fillId="5" borderId="0" xfId="3" applyNumberFormat="1" applyFont="1" applyFill="1" applyBorder="1" applyAlignment="1">
      <alignment horizontal="right" vertical="center"/>
    </xf>
    <xf numFmtId="164" fontId="13" fillId="5" borderId="11" xfId="3" applyNumberFormat="1" applyFont="1" applyFill="1" applyBorder="1" applyAlignment="1">
      <alignment horizontal="right" vertical="center"/>
    </xf>
    <xf numFmtId="2" fontId="12" fillId="5" borderId="4" xfId="3" applyNumberFormat="1" applyFont="1" applyFill="1" applyBorder="1" applyAlignment="1">
      <alignment horizontal="left" vertical="center" indent="1"/>
    </xf>
    <xf numFmtId="171" fontId="12" fillId="5" borderId="0" xfId="3" applyNumberFormat="1" applyFont="1" applyFill="1" applyBorder="1" applyAlignment="1">
      <alignment horizontal="right" vertical="center"/>
    </xf>
    <xf numFmtId="171" fontId="12" fillId="5" borderId="11" xfId="3" applyNumberFormat="1" applyFont="1" applyFill="1" applyBorder="1" applyAlignment="1">
      <alignment horizontal="right" vertical="center"/>
    </xf>
    <xf numFmtId="0" fontId="38" fillId="3" borderId="0" xfId="5" applyFont="1" applyFill="1"/>
    <xf numFmtId="2" fontId="29" fillId="5" borderId="4" xfId="3" applyNumberFormat="1" applyFont="1" applyFill="1" applyBorder="1" applyAlignment="1">
      <alignment horizontal="left" vertical="center" indent="1"/>
    </xf>
    <xf numFmtId="164" fontId="29" fillId="5" borderId="0" xfId="5" applyNumberFormat="1" applyFont="1" applyFill="1"/>
    <xf numFmtId="0" fontId="29" fillId="5" borderId="0" xfId="5" applyFont="1" applyFill="1"/>
    <xf numFmtId="2" fontId="29" fillId="5" borderId="4" xfId="3" applyNumberFormat="1" applyFont="1" applyFill="1" applyBorder="1" applyAlignment="1">
      <alignment horizontal="left" vertical="center" indent="4"/>
    </xf>
    <xf numFmtId="0" fontId="40" fillId="3" borderId="0" xfId="5" applyFont="1" applyFill="1"/>
    <xf numFmtId="2" fontId="12" fillId="5" borderId="4" xfId="3" applyNumberFormat="1" applyFont="1" applyFill="1" applyBorder="1" applyAlignment="1">
      <alignment horizontal="left" wrapText="1" indent="1"/>
    </xf>
    <xf numFmtId="2" fontId="12" fillId="2" borderId="15" xfId="3" applyNumberFormat="1" applyFont="1" applyFill="1" applyBorder="1" applyAlignment="1">
      <alignment horizontal="left" vertical="center"/>
    </xf>
    <xf numFmtId="171" fontId="12" fillId="5" borderId="8" xfId="3" applyNumberFormat="1" applyFont="1" applyFill="1" applyBorder="1" applyAlignment="1">
      <alignment horizontal="right" vertical="center"/>
    </xf>
    <xf numFmtId="171" fontId="12" fillId="5" borderId="9" xfId="3" applyNumberFormat="1" applyFont="1" applyFill="1" applyBorder="1" applyAlignment="1">
      <alignment horizontal="right" vertical="center"/>
    </xf>
    <xf numFmtId="2" fontId="12" fillId="5" borderId="15" xfId="3" applyNumberFormat="1" applyFont="1" applyFill="1" applyBorder="1" applyAlignment="1">
      <alignment horizontal="left" vertical="center"/>
    </xf>
    <xf numFmtId="2" fontId="12" fillId="5" borderId="15" xfId="3" applyNumberFormat="1" applyFont="1" applyFill="1" applyBorder="1" applyAlignment="1">
      <alignment horizontal="left" vertical="center" wrapText="1"/>
    </xf>
    <xf numFmtId="0" fontId="33" fillId="3" borderId="0" xfId="5" applyFont="1" applyFill="1" applyBorder="1"/>
    <xf numFmtId="1" fontId="34" fillId="5" borderId="0" xfId="3" applyNumberFormat="1" applyFont="1" applyFill="1" applyBorder="1" applyAlignment="1">
      <alignment horizontal="left" vertical="center" wrapText="1"/>
    </xf>
    <xf numFmtId="0" fontId="12" fillId="3" borderId="0" xfId="5" applyFont="1" applyFill="1" applyBorder="1" applyAlignment="1">
      <alignment horizontal="left" vertical="center" wrapText="1"/>
    </xf>
    <xf numFmtId="0" fontId="41" fillId="5" borderId="0" xfId="5" applyFont="1" applyFill="1"/>
    <xf numFmtId="2" fontId="12" fillId="7" borderId="0" xfId="2" applyNumberFormat="1" applyFont="1" applyFill="1" applyBorder="1" applyAlignment="1">
      <alignment horizontal="right" vertical="center"/>
    </xf>
    <xf numFmtId="2" fontId="12" fillId="7" borderId="10" xfId="2" applyNumberFormat="1" applyFont="1" applyFill="1" applyBorder="1" applyAlignment="1">
      <alignment horizontal="right" vertical="center"/>
    </xf>
    <xf numFmtId="164" fontId="29" fillId="2" borderId="0" xfId="5" applyNumberFormat="1" applyFont="1" applyFill="1"/>
    <xf numFmtId="2" fontId="12" fillId="5" borderId="12" xfId="3" applyNumberFormat="1" applyFont="1" applyFill="1" applyBorder="1" applyAlignment="1">
      <alignment horizontal="left" vertical="center" wrapText="1"/>
    </xf>
    <xf numFmtId="0" fontId="37" fillId="2" borderId="0" xfId="5" applyFont="1" applyFill="1"/>
    <xf numFmtId="0" fontId="41" fillId="2" borderId="0" xfId="5" applyFont="1" applyFill="1"/>
    <xf numFmtId="0" fontId="42" fillId="5" borderId="0" xfId="5" applyFont="1" applyFill="1"/>
    <xf numFmtId="0" fontId="43" fillId="3" borderId="0" xfId="5" applyFont="1" applyFill="1"/>
    <xf numFmtId="2" fontId="42" fillId="7" borderId="4" xfId="2" applyNumberFormat="1" applyFont="1" applyFill="1" applyBorder="1" applyAlignment="1">
      <alignment vertical="center"/>
    </xf>
    <xf numFmtId="2" fontId="44" fillId="7" borderId="4" xfId="2" applyNumberFormat="1" applyFont="1" applyFill="1" applyBorder="1" applyAlignment="1">
      <alignment vertical="center"/>
    </xf>
    <xf numFmtId="2" fontId="23" fillId="2" borderId="0" xfId="2" applyNumberFormat="1" applyFont="1" applyFill="1" applyBorder="1" applyAlignment="1">
      <alignment vertical="center"/>
    </xf>
    <xf numFmtId="1" fontId="12" fillId="7" borderId="0" xfId="2" applyNumberFormat="1" applyFont="1" applyFill="1" applyBorder="1" applyAlignment="1">
      <alignment horizontal="right" vertical="center"/>
    </xf>
    <xf numFmtId="1" fontId="12" fillId="7" borderId="27" xfId="2" applyNumberFormat="1" applyFont="1" applyFill="1" applyBorder="1" applyAlignment="1">
      <alignment horizontal="right" vertical="center"/>
    </xf>
    <xf numFmtId="1" fontId="12" fillId="7" borderId="7" xfId="2" applyNumberFormat="1" applyFont="1" applyFill="1" applyBorder="1" applyAlignment="1">
      <alignment horizontal="right" vertical="center"/>
    </xf>
    <xf numFmtId="1" fontId="12" fillId="7" borderId="27" xfId="2" applyNumberFormat="1" applyFont="1" applyFill="1" applyBorder="1" applyAlignment="1">
      <alignment horizontal="center" vertical="center" wrapText="1"/>
    </xf>
    <xf numFmtId="1" fontId="12" fillId="7" borderId="48" xfId="2" applyNumberFormat="1" applyFont="1" applyFill="1" applyBorder="1" applyAlignment="1">
      <alignment horizontal="right" vertical="center"/>
    </xf>
    <xf numFmtId="1" fontId="12" fillId="7" borderId="10" xfId="2" applyNumberFormat="1" applyFont="1" applyFill="1" applyBorder="1" applyAlignment="1">
      <alignment horizontal="right" vertical="center"/>
    </xf>
    <xf numFmtId="165" fontId="12" fillId="5" borderId="29" xfId="3" applyNumberFormat="1" applyFont="1" applyFill="1" applyBorder="1" applyAlignment="1">
      <alignment horizontal="right" vertical="center"/>
    </xf>
    <xf numFmtId="2" fontId="12" fillId="5" borderId="4" xfId="3" applyNumberFormat="1" applyFont="1" applyFill="1" applyBorder="1" applyAlignment="1">
      <alignment horizontal="left" vertical="center"/>
    </xf>
    <xf numFmtId="164" fontId="42" fillId="5" borderId="0" xfId="5" applyNumberFormat="1" applyFont="1" applyFill="1"/>
    <xf numFmtId="167" fontId="12" fillId="5" borderId="4" xfId="3" applyNumberFormat="1" applyFont="1" applyFill="1" applyBorder="1" applyAlignment="1">
      <alignment horizontal="left" vertical="center"/>
    </xf>
    <xf numFmtId="164" fontId="42" fillId="5" borderId="0" xfId="5" applyNumberFormat="1" applyFont="1" applyFill="1" applyBorder="1"/>
    <xf numFmtId="2" fontId="12" fillId="5" borderId="12" xfId="3" applyNumberFormat="1" applyFont="1" applyFill="1" applyBorder="1" applyAlignment="1">
      <alignment horizontal="left" vertical="center"/>
    </xf>
    <xf numFmtId="165" fontId="12" fillId="5" borderId="26" xfId="3" applyNumberFormat="1" applyFont="1" applyFill="1" applyBorder="1" applyAlignment="1">
      <alignment horizontal="right" vertical="center"/>
    </xf>
    <xf numFmtId="0" fontId="43" fillId="3" borderId="0" xfId="5" applyFont="1" applyFill="1" applyBorder="1"/>
    <xf numFmtId="1" fontId="34" fillId="2" borderId="4" xfId="3" applyNumberFormat="1" applyFont="1" applyFill="1" applyBorder="1" applyAlignment="1">
      <alignment horizontal="left" vertical="center"/>
    </xf>
    <xf numFmtId="1" fontId="34" fillId="2" borderId="0" xfId="3" applyNumberFormat="1" applyFont="1" applyFill="1" applyBorder="1" applyAlignment="1">
      <alignment horizontal="left" vertical="center"/>
    </xf>
    <xf numFmtId="164" fontId="42" fillId="2" borderId="11" xfId="5" applyNumberFormat="1" applyFont="1" applyFill="1" applyBorder="1" applyAlignment="1">
      <alignment horizontal="left" vertical="center"/>
    </xf>
    <xf numFmtId="0" fontId="42" fillId="2" borderId="11" xfId="5" applyFont="1" applyFill="1" applyBorder="1" applyAlignment="1">
      <alignment horizontal="left" vertical="center"/>
    </xf>
    <xf numFmtId="1" fontId="34" fillId="2" borderId="17" xfId="3" applyNumberFormat="1" applyFont="1" applyFill="1" applyBorder="1" applyAlignment="1">
      <alignment horizontal="left" vertical="center"/>
    </xf>
    <xf numFmtId="1" fontId="34" fillId="2" borderId="18" xfId="3" applyNumberFormat="1" applyFont="1" applyFill="1" applyBorder="1" applyAlignment="1">
      <alignment horizontal="left" vertical="center"/>
    </xf>
    <xf numFmtId="0" fontId="42" fillId="2" borderId="19" xfId="5" applyFont="1" applyFill="1" applyBorder="1" applyAlignment="1">
      <alignment horizontal="left" vertical="center"/>
    </xf>
    <xf numFmtId="1" fontId="45" fillId="5" borderId="0" xfId="3" applyNumberFormat="1" applyFont="1" applyFill="1" applyBorder="1" applyAlignment="1">
      <alignment horizontal="left" vertical="center" wrapText="1"/>
    </xf>
    <xf numFmtId="0" fontId="42" fillId="3" borderId="0" xfId="5" applyFont="1" applyFill="1" applyBorder="1" applyAlignment="1">
      <alignment horizontal="left" vertical="center" wrapText="1"/>
    </xf>
    <xf numFmtId="0" fontId="42" fillId="5" borderId="0" xfId="5" applyFont="1" applyFill="1" applyBorder="1"/>
    <xf numFmtId="9" fontId="13" fillId="5" borderId="4" xfId="16" applyFont="1" applyFill="1" applyBorder="1" applyAlignment="1">
      <alignment horizontal="left" vertical="center"/>
    </xf>
    <xf numFmtId="164" fontId="12" fillId="5" borderId="0" xfId="3" applyNumberFormat="1" applyFont="1" applyFill="1" applyBorder="1" applyAlignment="1">
      <alignment vertical="center"/>
    </xf>
    <xf numFmtId="9" fontId="12" fillId="5" borderId="4" xfId="16" applyFont="1" applyFill="1" applyBorder="1" applyAlignment="1">
      <alignment horizontal="left" vertical="center"/>
    </xf>
    <xf numFmtId="165" fontId="12" fillId="5" borderId="11" xfId="3" applyNumberFormat="1" applyFont="1" applyFill="1" applyBorder="1" applyAlignment="1">
      <alignment vertical="center"/>
    </xf>
    <xf numFmtId="165" fontId="33" fillId="3" borderId="0" xfId="5" applyNumberFormat="1" applyFont="1" applyFill="1"/>
    <xf numFmtId="9" fontId="12" fillId="2" borderId="4" xfId="16" applyFont="1" applyFill="1" applyBorder="1" applyAlignment="1">
      <alignment horizontal="left" vertical="center"/>
    </xf>
    <xf numFmtId="165" fontId="12" fillId="2" borderId="0" xfId="3" applyNumberFormat="1" applyFont="1" applyFill="1" applyBorder="1" applyAlignment="1">
      <alignment vertical="center"/>
    </xf>
    <xf numFmtId="165" fontId="12" fillId="2" borderId="11" xfId="3" applyNumberFormat="1" applyFont="1" applyFill="1" applyBorder="1" applyAlignment="1">
      <alignment vertical="center"/>
    </xf>
    <xf numFmtId="9" fontId="13" fillId="5" borderId="15" xfId="16" applyFont="1" applyFill="1" applyBorder="1" applyAlignment="1">
      <alignment horizontal="left" vertical="center"/>
    </xf>
    <xf numFmtId="165" fontId="13" fillId="5" borderId="8" xfId="3" applyNumberFormat="1" applyFont="1" applyFill="1" applyBorder="1" applyAlignment="1">
      <alignment vertical="center"/>
    </xf>
    <xf numFmtId="165" fontId="13" fillId="5" borderId="9" xfId="3" applyNumberFormat="1" applyFont="1" applyFill="1" applyBorder="1" applyAlignment="1">
      <alignment vertical="center"/>
    </xf>
    <xf numFmtId="165" fontId="13" fillId="5" borderId="0" xfId="3" applyNumberFormat="1" applyFont="1" applyFill="1" applyBorder="1" applyAlignment="1">
      <alignment vertical="center"/>
    </xf>
    <xf numFmtId="0" fontId="46" fillId="5" borderId="0" xfId="5" applyFont="1" applyFill="1"/>
    <xf numFmtId="164" fontId="12" fillId="5" borderId="4" xfId="3" applyNumberFormat="1" applyFont="1" applyFill="1" applyBorder="1" applyAlignment="1">
      <alignment horizontal="left" vertical="center"/>
    </xf>
    <xf numFmtId="0" fontId="33" fillId="3" borderId="0" xfId="15" applyFont="1" applyFill="1"/>
    <xf numFmtId="0" fontId="33" fillId="3" borderId="0" xfId="15" applyFont="1" applyFill="1" applyBorder="1"/>
    <xf numFmtId="2" fontId="40" fillId="7" borderId="4" xfId="3" applyNumberFormat="1" applyFont="1" applyFill="1" applyBorder="1" applyAlignment="1">
      <alignment horizontal="left" vertical="center"/>
    </xf>
    <xf numFmtId="2" fontId="40" fillId="7" borderId="0" xfId="3" applyNumberFormat="1" applyFont="1" applyFill="1" applyBorder="1" applyAlignment="1">
      <alignment horizontal="left" vertical="center"/>
    </xf>
    <xf numFmtId="2" fontId="33" fillId="7" borderId="4" xfId="3" applyNumberFormat="1" applyFont="1" applyFill="1" applyBorder="1" applyAlignment="1">
      <alignment vertical="center"/>
    </xf>
    <xf numFmtId="2" fontId="33" fillId="7" borderId="0" xfId="3" applyNumberFormat="1" applyFont="1" applyFill="1" applyBorder="1" applyAlignment="1">
      <alignment vertical="center"/>
    </xf>
    <xf numFmtId="2" fontId="13" fillId="5" borderId="4" xfId="3" applyNumberFormat="1" applyFont="1" applyFill="1" applyBorder="1" applyAlignment="1">
      <alignment vertical="center"/>
    </xf>
    <xf numFmtId="2" fontId="13" fillId="5" borderId="0" xfId="3" applyNumberFormat="1" applyFont="1" applyFill="1" applyBorder="1" applyAlignment="1">
      <alignment horizontal="left" vertical="center"/>
    </xf>
    <xf numFmtId="2" fontId="12" fillId="5" borderId="0" xfId="3" applyNumberFormat="1" applyFont="1" applyFill="1" applyBorder="1" applyAlignment="1">
      <alignment horizontal="right" vertical="center"/>
    </xf>
    <xf numFmtId="2" fontId="12" fillId="5" borderId="11" xfId="3" applyNumberFormat="1" applyFont="1" applyFill="1" applyBorder="1" applyAlignment="1">
      <alignment horizontal="right" vertical="center"/>
    </xf>
    <xf numFmtId="0" fontId="40" fillId="3" borderId="0" xfId="15" applyFont="1" applyFill="1"/>
    <xf numFmtId="2" fontId="12" fillId="5" borderId="4" xfId="3" applyNumberFormat="1" applyFont="1" applyFill="1" applyBorder="1" applyAlignment="1">
      <alignment vertical="center"/>
    </xf>
    <xf numFmtId="2" fontId="29" fillId="5" borderId="4" xfId="3" applyNumberFormat="1" applyFont="1" applyFill="1" applyBorder="1" applyAlignment="1">
      <alignment vertical="center"/>
    </xf>
    <xf numFmtId="2" fontId="48" fillId="5" borderId="0" xfId="3" applyNumberFormat="1" applyFont="1" applyFill="1" applyBorder="1" applyAlignment="1">
      <alignment horizontal="left" vertical="center"/>
    </xf>
    <xf numFmtId="2" fontId="29" fillId="5" borderId="0" xfId="3" applyNumberFormat="1" applyFont="1" applyFill="1" applyBorder="1" applyAlignment="1">
      <alignment horizontal="left" vertical="center"/>
    </xf>
    <xf numFmtId="2" fontId="29" fillId="5" borderId="12" xfId="3" applyNumberFormat="1" applyFont="1" applyFill="1" applyBorder="1" applyAlignment="1">
      <alignment vertical="center"/>
    </xf>
    <xf numFmtId="2" fontId="29" fillId="5" borderId="13" xfId="3" applyNumberFormat="1" applyFont="1" applyFill="1" applyBorder="1" applyAlignment="1">
      <alignment horizontal="left" vertical="center"/>
    </xf>
    <xf numFmtId="165" fontId="12" fillId="5" borderId="7" xfId="3" applyNumberFormat="1" applyFont="1" applyFill="1" applyBorder="1" applyAlignment="1">
      <alignment horizontal="right" vertical="center"/>
    </xf>
    <xf numFmtId="165" fontId="12" fillId="5" borderId="10" xfId="3" applyNumberFormat="1" applyFont="1" applyFill="1" applyBorder="1" applyAlignment="1">
      <alignment horizontal="right" vertical="center"/>
    </xf>
    <xf numFmtId="165" fontId="12" fillId="5" borderId="0" xfId="5" applyNumberFormat="1" applyFont="1" applyFill="1"/>
    <xf numFmtId="0" fontId="29" fillId="5" borderId="0" xfId="3" applyNumberFormat="1" applyFont="1" applyFill="1" applyBorder="1" applyAlignment="1">
      <alignment horizontal="left" vertical="center" wrapText="1"/>
    </xf>
    <xf numFmtId="2" fontId="12" fillId="2" borderId="4" xfId="3" applyNumberFormat="1" applyFont="1" applyFill="1" applyBorder="1" applyAlignment="1">
      <alignment vertical="center"/>
    </xf>
    <xf numFmtId="0" fontId="29" fillId="2" borderId="0" xfId="3" applyNumberFormat="1" applyFont="1" applyFill="1" applyBorder="1" applyAlignment="1">
      <alignment horizontal="left" vertical="center" wrapText="1"/>
    </xf>
    <xf numFmtId="165" fontId="12" fillId="5" borderId="0" xfId="3" quotePrefix="1" applyNumberFormat="1" applyFont="1" applyFill="1" applyBorder="1" applyAlignment="1">
      <alignment horizontal="right" vertical="center"/>
    </xf>
    <xf numFmtId="165" fontId="12" fillId="10" borderId="0" xfId="3" applyNumberFormat="1" applyFont="1" applyFill="1" applyBorder="1" applyAlignment="1">
      <alignment horizontal="right" vertical="center"/>
    </xf>
    <xf numFmtId="2" fontId="13" fillId="5" borderId="15" xfId="3" applyNumberFormat="1" applyFont="1" applyFill="1" applyBorder="1" applyAlignment="1">
      <alignment vertical="center"/>
    </xf>
    <xf numFmtId="0" fontId="29" fillId="5" borderId="8" xfId="3" applyNumberFormat="1" applyFont="1" applyFill="1" applyBorder="1" applyAlignment="1">
      <alignment horizontal="left" vertical="center" wrapText="1"/>
    </xf>
    <xf numFmtId="0" fontId="33" fillId="3" borderId="11" xfId="15" applyFont="1" applyFill="1" applyBorder="1"/>
    <xf numFmtId="0" fontId="34" fillId="2" borderId="0" xfId="3" applyNumberFormat="1" applyFont="1" applyFill="1" applyBorder="1" applyAlignment="1">
      <alignment horizontal="left" vertical="center" wrapText="1"/>
    </xf>
    <xf numFmtId="0" fontId="12" fillId="2" borderId="0" xfId="5" applyFont="1" applyFill="1" applyBorder="1" applyAlignment="1">
      <alignment horizontal="left" vertical="center" wrapText="1"/>
    </xf>
    <xf numFmtId="0" fontId="33" fillId="2" borderId="0" xfId="15" applyFont="1" applyFill="1"/>
    <xf numFmtId="0" fontId="33" fillId="2" borderId="0" xfId="15" applyFont="1" applyFill="1" applyBorder="1"/>
    <xf numFmtId="0" fontId="35" fillId="5" borderId="0" xfId="14" applyFont="1" applyFill="1"/>
    <xf numFmtId="0" fontId="33" fillId="3" borderId="0" xfId="14" applyFont="1" applyFill="1" applyBorder="1"/>
    <xf numFmtId="0" fontId="33" fillId="3" borderId="0" xfId="14" applyFont="1" applyFill="1"/>
    <xf numFmtId="2" fontId="23" fillId="4" borderId="36" xfId="2" applyNumberFormat="1" applyFont="1" applyFill="1" applyBorder="1" applyAlignment="1">
      <alignment vertical="center"/>
    </xf>
    <xf numFmtId="2" fontId="28" fillId="4" borderId="36" xfId="2" applyNumberFormat="1" applyFont="1" applyFill="1" applyBorder="1" applyAlignment="1">
      <alignment vertical="center"/>
    </xf>
    <xf numFmtId="2" fontId="12" fillId="4" borderId="0" xfId="2" applyNumberFormat="1" applyFont="1" applyFill="1" applyBorder="1" applyAlignment="1">
      <alignment horizontal="right" vertical="center"/>
    </xf>
    <xf numFmtId="2" fontId="12" fillId="4" borderId="57" xfId="2" applyNumberFormat="1" applyFont="1" applyFill="1" applyBorder="1" applyAlignment="1">
      <alignment horizontal="right" vertical="center"/>
    </xf>
    <xf numFmtId="0" fontId="12" fillId="9" borderId="36" xfId="5" applyFont="1" applyFill="1" applyBorder="1"/>
    <xf numFmtId="164" fontId="12" fillId="2" borderId="0" xfId="5" applyNumberFormat="1" applyFont="1" applyFill="1" applyBorder="1" applyAlignment="1">
      <alignment vertical="center"/>
    </xf>
    <xf numFmtId="164" fontId="12" fillId="2" borderId="57" xfId="5" applyNumberFormat="1" applyFont="1" applyFill="1" applyBorder="1" applyAlignment="1">
      <alignment vertical="center"/>
    </xf>
    <xf numFmtId="0" fontId="29" fillId="9" borderId="36" xfId="5" applyFont="1" applyFill="1" applyBorder="1"/>
    <xf numFmtId="0" fontId="12" fillId="9" borderId="36" xfId="5" applyFont="1" applyFill="1" applyBorder="1" applyAlignment="1">
      <alignment horizontal="left" indent="1"/>
    </xf>
    <xf numFmtId="0" fontId="29" fillId="9" borderId="36" xfId="5" applyFont="1" applyFill="1" applyBorder="1" applyAlignment="1">
      <alignment horizontal="left" indent="1"/>
    </xf>
    <xf numFmtId="0" fontId="12" fillId="9" borderId="36" xfId="5" applyFont="1" applyFill="1" applyBorder="1" applyAlignment="1">
      <alignment horizontal="left" vertical="top" indent="2"/>
    </xf>
    <xf numFmtId="0" fontId="12" fillId="9" borderId="36" xfId="5" applyFont="1" applyFill="1" applyBorder="1" applyAlignment="1">
      <alignment horizontal="left" indent="2"/>
    </xf>
    <xf numFmtId="0" fontId="12" fillId="9" borderId="36" xfId="5" applyFont="1" applyFill="1" applyBorder="1" applyAlignment="1">
      <alignment horizontal="left" vertical="center" indent="2"/>
    </xf>
    <xf numFmtId="0" fontId="12" fillId="9" borderId="36" xfId="5" applyFont="1" applyFill="1" applyBorder="1" applyAlignment="1">
      <alignment horizontal="left" vertical="center" indent="1"/>
    </xf>
    <xf numFmtId="164" fontId="12" fillId="2" borderId="11" xfId="5" applyNumberFormat="1" applyFont="1" applyFill="1" applyBorder="1" applyAlignment="1">
      <alignment vertical="center"/>
    </xf>
    <xf numFmtId="0" fontId="12" fillId="7" borderId="42" xfId="5" applyFont="1" applyFill="1" applyBorder="1"/>
    <xf numFmtId="0" fontId="12" fillId="9" borderId="36" xfId="5" applyFont="1" applyFill="1" applyBorder="1" applyAlignment="1">
      <alignment horizontal="left"/>
    </xf>
    <xf numFmtId="1" fontId="12" fillId="2" borderId="0" xfId="23" applyNumberFormat="1" applyFont="1" applyFill="1" applyBorder="1" applyAlignment="1">
      <alignment vertical="center"/>
    </xf>
    <xf numFmtId="1" fontId="12" fillId="2" borderId="11" xfId="23" applyNumberFormat="1" applyFont="1" applyFill="1" applyBorder="1" applyAlignment="1">
      <alignment vertical="center"/>
    </xf>
    <xf numFmtId="1" fontId="12" fillId="2" borderId="57" xfId="23" applyNumberFormat="1" applyFont="1" applyFill="1" applyBorder="1" applyAlignment="1">
      <alignment vertical="center"/>
    </xf>
    <xf numFmtId="1" fontId="12" fillId="2" borderId="44" xfId="23" applyNumberFormat="1" applyFont="1" applyFill="1" applyBorder="1" applyAlignment="1">
      <alignment vertical="center"/>
    </xf>
    <xf numFmtId="1" fontId="12" fillId="2" borderId="45" xfId="23" applyNumberFormat="1" applyFont="1" applyFill="1" applyBorder="1" applyAlignment="1">
      <alignment vertical="center"/>
    </xf>
    <xf numFmtId="2" fontId="23" fillId="4" borderId="4" xfId="2" applyNumberFormat="1" applyFont="1" applyFill="1" applyBorder="1" applyAlignment="1">
      <alignment vertical="center"/>
    </xf>
    <xf numFmtId="2" fontId="28" fillId="4" borderId="4" xfId="2" applyNumberFormat="1" applyFont="1" applyFill="1" applyBorder="1" applyAlignment="1">
      <alignment vertical="center"/>
    </xf>
    <xf numFmtId="2" fontId="23" fillId="4" borderId="39" xfId="2" applyNumberFormat="1" applyFont="1" applyFill="1" applyBorder="1" applyAlignment="1">
      <alignment horizontal="center" vertical="center"/>
    </xf>
    <xf numFmtId="2" fontId="12" fillId="4" borderId="41" xfId="2" applyNumberFormat="1" applyFont="1" applyFill="1" applyBorder="1" applyAlignment="1">
      <alignment horizontal="right" vertical="center"/>
    </xf>
    <xf numFmtId="2" fontId="12" fillId="2" borderId="4" xfId="2" applyNumberFormat="1" applyFont="1" applyFill="1" applyBorder="1" applyAlignment="1">
      <alignment horizontal="left" vertical="center"/>
    </xf>
    <xf numFmtId="2" fontId="12" fillId="2" borderId="0" xfId="2" applyNumberFormat="1" applyFont="1" applyFill="1" applyBorder="1" applyAlignment="1">
      <alignment horizontal="right" vertical="center"/>
    </xf>
    <xf numFmtId="2" fontId="12" fillId="2" borderId="11" xfId="2" applyNumberFormat="1" applyFont="1" applyFill="1" applyBorder="1" applyAlignment="1">
      <alignment horizontal="right" vertical="center"/>
    </xf>
    <xf numFmtId="0" fontId="10" fillId="2" borderId="4" xfId="14" applyFont="1" applyFill="1" applyBorder="1" applyAlignment="1">
      <alignment horizontal="left"/>
    </xf>
    <xf numFmtId="165" fontId="12" fillId="2" borderId="0" xfId="2" applyNumberFormat="1" applyFont="1" applyFill="1" applyBorder="1" applyAlignment="1">
      <alignment horizontal="right" vertical="center"/>
    </xf>
    <xf numFmtId="165" fontId="12" fillId="2" borderId="11" xfId="2" applyNumberFormat="1" applyFont="1" applyFill="1" applyBorder="1" applyAlignment="1">
      <alignment horizontal="right" vertical="center"/>
    </xf>
    <xf numFmtId="0" fontId="30" fillId="2" borderId="4" xfId="14" applyFont="1" applyFill="1" applyBorder="1" applyAlignment="1">
      <alignment horizontal="left"/>
    </xf>
    <xf numFmtId="0" fontId="10" fillId="2" borderId="4" xfId="14" applyFont="1" applyFill="1" applyBorder="1" applyAlignment="1">
      <alignment horizontal="left" indent="1"/>
    </xf>
    <xf numFmtId="0" fontId="30" fillId="2" borderId="4" xfId="14" applyFont="1" applyFill="1" applyBorder="1" applyAlignment="1">
      <alignment horizontal="left" indent="1"/>
    </xf>
    <xf numFmtId="0" fontId="10" fillId="2" borderId="4" xfId="14" applyFont="1" applyFill="1" applyBorder="1" applyAlignment="1">
      <alignment horizontal="left" indent="2"/>
    </xf>
    <xf numFmtId="0" fontId="10" fillId="2" borderId="4" xfId="14" applyFont="1" applyFill="1" applyBorder="1" applyAlignment="1">
      <alignment horizontal="left" vertical="center"/>
    </xf>
    <xf numFmtId="0" fontId="10" fillId="2" borderId="4" xfId="14" applyFont="1" applyFill="1" applyBorder="1" applyAlignment="1">
      <alignment horizontal="left" vertical="center" wrapText="1"/>
    </xf>
    <xf numFmtId="0" fontId="10" fillId="2" borderId="69" xfId="14" applyFont="1" applyFill="1" applyBorder="1" applyAlignment="1">
      <alignment horizontal="left" vertical="center" wrapText="1"/>
    </xf>
    <xf numFmtId="165" fontId="12" fillId="2" borderId="40" xfId="2" applyNumberFormat="1" applyFont="1" applyFill="1" applyBorder="1" applyAlignment="1">
      <alignment horizontal="right" vertical="center"/>
    </xf>
    <xf numFmtId="165" fontId="12" fillId="2" borderId="55" xfId="2" applyNumberFormat="1" applyFont="1" applyFill="1" applyBorder="1" applyAlignment="1">
      <alignment horizontal="right" vertical="center"/>
    </xf>
    <xf numFmtId="0" fontId="10" fillId="2" borderId="70" xfId="14" applyFont="1" applyFill="1" applyBorder="1" applyAlignment="1">
      <alignment vertical="center" wrapText="1"/>
    </xf>
    <xf numFmtId="165" fontId="12" fillId="2" borderId="39" xfId="2" applyNumberFormat="1" applyFont="1" applyFill="1" applyBorder="1" applyAlignment="1">
      <alignment horizontal="right" vertical="center"/>
    </xf>
    <xf numFmtId="165" fontId="12" fillId="2" borderId="56" xfId="2" applyNumberFormat="1" applyFont="1" applyFill="1" applyBorder="1" applyAlignment="1">
      <alignment horizontal="right" vertical="center"/>
    </xf>
    <xf numFmtId="0" fontId="10" fillId="2" borderId="4" xfId="14" applyFont="1" applyFill="1" applyBorder="1" applyAlignment="1">
      <alignment vertical="center" wrapText="1"/>
    </xf>
    <xf numFmtId="0" fontId="30" fillId="2" borderId="4" xfId="14" applyFont="1" applyFill="1" applyBorder="1" applyAlignment="1">
      <alignment horizontal="left" vertical="center" wrapText="1"/>
    </xf>
    <xf numFmtId="0" fontId="10" fillId="2" borderId="4" xfId="14" applyFont="1" applyFill="1" applyBorder="1" applyAlignment="1">
      <alignment horizontal="left" vertical="center" wrapText="1" indent="1"/>
    </xf>
    <xf numFmtId="0" fontId="10" fillId="2" borderId="71" xfId="14" applyFont="1" applyFill="1" applyBorder="1" applyAlignment="1">
      <alignment horizontal="left" vertical="center" wrapText="1"/>
    </xf>
    <xf numFmtId="165" fontId="12" fillId="2" borderId="38" xfId="2" applyNumberFormat="1" applyFont="1" applyFill="1" applyBorder="1" applyAlignment="1">
      <alignment horizontal="right" vertical="center"/>
    </xf>
    <xf numFmtId="165" fontId="12" fillId="2" borderId="73" xfId="2" applyNumberFormat="1" applyFont="1" applyFill="1" applyBorder="1" applyAlignment="1">
      <alignment horizontal="right" vertical="center"/>
    </xf>
    <xf numFmtId="0" fontId="10" fillId="2" borderId="46" xfId="2" applyFont="1" applyFill="1" applyBorder="1"/>
    <xf numFmtId="0" fontId="13" fillId="2" borderId="0" xfId="2" applyFont="1" applyFill="1" applyAlignment="1">
      <alignment horizontal="center"/>
    </xf>
    <xf numFmtId="164" fontId="12" fillId="5" borderId="0" xfId="2" applyNumberFormat="1" applyFont="1" applyFill="1" applyAlignment="1">
      <alignment horizontal="right"/>
    </xf>
    <xf numFmtId="0" fontId="12" fillId="5" borderId="0" xfId="2" applyFont="1" applyFill="1"/>
    <xf numFmtId="169" fontId="12" fillId="5" borderId="0" xfId="2" applyNumberFormat="1" applyFont="1" applyFill="1"/>
    <xf numFmtId="166" fontId="35" fillId="5" borderId="0" xfId="14" applyNumberFormat="1" applyFont="1" applyFill="1"/>
    <xf numFmtId="0" fontId="50" fillId="5" borderId="0" xfId="12" applyFont="1" applyFill="1"/>
    <xf numFmtId="0" fontId="50" fillId="5" borderId="0" xfId="12" applyFont="1" applyFill="1" applyAlignment="1">
      <alignment horizontal="right"/>
    </xf>
    <xf numFmtId="0" fontId="12" fillId="5" borderId="0" xfId="13" applyFont="1" applyFill="1"/>
    <xf numFmtId="0" fontId="50" fillId="5" borderId="0" xfId="12" applyFont="1" applyFill="1" applyBorder="1"/>
    <xf numFmtId="0" fontId="28" fillId="7" borderId="4" xfId="2" applyFont="1" applyFill="1" applyBorder="1" applyAlignment="1">
      <alignment horizontal="center" vertical="center"/>
    </xf>
    <xf numFmtId="0" fontId="12" fillId="7" borderId="0" xfId="5" applyFont="1" applyFill="1" applyBorder="1" applyAlignment="1">
      <alignment horizontal="center" vertical="center"/>
    </xf>
    <xf numFmtId="2" fontId="28" fillId="6" borderId="4" xfId="2" applyNumberFormat="1" applyFont="1" applyFill="1" applyBorder="1" applyAlignment="1">
      <alignment vertical="center"/>
    </xf>
    <xf numFmtId="2" fontId="28" fillId="6" borderId="0" xfId="2" applyNumberFormat="1" applyFont="1" applyFill="1" applyBorder="1" applyAlignment="1">
      <alignment vertical="center"/>
    </xf>
    <xf numFmtId="0" fontId="54" fillId="5" borderId="0" xfId="12" applyFont="1" applyFill="1" applyBorder="1" applyAlignment="1"/>
    <xf numFmtId="2" fontId="28" fillId="6" borderId="12" xfId="2" applyNumberFormat="1" applyFont="1" applyFill="1" applyBorder="1" applyAlignment="1"/>
    <xf numFmtId="2" fontId="28" fillId="6" borderId="13" xfId="2" applyNumberFormat="1" applyFont="1" applyFill="1" applyBorder="1" applyAlignment="1"/>
    <xf numFmtId="2" fontId="23" fillId="6" borderId="13" xfId="2" applyNumberFormat="1" applyFont="1" applyFill="1" applyBorder="1" applyAlignment="1">
      <alignment horizontal="right" vertical="center" wrapText="1"/>
    </xf>
    <xf numFmtId="2" fontId="23" fillId="6" borderId="26" xfId="2" applyNumberFormat="1" applyFont="1" applyFill="1" applyBorder="1" applyAlignment="1">
      <alignment horizontal="right" vertical="center" wrapText="1"/>
    </xf>
    <xf numFmtId="2" fontId="23" fillId="6" borderId="14" xfId="2" applyNumberFormat="1" applyFont="1" applyFill="1" applyBorder="1" applyAlignment="1">
      <alignment horizontal="right" vertical="center" wrapText="1"/>
    </xf>
    <xf numFmtId="2" fontId="54" fillId="5" borderId="0" xfId="12" applyNumberFormat="1" applyFont="1" applyFill="1" applyBorder="1" applyAlignment="1">
      <alignment horizontal="right" wrapText="1"/>
    </xf>
    <xf numFmtId="0" fontId="55" fillId="5" borderId="0" xfId="13" applyFont="1" applyFill="1" applyAlignment="1"/>
    <xf numFmtId="0" fontId="10" fillId="5" borderId="0" xfId="12" applyFont="1" applyFill="1"/>
    <xf numFmtId="164" fontId="12" fillId="5" borderId="7" xfId="2" applyNumberFormat="1" applyFont="1" applyFill="1" applyBorder="1" applyAlignment="1">
      <alignment horizontal="left" vertical="center"/>
    </xf>
    <xf numFmtId="165" fontId="12" fillId="2" borderId="7" xfId="2" applyNumberFormat="1" applyFont="1" applyFill="1" applyBorder="1" applyAlignment="1">
      <alignment horizontal="right" vertical="center"/>
    </xf>
    <xf numFmtId="165" fontId="12" fillId="2" borderId="27" xfId="2" applyNumberFormat="1" applyFont="1" applyFill="1" applyBorder="1" applyAlignment="1">
      <alignment horizontal="right" vertical="center"/>
    </xf>
    <xf numFmtId="165" fontId="12" fillId="2" borderId="28" xfId="2" applyNumberFormat="1" applyFont="1" applyFill="1" applyBorder="1" applyAlignment="1">
      <alignment horizontal="right" vertical="center"/>
    </xf>
    <xf numFmtId="165" fontId="12" fillId="2" borderId="10" xfId="2" applyNumberFormat="1" applyFont="1" applyFill="1" applyBorder="1" applyAlignment="1">
      <alignment horizontal="right" vertical="center"/>
    </xf>
    <xf numFmtId="164" fontId="33" fillId="5" borderId="0" xfId="12" applyNumberFormat="1" applyFont="1" applyFill="1"/>
    <xf numFmtId="164" fontId="12" fillId="5" borderId="0" xfId="2" applyNumberFormat="1" applyFont="1" applyFill="1" applyBorder="1" applyAlignment="1">
      <alignment horizontal="left" vertical="center"/>
    </xf>
    <xf numFmtId="165" fontId="12" fillId="2" borderId="29" xfId="2" applyNumberFormat="1" applyFont="1" applyFill="1" applyBorder="1" applyAlignment="1">
      <alignment horizontal="right" vertical="center"/>
    </xf>
    <xf numFmtId="165" fontId="12" fillId="2" borderId="30" xfId="2" applyNumberFormat="1" applyFont="1" applyFill="1" applyBorder="1" applyAlignment="1">
      <alignment horizontal="right" vertical="center"/>
    </xf>
    <xf numFmtId="0" fontId="31" fillId="5" borderId="0" xfId="12" applyFont="1" applyFill="1" applyAlignment="1">
      <alignment vertical="center"/>
    </xf>
    <xf numFmtId="164" fontId="23" fillId="5" borderId="0" xfId="2" applyNumberFormat="1" applyFont="1" applyFill="1" applyBorder="1" applyAlignment="1">
      <alignment horizontal="right" vertical="center"/>
    </xf>
    <xf numFmtId="0" fontId="56" fillId="5" borderId="0" xfId="12" applyFont="1" applyFill="1" applyBorder="1" applyAlignment="1">
      <alignment vertical="center"/>
    </xf>
    <xf numFmtId="0" fontId="12" fillId="5" borderId="0" xfId="13" applyFont="1" applyFill="1" applyAlignment="1">
      <alignment vertical="center"/>
    </xf>
    <xf numFmtId="164" fontId="12" fillId="2" borderId="13" xfId="2" applyNumberFormat="1" applyFont="1" applyFill="1" applyBorder="1" applyAlignment="1">
      <alignment horizontal="left" vertical="center"/>
    </xf>
    <xf numFmtId="165" fontId="12" fillId="2" borderId="13" xfId="2" applyNumberFormat="1" applyFont="1" applyFill="1" applyBorder="1" applyAlignment="1">
      <alignment horizontal="right" vertical="center"/>
    </xf>
    <xf numFmtId="165" fontId="12" fillId="2" borderId="26" xfId="2" applyNumberFormat="1" applyFont="1" applyFill="1" applyBorder="1" applyAlignment="1">
      <alignment horizontal="right" vertical="center"/>
    </xf>
    <xf numFmtId="165" fontId="12" fillId="2" borderId="31" xfId="2" applyNumberFormat="1" applyFont="1" applyFill="1" applyBorder="1" applyAlignment="1">
      <alignment horizontal="right" vertical="center"/>
    </xf>
    <xf numFmtId="165" fontId="12" fillId="2" borderId="14" xfId="2" applyNumberFormat="1" applyFont="1" applyFill="1" applyBorder="1" applyAlignment="1">
      <alignment horizontal="right" vertical="center"/>
    </xf>
    <xf numFmtId="164" fontId="12" fillId="2" borderId="0" xfId="2" applyNumberFormat="1" applyFont="1" applyFill="1" applyBorder="1" applyAlignment="1">
      <alignment horizontal="left" vertical="center"/>
    </xf>
    <xf numFmtId="0" fontId="12" fillId="5" borderId="0" xfId="13" applyFont="1" applyFill="1" applyBorder="1" applyAlignment="1">
      <alignment vertical="center"/>
    </xf>
    <xf numFmtId="164" fontId="12" fillId="2" borderId="18" xfId="2" applyNumberFormat="1" applyFont="1" applyFill="1" applyBorder="1" applyAlignment="1">
      <alignment horizontal="left" vertical="center"/>
    </xf>
    <xf numFmtId="165" fontId="12" fillId="2" borderId="18" xfId="2" applyNumberFormat="1" applyFont="1" applyFill="1" applyBorder="1" applyAlignment="1">
      <alignment horizontal="right" vertical="center"/>
    </xf>
    <xf numFmtId="165" fontId="12" fillId="2" borderId="32" xfId="2" applyNumberFormat="1" applyFont="1" applyFill="1" applyBorder="1" applyAlignment="1">
      <alignment horizontal="right" vertical="center"/>
    </xf>
    <xf numFmtId="165" fontId="12" fillId="2" borderId="19" xfId="2" applyNumberFormat="1" applyFont="1" applyFill="1" applyBorder="1" applyAlignment="1">
      <alignment horizontal="right" vertical="center"/>
    </xf>
    <xf numFmtId="0" fontId="12" fillId="5" borderId="0" xfId="13" applyFont="1" applyFill="1" applyBorder="1"/>
    <xf numFmtId="0" fontId="51" fillId="5" borderId="0" xfId="12" applyFont="1" applyFill="1" applyBorder="1" applyAlignment="1">
      <alignment wrapText="1"/>
    </xf>
    <xf numFmtId="0" fontId="51" fillId="5" borderId="0" xfId="12" applyFont="1" applyFill="1" applyBorder="1" applyAlignment="1">
      <alignment horizontal="right" wrapText="1"/>
    </xf>
    <xf numFmtId="0" fontId="50" fillId="5" borderId="0" xfId="12" applyFont="1" applyFill="1" applyBorder="1" applyAlignment="1">
      <alignment wrapText="1"/>
    </xf>
    <xf numFmtId="0" fontId="10" fillId="5" borderId="0" xfId="12" applyFont="1" applyFill="1" applyAlignment="1">
      <alignment horizontal="right"/>
    </xf>
    <xf numFmtId="166" fontId="26" fillId="5" borderId="0" xfId="13" applyNumberFormat="1" applyFont="1" applyFill="1"/>
    <xf numFmtId="0" fontId="12" fillId="5" borderId="0" xfId="13" applyFont="1" applyFill="1" applyAlignment="1">
      <alignment horizontal="right"/>
    </xf>
    <xf numFmtId="0" fontId="58" fillId="7" borderId="23" xfId="2" applyFont="1" applyFill="1" applyBorder="1" applyAlignment="1">
      <alignment horizontal="center" vertical="center"/>
    </xf>
    <xf numFmtId="0" fontId="25" fillId="7" borderId="24" xfId="5" applyFont="1" applyFill="1" applyBorder="1" applyAlignment="1">
      <alignment horizontal="center" vertical="center"/>
    </xf>
    <xf numFmtId="2" fontId="58" fillId="6" borderId="4" xfId="2" applyNumberFormat="1" applyFont="1" applyFill="1" applyBorder="1" applyAlignment="1">
      <alignment vertical="center"/>
    </xf>
    <xf numFmtId="2" fontId="58" fillId="6" borderId="0" xfId="2" applyNumberFormat="1" applyFont="1" applyFill="1" applyBorder="1" applyAlignment="1">
      <alignment vertical="center"/>
    </xf>
    <xf numFmtId="2" fontId="35" fillId="6" borderId="9" xfId="2" applyNumberFormat="1" applyFont="1" applyFill="1" applyBorder="1" applyAlignment="1">
      <alignment horizontal="right" vertical="center"/>
    </xf>
    <xf numFmtId="2" fontId="58" fillId="6" borderId="12" xfId="2" applyNumberFormat="1" applyFont="1" applyFill="1" applyBorder="1" applyAlignment="1"/>
    <xf numFmtId="2" fontId="58" fillId="6" borderId="13" xfId="2" applyNumberFormat="1" applyFont="1" applyFill="1" applyBorder="1" applyAlignment="1"/>
    <xf numFmtId="2" fontId="35" fillId="6" borderId="13" xfId="2" applyNumberFormat="1" applyFont="1" applyFill="1" applyBorder="1" applyAlignment="1">
      <alignment horizontal="right" wrapText="1"/>
    </xf>
    <xf numFmtId="2" fontId="35" fillId="6" borderId="26" xfId="2" applyNumberFormat="1" applyFont="1" applyFill="1" applyBorder="1" applyAlignment="1">
      <alignment horizontal="right" wrapText="1"/>
    </xf>
    <xf numFmtId="2" fontId="35" fillId="6" borderId="31" xfId="2" applyNumberFormat="1" applyFont="1" applyFill="1" applyBorder="1" applyAlignment="1">
      <alignment horizontal="right" wrapText="1"/>
    </xf>
    <xf numFmtId="2" fontId="35" fillId="6" borderId="8" xfId="2" applyNumberFormat="1" applyFont="1" applyFill="1" applyBorder="1" applyAlignment="1">
      <alignment horizontal="right" wrapText="1"/>
    </xf>
    <xf numFmtId="2" fontId="35" fillId="6" borderId="14" xfId="2" applyNumberFormat="1" applyFont="1" applyFill="1" applyBorder="1" applyAlignment="1">
      <alignment horizontal="right" wrapText="1"/>
    </xf>
    <xf numFmtId="0" fontId="55" fillId="5" borderId="0" xfId="13" applyFont="1" applyFill="1" applyBorder="1" applyAlignment="1"/>
    <xf numFmtId="0" fontId="56" fillId="5" borderId="0" xfId="12" applyFont="1" applyFill="1"/>
    <xf numFmtId="164" fontId="12" fillId="5" borderId="28" xfId="2" applyNumberFormat="1" applyFont="1" applyFill="1" applyBorder="1" applyAlignment="1">
      <alignment horizontal="left" vertical="center"/>
    </xf>
    <xf numFmtId="165" fontId="12" fillId="2" borderId="7" xfId="2" quotePrefix="1" applyNumberFormat="1" applyFont="1" applyFill="1" applyBorder="1" applyAlignment="1">
      <alignment horizontal="right" vertical="center"/>
    </xf>
    <xf numFmtId="165" fontId="12" fillId="2" borderId="27" xfId="2" quotePrefix="1" applyNumberFormat="1" applyFont="1" applyFill="1" applyBorder="1" applyAlignment="1">
      <alignment horizontal="right" vertical="center"/>
    </xf>
    <xf numFmtId="166" fontId="12" fillId="2" borderId="7" xfId="2" applyNumberFormat="1" applyFont="1" applyFill="1" applyBorder="1" applyAlignment="1">
      <alignment horizontal="right" vertical="center"/>
    </xf>
    <xf numFmtId="165" fontId="12" fillId="2" borderId="61" xfId="2" applyNumberFormat="1" applyFont="1" applyFill="1" applyBorder="1" applyAlignment="1">
      <alignment horizontal="right" vertical="center"/>
    </xf>
    <xf numFmtId="164" fontId="12" fillId="5" borderId="30" xfId="2" applyNumberFormat="1" applyFont="1" applyFill="1" applyBorder="1" applyAlignment="1">
      <alignment horizontal="left" vertical="center"/>
    </xf>
    <xf numFmtId="165" fontId="12" fillId="2" borderId="0" xfId="2" quotePrefix="1" applyNumberFormat="1" applyFont="1" applyFill="1" applyBorder="1" applyAlignment="1">
      <alignment horizontal="right" vertical="center"/>
    </xf>
    <xf numFmtId="165" fontId="12" fillId="2" borderId="29" xfId="2" quotePrefix="1" applyNumberFormat="1" applyFont="1" applyFill="1" applyBorder="1" applyAlignment="1">
      <alignment horizontal="right" vertical="center"/>
    </xf>
    <xf numFmtId="166" fontId="12" fillId="2" borderId="0" xfId="2" applyNumberFormat="1" applyFont="1" applyFill="1" applyBorder="1" applyAlignment="1">
      <alignment horizontal="right" vertical="center"/>
    </xf>
    <xf numFmtId="165" fontId="12" fillId="2" borderId="62" xfId="2" applyNumberFormat="1" applyFont="1" applyFill="1" applyBorder="1" applyAlignment="1">
      <alignment horizontal="right" vertical="center"/>
    </xf>
    <xf numFmtId="0" fontId="56" fillId="5" borderId="0" xfId="12" applyFont="1" applyFill="1" applyAlignment="1">
      <alignment vertical="center"/>
    </xf>
    <xf numFmtId="0" fontId="23" fillId="7" borderId="64" xfId="13" applyFont="1" applyFill="1" applyBorder="1" applyAlignment="1">
      <alignment vertical="center" textRotation="90" wrapText="1"/>
    </xf>
    <xf numFmtId="164" fontId="12" fillId="5" borderId="31" xfId="2" applyNumberFormat="1" applyFont="1" applyFill="1" applyBorder="1" applyAlignment="1">
      <alignment horizontal="left" vertical="center"/>
    </xf>
    <xf numFmtId="165" fontId="12" fillId="2" borderId="13" xfId="2" quotePrefix="1" applyNumberFormat="1" applyFont="1" applyFill="1" applyBorder="1" applyAlignment="1">
      <alignment horizontal="right" vertical="center"/>
    </xf>
    <xf numFmtId="165" fontId="12" fillId="2" borderId="26" xfId="2" quotePrefix="1" applyNumberFormat="1" applyFont="1" applyFill="1" applyBorder="1" applyAlignment="1">
      <alignment horizontal="right" vertical="center"/>
    </xf>
    <xf numFmtId="165" fontId="12" fillId="2" borderId="74" xfId="2" applyNumberFormat="1" applyFont="1" applyFill="1" applyBorder="1" applyAlignment="1">
      <alignment horizontal="right" vertical="center"/>
    </xf>
    <xf numFmtId="165" fontId="12" fillId="5" borderId="0" xfId="13" applyNumberFormat="1" applyFont="1" applyFill="1" applyBorder="1" applyAlignment="1">
      <alignment horizontal="right" vertical="center"/>
    </xf>
    <xf numFmtId="165" fontId="12" fillId="2" borderId="30" xfId="2" quotePrefix="1" applyNumberFormat="1" applyFont="1" applyFill="1" applyBorder="1" applyAlignment="1">
      <alignment horizontal="right" vertical="center"/>
    </xf>
    <xf numFmtId="0" fontId="10" fillId="3" borderId="25" xfId="6" applyFont="1" applyFill="1" applyBorder="1" applyAlignment="1"/>
    <xf numFmtId="0" fontId="10" fillId="3" borderId="7" xfId="6" applyFont="1" applyFill="1" applyBorder="1" applyAlignment="1"/>
    <xf numFmtId="0" fontId="10" fillId="3" borderId="7" xfId="6" applyFont="1" applyFill="1" applyBorder="1"/>
    <xf numFmtId="0" fontId="10" fillId="3" borderId="0" xfId="6" applyFont="1" applyFill="1" applyAlignment="1">
      <alignment vertical="center"/>
    </xf>
    <xf numFmtId="0" fontId="10" fillId="3" borderId="0" xfId="6" applyFont="1" applyFill="1"/>
    <xf numFmtId="0" fontId="10" fillId="7" borderId="4" xfId="9" applyFont="1" applyFill="1" applyBorder="1" applyAlignment="1">
      <alignment horizontal="left"/>
    </xf>
    <xf numFmtId="0" fontId="10" fillId="7" borderId="0" xfId="9" applyFont="1" applyFill="1" applyBorder="1" applyAlignment="1">
      <alignment horizontal="left"/>
    </xf>
    <xf numFmtId="164" fontId="10" fillId="7" borderId="0" xfId="3" applyNumberFormat="1" applyFont="1" applyFill="1" applyBorder="1" applyAlignment="1"/>
    <xf numFmtId="0" fontId="10" fillId="7" borderId="4" xfId="3" quotePrefix="1" applyFont="1" applyFill="1" applyBorder="1" applyAlignment="1">
      <alignment horizontal="left"/>
    </xf>
    <xf numFmtId="0" fontId="10" fillId="7" borderId="0" xfId="3" quotePrefix="1" applyFont="1" applyFill="1" applyBorder="1" applyAlignment="1">
      <alignment horizontal="left"/>
    </xf>
    <xf numFmtId="0" fontId="10" fillId="7" borderId="0" xfId="3" applyFont="1" applyFill="1" applyBorder="1"/>
    <xf numFmtId="164" fontId="33" fillId="7" borderId="0" xfId="3" applyNumberFormat="1" applyFont="1" applyFill="1" applyBorder="1" applyAlignment="1">
      <alignment horizontal="center" vertical="center"/>
    </xf>
    <xf numFmtId="0" fontId="10" fillId="3" borderId="0" xfId="6" applyFont="1" applyFill="1" applyBorder="1" applyAlignment="1">
      <alignment vertical="center"/>
    </xf>
    <xf numFmtId="0" fontId="10" fillId="7" borderId="4" xfId="3" quotePrefix="1" applyFont="1" applyFill="1" applyBorder="1" applyAlignment="1">
      <alignment horizontal="left" vertical="center"/>
    </xf>
    <xf numFmtId="0" fontId="10" fillId="7" borderId="0" xfId="3" quotePrefix="1" applyFont="1" applyFill="1" applyBorder="1" applyAlignment="1">
      <alignment horizontal="left" vertical="center"/>
    </xf>
    <xf numFmtId="2" fontId="31" fillId="7" borderId="0" xfId="3" applyNumberFormat="1" applyFont="1" applyFill="1" applyBorder="1" applyAlignment="1">
      <alignment horizontal="right" vertical="center"/>
    </xf>
    <xf numFmtId="0" fontId="10" fillId="7" borderId="0" xfId="6" applyFont="1" applyFill="1" applyBorder="1" applyAlignment="1">
      <alignment horizontal="right" vertical="center"/>
    </xf>
    <xf numFmtId="0" fontId="10" fillId="7" borderId="10" xfId="6" applyFont="1" applyFill="1" applyBorder="1" applyAlignment="1">
      <alignment horizontal="right" vertical="center"/>
    </xf>
    <xf numFmtId="166" fontId="12" fillId="2" borderId="0" xfId="10" applyNumberFormat="1" applyFont="1" applyFill="1" applyBorder="1" applyAlignment="1">
      <alignment horizontal="right"/>
    </xf>
    <xf numFmtId="0" fontId="31" fillId="5" borderId="4" xfId="3" applyNumberFormat="1" applyFont="1" applyFill="1" applyBorder="1" applyAlignment="1">
      <alignment horizontal="left" vertical="center"/>
    </xf>
    <xf numFmtId="0" fontId="37" fillId="3" borderId="0" xfId="6" applyFont="1" applyFill="1" applyBorder="1" applyAlignment="1">
      <alignment horizontal="left" vertical="center"/>
    </xf>
    <xf numFmtId="0" fontId="29" fillId="3" borderId="0" xfId="6" applyFont="1" applyFill="1" applyBorder="1" applyAlignment="1">
      <alignment horizontal="left" vertical="center"/>
    </xf>
    <xf numFmtId="0" fontId="31" fillId="5" borderId="0" xfId="3" applyNumberFormat="1" applyFont="1" applyFill="1" applyBorder="1" applyAlignment="1">
      <alignment horizontal="left" vertical="center"/>
    </xf>
    <xf numFmtId="165" fontId="31" fillId="2" borderId="0" xfId="8" applyNumberFormat="1" applyFont="1" applyFill="1" applyBorder="1" applyAlignment="1">
      <alignment horizontal="right" vertical="center"/>
    </xf>
    <xf numFmtId="165" fontId="31" fillId="2" borderId="11" xfId="8" applyNumberFormat="1" applyFont="1" applyFill="1" applyBorder="1" applyAlignment="1">
      <alignment horizontal="right" vertical="center"/>
    </xf>
    <xf numFmtId="165" fontId="13" fillId="2" borderId="0" xfId="11" applyNumberFormat="1" applyFont="1" applyFill="1" applyBorder="1" applyAlignment="1"/>
    <xf numFmtId="0" fontId="62" fillId="3" borderId="0" xfId="6" applyFont="1" applyFill="1" applyBorder="1" applyAlignment="1">
      <alignment horizontal="left" vertical="center"/>
    </xf>
    <xf numFmtId="0" fontId="63" fillId="5" borderId="0" xfId="3" applyNumberFormat="1" applyFont="1" applyFill="1" applyBorder="1" applyAlignment="1">
      <alignment horizontal="left" vertical="center"/>
    </xf>
    <xf numFmtId="165" fontId="30" fillId="2" borderId="0" xfId="8" applyNumberFormat="1" applyFont="1" applyFill="1" applyBorder="1" applyAlignment="1">
      <alignment horizontal="right" vertical="center"/>
    </xf>
    <xf numFmtId="165" fontId="30" fillId="2" borderId="11" xfId="8" applyNumberFormat="1" applyFont="1" applyFill="1" applyBorder="1" applyAlignment="1">
      <alignment horizontal="right" vertical="center"/>
    </xf>
    <xf numFmtId="165" fontId="12" fillId="2" borderId="0" xfId="11" applyNumberFormat="1" applyFont="1" applyFill="1" applyBorder="1" applyAlignment="1"/>
    <xf numFmtId="165" fontId="31" fillId="2" borderId="0" xfId="3" applyNumberFormat="1" applyFont="1" applyFill="1" applyBorder="1" applyAlignment="1">
      <alignment horizontal="right" vertical="center"/>
    </xf>
    <xf numFmtId="165" fontId="31" fillId="2" borderId="11" xfId="3" applyNumberFormat="1" applyFont="1" applyFill="1" applyBorder="1" applyAlignment="1">
      <alignment horizontal="right" vertical="center"/>
    </xf>
    <xf numFmtId="0" fontId="10" fillId="5" borderId="4" xfId="3" applyNumberFormat="1" applyFont="1" applyFill="1" applyBorder="1" applyAlignment="1">
      <alignment horizontal="left" vertical="center"/>
    </xf>
    <xf numFmtId="0" fontId="10" fillId="5" borderId="0" xfId="3" applyNumberFormat="1" applyFont="1" applyFill="1" applyBorder="1" applyAlignment="1">
      <alignment horizontal="left" vertical="center"/>
    </xf>
    <xf numFmtId="0" fontId="10" fillId="5" borderId="0" xfId="8" applyNumberFormat="1" applyFont="1" applyFill="1" applyBorder="1" applyAlignment="1">
      <alignment horizontal="left" vertical="center"/>
    </xf>
    <xf numFmtId="165" fontId="10" fillId="5" borderId="0" xfId="8" applyNumberFormat="1" applyFont="1" applyFill="1" applyBorder="1" applyAlignment="1">
      <alignment horizontal="right" vertical="center"/>
    </xf>
    <xf numFmtId="0" fontId="10" fillId="3" borderId="0" xfId="6" applyFont="1" applyFill="1" applyAlignment="1"/>
    <xf numFmtId="0" fontId="10" fillId="3" borderId="0" xfId="6" applyFont="1" applyFill="1" applyBorder="1"/>
    <xf numFmtId="0" fontId="30" fillId="5" borderId="4" xfId="3" applyNumberFormat="1" applyFont="1" applyFill="1" applyBorder="1" applyAlignment="1">
      <alignment horizontal="left" vertical="center"/>
    </xf>
    <xf numFmtId="0" fontId="30" fillId="5" borderId="0" xfId="3" applyNumberFormat="1" applyFont="1" applyFill="1" applyBorder="1" applyAlignment="1">
      <alignment horizontal="left" vertical="center"/>
    </xf>
    <xf numFmtId="0" fontId="10" fillId="5" borderId="0" xfId="3" applyNumberFormat="1" applyFont="1" applyFill="1" applyBorder="1" applyAlignment="1">
      <alignment horizontal="left" vertical="center" wrapText="1"/>
    </xf>
    <xf numFmtId="165" fontId="10" fillId="2" borderId="0" xfId="3" applyNumberFormat="1" applyFont="1" applyFill="1" applyBorder="1" applyAlignment="1">
      <alignment vertical="center"/>
    </xf>
    <xf numFmtId="165" fontId="10" fillId="2" borderId="0" xfId="8" applyNumberFormat="1" applyFont="1" applyFill="1" applyBorder="1" applyAlignment="1">
      <alignment vertical="center"/>
    </xf>
    <xf numFmtId="165" fontId="10" fillId="2" borderId="11" xfId="8" applyNumberFormat="1" applyFont="1" applyFill="1" applyBorder="1" applyAlignment="1">
      <alignment vertical="center"/>
    </xf>
    <xf numFmtId="0" fontId="31" fillId="3" borderId="0" xfId="6" applyFont="1" applyFill="1"/>
    <xf numFmtId="0" fontId="31" fillId="5" borderId="4" xfId="6" applyNumberFormat="1" applyFont="1" applyFill="1" applyBorder="1" applyAlignment="1">
      <alignment horizontal="left" vertical="center"/>
    </xf>
    <xf numFmtId="0" fontId="31" fillId="5" borderId="0" xfId="6" applyNumberFormat="1" applyFont="1" applyFill="1" applyBorder="1" applyAlignment="1">
      <alignment horizontal="left" vertical="center"/>
    </xf>
    <xf numFmtId="165" fontId="31" fillId="2" borderId="0" xfId="6" applyNumberFormat="1" applyFont="1" applyFill="1" applyBorder="1" applyAlignment="1">
      <alignment horizontal="right" vertical="center"/>
    </xf>
    <xf numFmtId="165" fontId="31" fillId="2" borderId="11" xfId="6" applyNumberFormat="1" applyFont="1" applyFill="1" applyBorder="1" applyAlignment="1">
      <alignment horizontal="right" vertical="center"/>
    </xf>
    <xf numFmtId="0" fontId="30" fillId="5" borderId="4" xfId="6" applyNumberFormat="1" applyFont="1" applyFill="1" applyBorder="1" applyAlignment="1">
      <alignment horizontal="left" vertical="center"/>
    </xf>
    <xf numFmtId="0" fontId="30" fillId="5" borderId="0" xfId="6" applyNumberFormat="1" applyFont="1" applyFill="1" applyBorder="1" applyAlignment="1">
      <alignment horizontal="left" vertical="center"/>
    </xf>
    <xf numFmtId="0" fontId="10" fillId="5" borderId="0" xfId="6" applyNumberFormat="1" applyFont="1" applyFill="1" applyBorder="1" applyAlignment="1">
      <alignment horizontal="left" vertical="center"/>
    </xf>
    <xf numFmtId="165" fontId="10" fillId="2" borderId="0" xfId="6" applyNumberFormat="1" applyFont="1" applyFill="1" applyBorder="1" applyAlignment="1">
      <alignment horizontal="right" vertical="center"/>
    </xf>
    <xf numFmtId="165" fontId="10" fillId="2" borderId="11" xfId="6" applyNumberFormat="1" applyFont="1" applyFill="1" applyBorder="1" applyAlignment="1">
      <alignment horizontal="right" vertical="center"/>
    </xf>
    <xf numFmtId="0" fontId="31" fillId="5" borderId="4" xfId="8" applyNumberFormat="1" applyFont="1" applyFill="1" applyBorder="1" applyAlignment="1">
      <alignment horizontal="left" vertical="center"/>
    </xf>
    <xf numFmtId="0" fontId="31" fillId="5" borderId="0" xfId="8" applyNumberFormat="1" applyFont="1" applyFill="1" applyBorder="1" applyAlignment="1">
      <alignment horizontal="left" vertical="center"/>
    </xf>
    <xf numFmtId="165" fontId="10" fillId="2" borderId="0" xfId="8" applyNumberFormat="1" applyFont="1" applyFill="1" applyBorder="1" applyAlignment="1">
      <alignment horizontal="right" vertical="center"/>
    </xf>
    <xf numFmtId="165" fontId="10" fillId="2" borderId="11" xfId="8" applyNumberFormat="1" applyFont="1" applyFill="1" applyBorder="1" applyAlignment="1">
      <alignment horizontal="right" vertical="center"/>
    </xf>
    <xf numFmtId="0" fontId="12" fillId="5" borderId="0" xfId="5" applyFont="1" applyFill="1" applyAlignment="1">
      <alignment vertical="center"/>
    </xf>
    <xf numFmtId="0" fontId="12" fillId="2" borderId="0" xfId="5" applyFont="1" applyFill="1" applyBorder="1" applyAlignment="1">
      <alignment vertical="center"/>
    </xf>
    <xf numFmtId="0" fontId="10" fillId="5" borderId="0" xfId="8" applyNumberFormat="1" applyFont="1" applyFill="1" applyBorder="1" applyAlignment="1">
      <alignment horizontal="left" vertical="center" wrapText="1"/>
    </xf>
    <xf numFmtId="0" fontId="31" fillId="3" borderId="0" xfId="6" applyFont="1" applyFill="1" applyBorder="1" applyAlignment="1"/>
    <xf numFmtId="165" fontId="31" fillId="5" borderId="0" xfId="8" applyNumberFormat="1" applyFont="1" applyFill="1" applyBorder="1" applyAlignment="1">
      <alignment horizontal="right" vertical="center"/>
    </xf>
    <xf numFmtId="0" fontId="10" fillId="5" borderId="4" xfId="6" applyNumberFormat="1" applyFont="1" applyFill="1" applyBorder="1" applyAlignment="1">
      <alignment horizontal="left" vertical="center"/>
    </xf>
    <xf numFmtId="0" fontId="31" fillId="5" borderId="16" xfId="3" applyNumberFormat="1" applyFont="1" applyFill="1" applyBorder="1" applyAlignment="1"/>
    <xf numFmtId="0" fontId="37" fillId="3" borderId="7" xfId="6" applyFont="1" applyFill="1" applyBorder="1" applyAlignment="1"/>
    <xf numFmtId="0" fontId="29" fillId="3" borderId="7" xfId="6" applyFont="1" applyFill="1" applyBorder="1" applyAlignment="1">
      <alignment horizontal="left" vertical="center"/>
    </xf>
    <xf numFmtId="0" fontId="37" fillId="3" borderId="7" xfId="6" applyFont="1" applyFill="1" applyBorder="1" applyAlignment="1">
      <alignment horizontal="left" vertical="center"/>
    </xf>
    <xf numFmtId="0" fontId="31" fillId="5" borderId="7" xfId="3" applyNumberFormat="1" applyFont="1" applyFill="1" applyBorder="1" applyAlignment="1">
      <alignment horizontal="left" vertical="center"/>
    </xf>
    <xf numFmtId="165" fontId="31" fillId="2" borderId="7" xfId="8" applyNumberFormat="1" applyFont="1" applyFill="1" applyBorder="1" applyAlignment="1">
      <alignment horizontal="right" vertical="center"/>
    </xf>
    <xf numFmtId="165" fontId="31" fillId="2" borderId="10" xfId="8" applyNumberFormat="1" applyFont="1" applyFill="1" applyBorder="1" applyAlignment="1">
      <alignment horizontal="right" vertical="center"/>
    </xf>
    <xf numFmtId="0" fontId="10" fillId="5" borderId="4" xfId="3" applyNumberFormat="1" applyFont="1" applyFill="1" applyBorder="1" applyAlignment="1"/>
    <xf numFmtId="0" fontId="29" fillId="3" borderId="0" xfId="6" applyFont="1" applyFill="1" applyBorder="1"/>
    <xf numFmtId="165" fontId="30" fillId="5" borderId="0" xfId="8" applyNumberFormat="1" applyFont="1" applyFill="1" applyBorder="1" applyAlignment="1">
      <alignment horizontal="right" vertical="center"/>
    </xf>
    <xf numFmtId="0" fontId="30" fillId="5" borderId="4" xfId="3" applyNumberFormat="1" applyFont="1" applyFill="1" applyBorder="1" applyAlignment="1">
      <alignment vertical="center"/>
    </xf>
    <xf numFmtId="0" fontId="30" fillId="5" borderId="0" xfId="3" applyNumberFormat="1" applyFont="1" applyFill="1" applyBorder="1" applyAlignment="1">
      <alignment vertical="center"/>
    </xf>
    <xf numFmtId="166" fontId="10" fillId="2" borderId="0" xfId="8" applyNumberFormat="1" applyFont="1" applyFill="1" applyBorder="1" applyAlignment="1">
      <alignment horizontal="right" vertical="center"/>
    </xf>
    <xf numFmtId="164" fontId="12" fillId="2" borderId="0" xfId="5" applyNumberFormat="1" applyFont="1" applyFill="1" applyAlignment="1">
      <alignment vertical="center"/>
    </xf>
    <xf numFmtId="168" fontId="12" fillId="2" borderId="0" xfId="5" applyNumberFormat="1" applyFont="1" applyFill="1" applyBorder="1" applyAlignment="1">
      <alignment vertical="center"/>
    </xf>
    <xf numFmtId="0" fontId="10" fillId="5" borderId="4" xfId="6" applyNumberFormat="1" applyFont="1" applyFill="1" applyBorder="1" applyAlignment="1"/>
    <xf numFmtId="0" fontId="10" fillId="5" borderId="0" xfId="6" applyNumberFormat="1" applyFont="1" applyFill="1" applyBorder="1" applyAlignment="1"/>
    <xf numFmtId="0" fontId="31" fillId="5" borderId="4" xfId="8" applyNumberFormat="1" applyFont="1" applyFill="1" applyBorder="1" applyAlignment="1"/>
    <xf numFmtId="0" fontId="31" fillId="5" borderId="0" xfId="8" applyNumberFormat="1" applyFont="1" applyFill="1" applyBorder="1" applyAlignment="1"/>
    <xf numFmtId="0" fontId="30" fillId="5" borderId="4" xfId="6" applyNumberFormat="1" applyFont="1" applyFill="1" applyBorder="1" applyAlignment="1"/>
    <xf numFmtId="0" fontId="30" fillId="5" borderId="0" xfId="6" applyNumberFormat="1" applyFont="1" applyFill="1" applyBorder="1" applyAlignment="1"/>
    <xf numFmtId="165" fontId="10" fillId="5" borderId="11" xfId="8" applyNumberFormat="1" applyFont="1" applyFill="1" applyBorder="1" applyAlignment="1">
      <alignment horizontal="right" vertical="center"/>
    </xf>
    <xf numFmtId="164" fontId="12" fillId="2" borderId="0" xfId="5" applyNumberFormat="1" applyFont="1" applyFill="1" applyBorder="1"/>
    <xf numFmtId="0" fontId="31" fillId="5" borderId="0" xfId="8" applyNumberFormat="1" applyFont="1" applyFill="1" applyBorder="1" applyAlignment="1">
      <alignment vertical="center"/>
    </xf>
    <xf numFmtId="165" fontId="31" fillId="5" borderId="11" xfId="8" applyNumberFormat="1" applyFont="1" applyFill="1" applyBorder="1" applyAlignment="1">
      <alignment horizontal="right" vertical="center"/>
    </xf>
    <xf numFmtId="0" fontId="31" fillId="3" borderId="0" xfId="6" applyFont="1" applyFill="1" applyBorder="1"/>
    <xf numFmtId="0" fontId="31" fillId="5" borderId="4" xfId="8" applyNumberFormat="1" applyFont="1" applyFill="1" applyBorder="1" applyAlignment="1">
      <alignment vertical="top"/>
    </xf>
    <xf numFmtId="0" fontId="31" fillId="5" borderId="0" xfId="8" applyNumberFormat="1" applyFont="1" applyFill="1" applyBorder="1" applyAlignment="1">
      <alignment vertical="top"/>
    </xf>
    <xf numFmtId="166" fontId="31" fillId="5" borderId="0" xfId="8" applyNumberFormat="1" applyFont="1" applyFill="1" applyBorder="1" applyAlignment="1">
      <alignment vertical="top"/>
    </xf>
    <xf numFmtId="166" fontId="31" fillId="5" borderId="11" xfId="8" applyNumberFormat="1" applyFont="1" applyFill="1" applyBorder="1" applyAlignment="1">
      <alignment vertical="top"/>
    </xf>
    <xf numFmtId="166" fontId="33" fillId="6" borderId="4" xfId="7" applyNumberFormat="1" applyFont="1" applyFill="1" applyBorder="1" applyAlignment="1">
      <alignment vertical="center"/>
    </xf>
    <xf numFmtId="166" fontId="33" fillId="6" borderId="0" xfId="7" applyNumberFormat="1" applyFont="1" applyFill="1" applyBorder="1" applyAlignment="1">
      <alignment vertical="center"/>
    </xf>
    <xf numFmtId="168" fontId="12" fillId="2" borderId="0" xfId="5" applyNumberFormat="1" applyFont="1" applyFill="1" applyBorder="1"/>
    <xf numFmtId="166" fontId="31" fillId="5" borderId="0" xfId="8" applyNumberFormat="1" applyFont="1" applyFill="1" applyBorder="1" applyAlignment="1">
      <alignment horizontal="right" vertical="center"/>
    </xf>
    <xf numFmtId="166" fontId="31" fillId="5" borderId="11" xfId="8" applyNumberFormat="1" applyFont="1" applyFill="1" applyBorder="1" applyAlignment="1">
      <alignment horizontal="right" vertical="center"/>
    </xf>
    <xf numFmtId="0" fontId="31" fillId="3" borderId="0" xfId="6" applyFont="1" applyFill="1" applyBorder="1" applyAlignment="1">
      <alignment vertical="center"/>
    </xf>
    <xf numFmtId="0" fontId="31" fillId="5" borderId="4" xfId="3" applyNumberFormat="1" applyFont="1" applyFill="1" applyBorder="1" applyAlignment="1">
      <alignment vertical="center"/>
    </xf>
    <xf numFmtId="0" fontId="10" fillId="5" borderId="0" xfId="3" applyNumberFormat="1" applyFont="1" applyFill="1" applyBorder="1" applyAlignment="1">
      <alignment vertical="center"/>
    </xf>
    <xf numFmtId="0" fontId="10" fillId="5" borderId="0" xfId="8" applyNumberFormat="1" applyFont="1" applyFill="1" applyBorder="1" applyAlignment="1">
      <alignment vertical="center"/>
    </xf>
    <xf numFmtId="0" fontId="31" fillId="5" borderId="4" xfId="6" applyNumberFormat="1" applyFont="1" applyFill="1" applyBorder="1" applyAlignment="1">
      <alignment vertical="center"/>
    </xf>
    <xf numFmtId="0" fontId="10" fillId="5" borderId="0" xfId="6" applyNumberFormat="1" applyFont="1" applyFill="1" applyBorder="1" applyAlignment="1">
      <alignment vertical="center"/>
    </xf>
    <xf numFmtId="0" fontId="31" fillId="5" borderId="4" xfId="8" applyNumberFormat="1" applyFont="1" applyFill="1" applyBorder="1" applyAlignment="1">
      <alignment vertical="center"/>
    </xf>
    <xf numFmtId="0" fontId="12" fillId="0" borderId="0" xfId="5" applyFont="1" applyFill="1" applyBorder="1"/>
    <xf numFmtId="0" fontId="10" fillId="5" borderId="0" xfId="6" applyFont="1" applyFill="1"/>
    <xf numFmtId="0" fontId="10" fillId="5" borderId="4" xfId="6" applyFont="1" applyFill="1" applyBorder="1" applyAlignment="1"/>
    <xf numFmtId="0" fontId="10" fillId="5" borderId="0" xfId="6" applyFont="1" applyFill="1" applyBorder="1" applyAlignment="1"/>
    <xf numFmtId="0" fontId="10" fillId="5" borderId="0" xfId="6" applyFont="1" applyFill="1" applyBorder="1" applyAlignment="1">
      <alignment horizontal="left" vertical="center"/>
    </xf>
    <xf numFmtId="0" fontId="10" fillId="5" borderId="0" xfId="6" applyFont="1" applyFill="1" applyBorder="1"/>
    <xf numFmtId="0" fontId="10" fillId="5" borderId="0" xfId="6" applyFont="1" applyFill="1" applyBorder="1" applyAlignment="1">
      <alignment horizontal="right" vertical="center"/>
    </xf>
    <xf numFmtId="0" fontId="10" fillId="5" borderId="14" xfId="6" applyFont="1" applyFill="1" applyBorder="1" applyAlignment="1">
      <alignment horizontal="right" vertical="center"/>
    </xf>
    <xf numFmtId="0" fontId="50" fillId="3" borderId="0" xfId="6" applyFont="1" applyFill="1"/>
    <xf numFmtId="0" fontId="34" fillId="3" borderId="0" xfId="6" applyFont="1" applyFill="1" applyBorder="1" applyAlignment="1">
      <alignment wrapText="1"/>
    </xf>
    <xf numFmtId="0" fontId="37" fillId="3" borderId="0" xfId="6" applyFont="1" applyFill="1"/>
    <xf numFmtId="164" fontId="33" fillId="7" borderId="0" xfId="3" applyNumberFormat="1" applyFont="1" applyFill="1" applyBorder="1" applyAlignment="1">
      <alignment horizontal="center" vertical="center" wrapText="1"/>
    </xf>
    <xf numFmtId="2" fontId="10" fillId="6" borderId="0" xfId="7" applyNumberFormat="1" applyFont="1" applyFill="1" applyBorder="1" applyAlignment="1">
      <alignment horizontal="right" vertical="center"/>
    </xf>
    <xf numFmtId="0" fontId="10" fillId="7" borderId="11" xfId="6" applyFont="1" applyFill="1" applyBorder="1" applyAlignment="1">
      <alignment horizontal="right" vertical="center"/>
    </xf>
    <xf numFmtId="0" fontId="10" fillId="2" borderId="4" xfId="3" quotePrefix="1" applyFont="1" applyFill="1" applyBorder="1" applyAlignment="1">
      <alignment horizontal="left" vertical="center"/>
    </xf>
    <xf numFmtId="0" fontId="10" fillId="2" borderId="0" xfId="3" quotePrefix="1" applyFont="1" applyFill="1" applyBorder="1" applyAlignment="1">
      <alignment horizontal="left" vertical="center"/>
    </xf>
    <xf numFmtId="2" fontId="10" fillId="8" borderId="0" xfId="7" applyNumberFormat="1" applyFont="1" applyFill="1" applyBorder="1" applyAlignment="1">
      <alignment horizontal="right" vertical="center"/>
    </xf>
    <xf numFmtId="0" fontId="10" fillId="2" borderId="0" xfId="6" applyFont="1" applyFill="1" applyBorder="1" applyAlignment="1">
      <alignment horizontal="right" vertical="center"/>
    </xf>
    <xf numFmtId="0" fontId="10" fillId="2" borderId="11" xfId="6" applyFont="1" applyFill="1" applyBorder="1" applyAlignment="1">
      <alignment horizontal="right" vertical="center"/>
    </xf>
    <xf numFmtId="0" fontId="12" fillId="5" borderId="4" xfId="5" applyFont="1" applyFill="1" applyBorder="1"/>
    <xf numFmtId="0" fontId="12" fillId="2" borderId="4" xfId="5" applyFont="1" applyFill="1" applyBorder="1"/>
    <xf numFmtId="0" fontId="31" fillId="2" borderId="0" xfId="6" applyFont="1" applyFill="1" applyBorder="1" applyAlignment="1"/>
    <xf numFmtId="0" fontId="10" fillId="2" borderId="0" xfId="3" applyNumberFormat="1" applyFont="1" applyFill="1" applyBorder="1" applyAlignment="1">
      <alignment horizontal="left" vertical="center"/>
    </xf>
    <xf numFmtId="3" fontId="10" fillId="2" borderId="0" xfId="8" applyNumberFormat="1" applyFont="1" applyFill="1" applyBorder="1" applyAlignment="1">
      <alignment horizontal="right" vertical="center"/>
    </xf>
    <xf numFmtId="3" fontId="10" fillId="2" borderId="11" xfId="8"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11" xfId="3" applyNumberFormat="1" applyFont="1" applyFill="1" applyBorder="1" applyAlignment="1">
      <alignment horizontal="right" vertical="center"/>
    </xf>
    <xf numFmtId="0" fontId="10" fillId="3" borderId="4" xfId="6" applyFont="1" applyFill="1" applyBorder="1"/>
    <xf numFmtId="0" fontId="10" fillId="3" borderId="12" xfId="6" applyFont="1" applyFill="1" applyBorder="1"/>
    <xf numFmtId="0" fontId="10" fillId="3" borderId="13" xfId="6" applyFont="1" applyFill="1" applyBorder="1"/>
    <xf numFmtId="0" fontId="10" fillId="5" borderId="13" xfId="3" applyNumberFormat="1" applyFont="1" applyFill="1" applyBorder="1" applyAlignment="1">
      <alignment horizontal="left" vertical="center"/>
    </xf>
    <xf numFmtId="165" fontId="10" fillId="5" borderId="13" xfId="3" applyNumberFormat="1" applyFont="1" applyFill="1" applyBorder="1" applyAlignment="1">
      <alignment horizontal="right" vertical="center"/>
    </xf>
    <xf numFmtId="165" fontId="10" fillId="5" borderId="14" xfId="3" applyNumberFormat="1" applyFont="1" applyFill="1" applyBorder="1" applyAlignment="1">
      <alignment horizontal="right" vertical="center"/>
    </xf>
    <xf numFmtId="0" fontId="64" fillId="3" borderId="4" xfId="6" applyFont="1" applyFill="1" applyBorder="1" applyAlignment="1"/>
    <xf numFmtId="0" fontId="10" fillId="3" borderId="0" xfId="6" applyFont="1" applyFill="1" applyBorder="1" applyAlignment="1"/>
    <xf numFmtId="0" fontId="30" fillId="5" borderId="0" xfId="8" applyNumberFormat="1" applyFont="1" applyFill="1" applyBorder="1" applyAlignment="1">
      <alignment horizontal="left" vertical="center"/>
    </xf>
    <xf numFmtId="0" fontId="12" fillId="5" borderId="0" xfId="5" applyFont="1" applyFill="1" applyBorder="1" applyAlignment="1">
      <alignment horizontal="right" vertical="center"/>
    </xf>
    <xf numFmtId="165" fontId="10" fillId="5" borderId="0" xfId="3" applyNumberFormat="1" applyFont="1" applyFill="1" applyBorder="1" applyAlignment="1">
      <alignment horizontal="right" vertical="center" wrapText="1"/>
    </xf>
    <xf numFmtId="165" fontId="10" fillId="5" borderId="0" xfId="3" quotePrefix="1" applyNumberFormat="1" applyFont="1" applyFill="1" applyBorder="1" applyAlignment="1">
      <alignment horizontal="right" vertical="center"/>
    </xf>
    <xf numFmtId="165" fontId="10" fillId="5" borderId="11" xfId="3" quotePrefix="1" applyNumberFormat="1" applyFont="1" applyFill="1" applyBorder="1" applyAlignment="1">
      <alignment horizontal="right" vertical="center"/>
    </xf>
    <xf numFmtId="0" fontId="31" fillId="3" borderId="4" xfId="6" applyFont="1" applyFill="1" applyBorder="1"/>
    <xf numFmtId="165" fontId="31" fillId="5" borderId="0" xfId="6" quotePrefix="1" applyNumberFormat="1" applyFont="1" applyFill="1" applyBorder="1" applyAlignment="1">
      <alignment horizontal="right" vertical="center"/>
    </xf>
    <xf numFmtId="165" fontId="31" fillId="5" borderId="11" xfId="6" quotePrefix="1" applyNumberFormat="1" applyFont="1" applyFill="1" applyBorder="1" applyAlignment="1">
      <alignment horizontal="right" vertical="center"/>
    </xf>
    <xf numFmtId="0" fontId="10" fillId="5" borderId="13" xfId="8" applyNumberFormat="1" applyFont="1" applyFill="1" applyBorder="1" applyAlignment="1">
      <alignment horizontal="left" vertical="center"/>
    </xf>
    <xf numFmtId="165" fontId="31" fillId="5" borderId="13" xfId="6" quotePrefix="1" applyNumberFormat="1" applyFont="1" applyFill="1" applyBorder="1" applyAlignment="1">
      <alignment horizontal="right" vertical="center"/>
    </xf>
    <xf numFmtId="165" fontId="31" fillId="5" borderId="14" xfId="6" quotePrefix="1" applyNumberFormat="1" applyFont="1" applyFill="1" applyBorder="1" applyAlignment="1">
      <alignment horizontal="right" vertical="center"/>
    </xf>
    <xf numFmtId="165" fontId="10" fillId="5" borderId="7" xfId="3" applyNumberFormat="1" applyFont="1" applyFill="1" applyBorder="1" applyAlignment="1">
      <alignment horizontal="right" vertical="center" wrapText="1"/>
    </xf>
    <xf numFmtId="165" fontId="31" fillId="5" borderId="7" xfId="6" quotePrefix="1" applyNumberFormat="1" applyFont="1" applyFill="1" applyBorder="1" applyAlignment="1">
      <alignment horizontal="right" vertical="center"/>
    </xf>
    <xf numFmtId="165" fontId="10" fillId="5" borderId="13" xfId="3" applyNumberFormat="1" applyFont="1" applyFill="1" applyBorder="1" applyAlignment="1">
      <alignment horizontal="right" vertical="center" wrapText="1"/>
    </xf>
    <xf numFmtId="0" fontId="10" fillId="5" borderId="7" xfId="8" applyNumberFormat="1" applyFont="1" applyFill="1" applyBorder="1" applyAlignment="1">
      <alignment horizontal="left" vertical="center"/>
    </xf>
    <xf numFmtId="165" fontId="31" fillId="5" borderId="10" xfId="6" quotePrefix="1" applyNumberFormat="1" applyFont="1" applyFill="1" applyBorder="1" applyAlignment="1">
      <alignment horizontal="right" vertical="center"/>
    </xf>
    <xf numFmtId="165" fontId="10" fillId="5" borderId="13" xfId="6" quotePrefix="1" applyNumberFormat="1" applyFont="1" applyFill="1" applyBorder="1" applyAlignment="1">
      <alignment horizontal="right" vertical="center"/>
    </xf>
    <xf numFmtId="165" fontId="10" fillId="5" borderId="13" xfId="3" quotePrefix="1" applyNumberFormat="1" applyFont="1" applyFill="1" applyBorder="1" applyAlignment="1">
      <alignment horizontal="right" vertical="center"/>
    </xf>
    <xf numFmtId="165" fontId="10" fillId="5" borderId="14" xfId="3" quotePrefix="1" applyNumberFormat="1" applyFont="1" applyFill="1" applyBorder="1" applyAlignment="1">
      <alignment horizontal="right" vertical="center"/>
    </xf>
    <xf numFmtId="0" fontId="64" fillId="3" borderId="4" xfId="6" applyFont="1" applyFill="1" applyBorder="1" applyAlignment="1">
      <alignment vertical="center"/>
    </xf>
    <xf numFmtId="0" fontId="64" fillId="3" borderId="0" xfId="6" applyFont="1" applyFill="1" applyBorder="1" applyAlignment="1">
      <alignment vertical="center"/>
    </xf>
    <xf numFmtId="165" fontId="10" fillId="5" borderId="0" xfId="8" applyNumberFormat="1" applyFont="1" applyFill="1" applyBorder="1" applyAlignment="1">
      <alignment vertical="center"/>
    </xf>
    <xf numFmtId="165" fontId="10" fillId="5" borderId="0" xfId="8" applyNumberFormat="1" applyFont="1" applyFill="1" applyBorder="1" applyAlignment="1">
      <alignment horizontal="center" vertical="center" wrapText="1"/>
    </xf>
    <xf numFmtId="0" fontId="12" fillId="5" borderId="0" xfId="5" applyFont="1" applyFill="1" applyBorder="1" applyAlignment="1">
      <alignment vertical="center"/>
    </xf>
    <xf numFmtId="0" fontId="12" fillId="5" borderId="11" xfId="5" applyFont="1" applyFill="1" applyBorder="1" applyAlignment="1">
      <alignment vertical="center"/>
    </xf>
    <xf numFmtId="0" fontId="31" fillId="3" borderId="12" xfId="6" applyFont="1" applyFill="1" applyBorder="1" applyAlignment="1"/>
    <xf numFmtId="0" fontId="31" fillId="3" borderId="13" xfId="6" applyFont="1" applyFill="1" applyBorder="1" applyAlignment="1"/>
    <xf numFmtId="0" fontId="12" fillId="5" borderId="13" xfId="5" applyFont="1" applyFill="1" applyBorder="1" applyAlignment="1">
      <alignment horizontal="left"/>
    </xf>
    <xf numFmtId="165" fontId="10" fillId="2" borderId="13" xfId="8" applyNumberFormat="1" applyFont="1" applyFill="1" applyBorder="1" applyAlignment="1">
      <alignment horizontal="right" vertical="center"/>
    </xf>
    <xf numFmtId="165" fontId="10" fillId="5" borderId="13" xfId="8" applyNumberFormat="1" applyFont="1" applyFill="1" applyBorder="1" applyAlignment="1">
      <alignment horizontal="right" vertical="center"/>
    </xf>
    <xf numFmtId="165" fontId="10" fillId="5" borderId="14" xfId="8" applyNumberFormat="1" applyFont="1" applyFill="1" applyBorder="1" applyAlignment="1">
      <alignment horizontal="right" vertical="center"/>
    </xf>
    <xf numFmtId="0" fontId="64" fillId="2" borderId="4" xfId="6" applyFont="1" applyFill="1" applyBorder="1"/>
    <xf numFmtId="0" fontId="12" fillId="5" borderId="0" xfId="5" applyFont="1" applyFill="1" applyBorder="1" applyAlignment="1">
      <alignment horizontal="left" vertical="center"/>
    </xf>
    <xf numFmtId="165" fontId="10" fillId="2" borderId="0" xfId="3" applyNumberFormat="1" applyFont="1" applyFill="1" applyBorder="1" applyAlignment="1">
      <alignment wrapText="1"/>
    </xf>
    <xf numFmtId="165" fontId="31" fillId="2" borderId="0" xfId="6" quotePrefix="1" applyNumberFormat="1" applyFont="1" applyFill="1" applyBorder="1" applyAlignment="1">
      <alignment horizontal="right" vertical="center"/>
    </xf>
    <xf numFmtId="165" fontId="31" fillId="2" borderId="11" xfId="6" quotePrefix="1" applyNumberFormat="1" applyFont="1" applyFill="1" applyBorder="1" applyAlignment="1">
      <alignment horizontal="right" vertical="center"/>
    </xf>
    <xf numFmtId="165" fontId="10" fillId="2" borderId="0" xfId="3" applyNumberFormat="1" applyFont="1" applyFill="1" applyBorder="1" applyAlignment="1">
      <alignment horizontal="right" vertical="center" wrapText="1"/>
    </xf>
    <xf numFmtId="0" fontId="64" fillId="2" borderId="4" xfId="6" applyFont="1" applyFill="1" applyBorder="1" applyAlignment="1">
      <alignment vertical="center"/>
    </xf>
    <xf numFmtId="165" fontId="10" fillId="2" borderId="0" xfId="3" applyNumberFormat="1" applyFont="1" applyFill="1" applyBorder="1" applyAlignment="1">
      <alignment vertical="center" wrapText="1"/>
    </xf>
    <xf numFmtId="0" fontId="10" fillId="5" borderId="12" xfId="8" applyNumberFormat="1" applyFont="1" applyFill="1" applyBorder="1" applyAlignment="1">
      <alignment vertical="center" wrapText="1"/>
    </xf>
    <xf numFmtId="0" fontId="10" fillId="2" borderId="0" xfId="8" applyNumberFormat="1" applyFont="1" applyFill="1" applyBorder="1" applyAlignment="1">
      <alignment horizontal="left" vertical="center" wrapText="1"/>
    </xf>
    <xf numFmtId="0" fontId="12" fillId="5" borderId="7" xfId="5" applyFont="1" applyFill="1" applyBorder="1" applyAlignment="1">
      <alignment vertical="center"/>
    </xf>
    <xf numFmtId="0" fontId="10" fillId="2" borderId="7" xfId="8" applyNumberFormat="1" applyFont="1" applyFill="1" applyBorder="1" applyAlignment="1">
      <alignment horizontal="left" vertical="center" wrapText="1"/>
    </xf>
    <xf numFmtId="165" fontId="10" fillId="5" borderId="7" xfId="3" quotePrefix="1" applyNumberFormat="1" applyFont="1" applyFill="1" applyBorder="1" applyAlignment="1">
      <alignment horizontal="right" vertical="center"/>
    </xf>
    <xf numFmtId="165" fontId="10" fillId="2" borderId="7" xfId="3" applyNumberFormat="1" applyFont="1" applyFill="1" applyBorder="1" applyAlignment="1">
      <alignment vertical="center" wrapText="1"/>
    </xf>
    <xf numFmtId="165" fontId="10" fillId="2" borderId="7" xfId="3" applyNumberFormat="1" applyFont="1" applyFill="1" applyBorder="1" applyAlignment="1">
      <alignment horizontal="right" vertical="center" wrapText="1"/>
    </xf>
    <xf numFmtId="165" fontId="10" fillId="5" borderId="10" xfId="3" quotePrefix="1" applyNumberFormat="1" applyFont="1" applyFill="1" applyBorder="1" applyAlignment="1">
      <alignment horizontal="right" vertical="center"/>
    </xf>
    <xf numFmtId="0" fontId="12" fillId="5" borderId="13" xfId="5" applyFont="1" applyFill="1" applyBorder="1" applyAlignment="1">
      <alignment vertical="center"/>
    </xf>
    <xf numFmtId="0" fontId="10" fillId="5" borderId="13" xfId="8" applyNumberFormat="1" applyFont="1" applyFill="1" applyBorder="1" applyAlignment="1">
      <alignment horizontal="left" vertical="center" wrapText="1"/>
    </xf>
    <xf numFmtId="165" fontId="10" fillId="2" borderId="13" xfId="3" applyNumberFormat="1" applyFont="1" applyFill="1" applyBorder="1" applyAlignment="1">
      <alignment vertical="center" wrapText="1"/>
    </xf>
    <xf numFmtId="0" fontId="12" fillId="5" borderId="4" xfId="5" applyFont="1" applyFill="1" applyBorder="1" applyAlignment="1">
      <alignment horizontal="left" vertical="center"/>
    </xf>
    <xf numFmtId="0" fontId="31" fillId="3" borderId="0" xfId="6" applyFont="1" applyFill="1" applyBorder="1" applyAlignment="1">
      <alignment horizontal="left" vertical="center"/>
    </xf>
    <xf numFmtId="1" fontId="10" fillId="5" borderId="0" xfId="8" applyNumberFormat="1" applyFont="1" applyFill="1" applyBorder="1" applyAlignment="1">
      <alignment horizontal="right" vertical="center"/>
    </xf>
    <xf numFmtId="1" fontId="10" fillId="5" borderId="11" xfId="8" applyNumberFormat="1" applyFont="1" applyFill="1" applyBorder="1" applyAlignment="1">
      <alignment horizontal="right" vertical="center"/>
    </xf>
    <xf numFmtId="0" fontId="35" fillId="7" borderId="7" xfId="5" applyFont="1" applyFill="1" applyBorder="1" applyAlignment="1">
      <alignment horizontal="center" vertical="center" wrapText="1"/>
    </xf>
    <xf numFmtId="0" fontId="12" fillId="5" borderId="12" xfId="5" applyFont="1" applyFill="1" applyBorder="1" applyAlignment="1">
      <alignment horizontal="left"/>
    </xf>
    <xf numFmtId="0" fontId="31" fillId="3" borderId="13" xfId="6" applyFont="1" applyFill="1" applyBorder="1" applyAlignment="1">
      <alignment horizontal="left"/>
    </xf>
    <xf numFmtId="0" fontId="12" fillId="5" borderId="13" xfId="5" applyFont="1" applyFill="1" applyBorder="1" applyAlignment="1">
      <alignment horizontal="left" vertical="center"/>
    </xf>
    <xf numFmtId="3" fontId="12" fillId="5" borderId="13" xfId="8" applyNumberFormat="1" applyFont="1" applyFill="1" applyBorder="1" applyAlignment="1">
      <alignment horizontal="right" vertical="center"/>
    </xf>
    <xf numFmtId="3" fontId="12" fillId="5" borderId="14" xfId="8" applyNumberFormat="1" applyFont="1" applyFill="1" applyBorder="1" applyAlignment="1">
      <alignment horizontal="right" vertical="center"/>
    </xf>
    <xf numFmtId="3" fontId="12" fillId="5" borderId="0" xfId="8" applyNumberFormat="1" applyFont="1" applyFill="1" applyBorder="1" applyAlignment="1">
      <alignment horizontal="right" vertical="center"/>
    </xf>
    <xf numFmtId="0" fontId="50" fillId="2" borderId="4" xfId="6" applyFont="1" applyFill="1" applyBorder="1" applyAlignment="1">
      <alignment horizontal="left" vertical="center"/>
    </xf>
    <xf numFmtId="0" fontId="50" fillId="2" borderId="0" xfId="6" applyFont="1" applyFill="1" applyBorder="1" applyAlignment="1">
      <alignment horizontal="left" vertical="center"/>
    </xf>
    <xf numFmtId="0" fontId="50" fillId="2" borderId="11" xfId="6" applyFont="1" applyFill="1" applyBorder="1" applyAlignment="1">
      <alignment horizontal="left" vertical="center"/>
    </xf>
    <xf numFmtId="0" fontId="50" fillId="3" borderId="4" xfId="6" applyFont="1" applyFill="1" applyBorder="1" applyAlignment="1">
      <alignment horizontal="left" vertical="center"/>
    </xf>
    <xf numFmtId="0" fontId="50" fillId="3" borderId="0" xfId="6" applyFont="1" applyFill="1" applyBorder="1" applyAlignment="1">
      <alignment horizontal="left" vertical="center"/>
    </xf>
    <xf numFmtId="0" fontId="12" fillId="5" borderId="11" xfId="5" applyFont="1" applyFill="1" applyBorder="1" applyAlignment="1">
      <alignment horizontal="left" vertical="center"/>
    </xf>
    <xf numFmtId="0" fontId="12" fillId="2" borderId="11" xfId="5" applyFont="1" applyFill="1" applyBorder="1" applyAlignment="1">
      <alignment horizontal="left" vertical="center"/>
    </xf>
    <xf numFmtId="0" fontId="50" fillId="2" borderId="4" xfId="6" applyFont="1" applyFill="1" applyBorder="1" applyAlignment="1">
      <alignment vertical="center"/>
    </xf>
    <xf numFmtId="0" fontId="50" fillId="2" borderId="0" xfId="6" applyFont="1" applyFill="1" applyBorder="1" applyAlignment="1">
      <alignment vertical="center"/>
    </xf>
    <xf numFmtId="0" fontId="50" fillId="2" borderId="11" xfId="6" applyFont="1" applyFill="1" applyBorder="1" applyAlignment="1">
      <alignment vertical="center"/>
    </xf>
    <xf numFmtId="0" fontId="50" fillId="3" borderId="17" xfId="6" applyFont="1" applyFill="1" applyBorder="1" applyAlignment="1">
      <alignment horizontal="left" vertical="center"/>
    </xf>
    <xf numFmtId="0" fontId="50" fillId="3" borderId="18" xfId="6" applyFont="1" applyFill="1" applyBorder="1" applyAlignment="1">
      <alignment horizontal="left" vertical="center"/>
    </xf>
    <xf numFmtId="0" fontId="12" fillId="5" borderId="19" xfId="5" applyFont="1" applyFill="1" applyBorder="1" applyAlignment="1">
      <alignment horizontal="left" vertical="center"/>
    </xf>
    <xf numFmtId="0" fontId="50" fillId="3" borderId="0" xfId="6" applyFont="1" applyFill="1" applyBorder="1" applyAlignment="1">
      <alignment horizontal="left" vertical="center" wrapText="1"/>
    </xf>
    <xf numFmtId="0" fontId="8" fillId="2" borderId="0" xfId="5" applyFont="1" applyFill="1" applyBorder="1" applyAlignment="1">
      <alignment vertical="center"/>
    </xf>
    <xf numFmtId="0" fontId="8" fillId="2" borderId="0" xfId="5" applyFont="1" applyFill="1"/>
    <xf numFmtId="0" fontId="8" fillId="2" borderId="0" xfId="5" applyFont="1" applyFill="1" applyBorder="1"/>
    <xf numFmtId="0" fontId="8" fillId="2" borderId="0" xfId="5" applyFont="1" applyFill="1" applyBorder="1" applyAlignment="1"/>
    <xf numFmtId="2" fontId="25" fillId="6" borderId="4" xfId="5" applyNumberFormat="1" applyFont="1" applyFill="1" applyBorder="1" applyAlignment="1">
      <alignment horizontal="left" vertical="center"/>
    </xf>
    <xf numFmtId="2" fontId="35" fillId="6" borderId="0" xfId="5" applyNumberFormat="1" applyFont="1" applyFill="1" applyBorder="1" applyAlignment="1">
      <alignment horizontal="center" vertical="center"/>
    </xf>
    <xf numFmtId="2" fontId="25" fillId="6" borderId="0" xfId="5" applyNumberFormat="1" applyFont="1" applyFill="1" applyBorder="1" applyAlignment="1">
      <alignment horizontal="right" vertical="center"/>
    </xf>
    <xf numFmtId="0" fontId="25" fillId="7" borderId="0" xfId="5" applyFont="1" applyFill="1" applyBorder="1" applyAlignment="1">
      <alignment horizontal="right" vertical="center"/>
    </xf>
    <xf numFmtId="0" fontId="25" fillId="7" borderId="10" xfId="5" applyFont="1" applyFill="1" applyBorder="1" applyAlignment="1">
      <alignment horizontal="right" vertical="center"/>
    </xf>
    <xf numFmtId="2" fontId="25" fillId="2" borderId="4" xfId="5" applyNumberFormat="1" applyFont="1" applyFill="1" applyBorder="1" applyAlignment="1">
      <alignment horizontal="left" vertical="center" wrapText="1"/>
    </xf>
    <xf numFmtId="165" fontId="25" fillId="2" borderId="0" xfId="5" applyNumberFormat="1" applyFont="1" applyFill="1" applyBorder="1" applyAlignment="1">
      <alignment horizontal="right" vertical="center"/>
    </xf>
    <xf numFmtId="165" fontId="25" fillId="2" borderId="11" xfId="5" applyNumberFormat="1" applyFont="1" applyFill="1" applyBorder="1" applyAlignment="1">
      <alignment horizontal="right" vertical="center"/>
    </xf>
    <xf numFmtId="0" fontId="10" fillId="2" borderId="20" xfId="5" applyFont="1" applyFill="1" applyBorder="1"/>
    <xf numFmtId="2" fontId="66" fillId="2" borderId="4" xfId="5" applyNumberFormat="1" applyFont="1" applyFill="1" applyBorder="1" applyAlignment="1">
      <alignment horizontal="left" vertical="center"/>
    </xf>
    <xf numFmtId="165" fontId="25" fillId="2" borderId="0" xfId="5" applyNumberFormat="1" applyFont="1" applyFill="1" applyBorder="1" applyAlignment="1">
      <alignment horizontal="right"/>
    </xf>
    <xf numFmtId="165" fontId="25" fillId="2" borderId="11" xfId="5" applyNumberFormat="1" applyFont="1" applyFill="1" applyBorder="1" applyAlignment="1">
      <alignment horizontal="right"/>
    </xf>
    <xf numFmtId="0" fontId="13" fillId="2" borderId="0" xfId="5" applyFont="1" applyFill="1" applyAlignment="1">
      <alignment horizontal="right"/>
    </xf>
    <xf numFmtId="2" fontId="25" fillId="2" borderId="4" xfId="5" applyNumberFormat="1" applyFont="1" applyFill="1" applyBorder="1" applyAlignment="1">
      <alignment horizontal="left" vertical="center" indent="1"/>
    </xf>
    <xf numFmtId="0" fontId="10" fillId="2" borderId="0" xfId="5" applyFont="1" applyFill="1"/>
    <xf numFmtId="2" fontId="25" fillId="2" borderId="4" xfId="5" applyNumberFormat="1" applyFont="1" applyFill="1" applyBorder="1" applyAlignment="1">
      <alignment horizontal="left" vertical="center" wrapText="1" indent="1"/>
    </xf>
    <xf numFmtId="2" fontId="10" fillId="2" borderId="0" xfId="5" applyNumberFormat="1" applyFont="1" applyFill="1" applyBorder="1" applyAlignment="1">
      <alignment vertical="center"/>
    </xf>
    <xf numFmtId="2" fontId="10" fillId="2" borderId="0" xfId="5" applyNumberFormat="1" applyFont="1" applyFill="1" applyBorder="1" applyAlignment="1">
      <alignment horizontal="center" vertical="center"/>
    </xf>
    <xf numFmtId="2" fontId="12" fillId="2" borderId="0" xfId="5" applyNumberFormat="1" applyFont="1" applyFill="1" applyBorder="1" applyAlignment="1">
      <alignment vertical="center"/>
    </xf>
    <xf numFmtId="0" fontId="10" fillId="2" borderId="0" xfId="5" applyFont="1" applyFill="1" applyBorder="1" applyAlignment="1">
      <alignment horizontal="right"/>
    </xf>
    <xf numFmtId="164" fontId="25" fillId="2" borderId="4" xfId="5" applyNumberFormat="1" applyFont="1" applyFill="1" applyBorder="1" applyAlignment="1">
      <alignment horizontal="left" vertical="center" wrapText="1" indent="1"/>
    </xf>
    <xf numFmtId="165" fontId="25" fillId="2" borderId="0" xfId="5" applyNumberFormat="1" applyFont="1" applyFill="1" applyBorder="1" applyAlignment="1">
      <alignment horizontal="right" vertical="center" wrapText="1"/>
    </xf>
    <xf numFmtId="165" fontId="25" fillId="2" borderId="11" xfId="5" applyNumberFormat="1" applyFont="1" applyFill="1" applyBorder="1" applyAlignment="1">
      <alignment horizontal="right" vertical="center" wrapText="1"/>
    </xf>
    <xf numFmtId="164" fontId="10" fillId="2" borderId="0" xfId="5" applyNumberFormat="1" applyFont="1" applyFill="1" applyBorder="1" applyAlignment="1">
      <alignment vertical="center"/>
    </xf>
    <xf numFmtId="164" fontId="25" fillId="2" borderId="12" xfId="5" applyNumberFormat="1" applyFont="1" applyFill="1" applyBorder="1" applyAlignment="1">
      <alignment horizontal="left" vertical="center" wrapText="1" indent="1"/>
    </xf>
    <xf numFmtId="165" fontId="25" fillId="2" borderId="13" xfId="5" applyNumberFormat="1" applyFont="1" applyFill="1" applyBorder="1" applyAlignment="1">
      <alignment horizontal="right" vertical="center" wrapText="1"/>
    </xf>
    <xf numFmtId="165" fontId="25" fillId="2" borderId="14" xfId="5" applyNumberFormat="1" applyFont="1" applyFill="1" applyBorder="1" applyAlignment="1">
      <alignment horizontal="right" vertical="center" wrapText="1"/>
    </xf>
    <xf numFmtId="164" fontId="10" fillId="2" borderId="0" xfId="5" applyNumberFormat="1" applyFont="1" applyFill="1" applyBorder="1" applyAlignment="1">
      <alignment horizontal="right" vertical="center"/>
    </xf>
    <xf numFmtId="0" fontId="37" fillId="2" borderId="0" xfId="5" applyFont="1" applyFill="1" applyBorder="1"/>
    <xf numFmtId="0" fontId="53" fillId="2" borderId="17" xfId="5" applyFont="1" applyFill="1" applyBorder="1" applyAlignment="1">
      <alignment wrapText="1"/>
    </xf>
    <xf numFmtId="0" fontId="53" fillId="2" borderId="18" xfId="5" applyFont="1" applyFill="1" applyBorder="1" applyAlignment="1">
      <alignment wrapText="1"/>
    </xf>
    <xf numFmtId="0" fontId="53" fillId="2" borderId="19" xfId="5" applyFont="1" applyFill="1" applyBorder="1" applyAlignment="1">
      <alignment wrapText="1"/>
    </xf>
    <xf numFmtId="0" fontId="37" fillId="2" borderId="21" xfId="5" applyFont="1" applyFill="1" applyBorder="1"/>
    <xf numFmtId="166" fontId="37" fillId="2" borderId="0" xfId="5" applyNumberFormat="1" applyFont="1" applyFill="1"/>
    <xf numFmtId="166" fontId="37" fillId="2" borderId="22" xfId="5" applyNumberFormat="1" applyFont="1" applyFill="1" applyBorder="1"/>
    <xf numFmtId="0" fontId="33" fillId="3" borderId="0" xfId="21" applyFont="1" applyFill="1" applyBorder="1"/>
    <xf numFmtId="0" fontId="33" fillId="2" borderId="0" xfId="21" applyFont="1" applyFill="1" applyBorder="1"/>
    <xf numFmtId="0" fontId="33" fillId="3" borderId="0" xfId="21" applyFont="1" applyFill="1"/>
    <xf numFmtId="2" fontId="22" fillId="2" borderId="0" xfId="2" applyNumberFormat="1" applyFont="1" applyFill="1" applyBorder="1" applyAlignment="1">
      <alignment horizontal="center" vertical="center"/>
    </xf>
    <xf numFmtId="2" fontId="23" fillId="2" borderId="0" xfId="2" applyNumberFormat="1" applyFont="1" applyFill="1" applyBorder="1" applyAlignment="1">
      <alignment horizontal="center" vertical="center"/>
    </xf>
    <xf numFmtId="2" fontId="23" fillId="4" borderId="7" xfId="2" applyNumberFormat="1" applyFont="1" applyFill="1" applyBorder="1" applyAlignment="1">
      <alignment horizontal="center" vertical="center"/>
    </xf>
    <xf numFmtId="0" fontId="33" fillId="2" borderId="0" xfId="21" applyFont="1" applyFill="1"/>
    <xf numFmtId="0" fontId="33" fillId="3" borderId="0" xfId="21" applyFont="1" applyFill="1" applyBorder="1" applyAlignment="1">
      <alignment vertical="top"/>
    </xf>
    <xf numFmtId="2" fontId="28" fillId="4" borderId="4" xfId="2" applyNumberFormat="1" applyFont="1" applyFill="1" applyBorder="1" applyAlignment="1">
      <alignment vertical="top"/>
    </xf>
    <xf numFmtId="2" fontId="12" fillId="4" borderId="7" xfId="2" applyNumberFormat="1" applyFont="1" applyFill="1" applyBorder="1" applyAlignment="1">
      <alignment horizontal="right" vertical="center"/>
    </xf>
    <xf numFmtId="2" fontId="12" fillId="4" borderId="10" xfId="2" applyNumberFormat="1" applyFont="1" applyFill="1" applyBorder="1" applyAlignment="1">
      <alignment horizontal="right" vertical="center"/>
    </xf>
    <xf numFmtId="0" fontId="33" fillId="2" borderId="0" xfId="21" applyFont="1" applyFill="1" applyAlignment="1">
      <alignment vertical="top"/>
    </xf>
    <xf numFmtId="0" fontId="33" fillId="3" borderId="0" xfId="21" applyFont="1" applyFill="1" applyAlignment="1">
      <alignment vertical="top"/>
    </xf>
    <xf numFmtId="0" fontId="10" fillId="5" borderId="4" xfId="21" applyFont="1" applyFill="1" applyBorder="1" applyAlignment="1"/>
    <xf numFmtId="0" fontId="68" fillId="3" borderId="11" xfId="21" applyFont="1" applyFill="1" applyBorder="1" applyAlignment="1">
      <alignment vertical="center"/>
    </xf>
    <xf numFmtId="0" fontId="68" fillId="2" borderId="0" xfId="21" applyFont="1" applyFill="1" applyBorder="1"/>
    <xf numFmtId="0" fontId="40" fillId="3" borderId="0" xfId="21" applyFont="1" applyFill="1" applyBorder="1"/>
    <xf numFmtId="0" fontId="31" fillId="5" borderId="4" xfId="21" applyFont="1" applyFill="1" applyBorder="1" applyAlignment="1">
      <alignment horizontal="left" vertical="center"/>
    </xf>
    <xf numFmtId="165" fontId="13" fillId="5" borderId="0" xfId="3" applyNumberFormat="1" applyFont="1" applyFill="1" applyBorder="1" applyAlignment="1">
      <alignment horizontal="right" vertical="center"/>
    </xf>
    <xf numFmtId="165" fontId="13" fillId="5" borderId="11" xfId="3" applyNumberFormat="1" applyFont="1" applyFill="1" applyBorder="1" applyAlignment="1">
      <alignment horizontal="right" vertical="center"/>
    </xf>
    <xf numFmtId="164" fontId="13" fillId="2" borderId="0" xfId="3" applyNumberFormat="1" applyFont="1" applyFill="1" applyBorder="1" applyAlignment="1">
      <alignment horizontal="right"/>
    </xf>
    <xf numFmtId="0" fontId="40" fillId="2" borderId="0" xfId="21" applyFont="1" applyFill="1"/>
    <xf numFmtId="0" fontId="40" fillId="3" borderId="0" xfId="21" applyFont="1" applyFill="1"/>
    <xf numFmtId="0" fontId="30" fillId="5" borderId="4" xfId="21" applyFont="1" applyFill="1" applyBorder="1" applyAlignment="1">
      <alignment horizontal="left" vertical="center"/>
    </xf>
    <xf numFmtId="165" fontId="29" fillId="5" borderId="0" xfId="3" applyNumberFormat="1" applyFont="1" applyFill="1" applyBorder="1" applyAlignment="1">
      <alignment horizontal="right" vertical="center"/>
    </xf>
    <xf numFmtId="165" fontId="29" fillId="5" borderId="11" xfId="3" applyNumberFormat="1" applyFont="1" applyFill="1" applyBorder="1" applyAlignment="1">
      <alignment horizontal="right" vertical="center"/>
    </xf>
    <xf numFmtId="164" fontId="29" fillId="2" borderId="0" xfId="3" applyNumberFormat="1" applyFont="1" applyFill="1" applyBorder="1" applyAlignment="1">
      <alignment horizontal="right"/>
    </xf>
    <xf numFmtId="0" fontId="10" fillId="5" borderId="4" xfId="21" applyFont="1" applyFill="1" applyBorder="1" applyAlignment="1">
      <alignment horizontal="left" vertical="center"/>
    </xf>
    <xf numFmtId="164" fontId="68" fillId="2" borderId="0" xfId="21" applyNumberFormat="1" applyFont="1" applyFill="1" applyBorder="1"/>
    <xf numFmtId="0" fontId="30" fillId="2" borderId="4" xfId="21" applyFont="1" applyFill="1" applyBorder="1" applyAlignment="1">
      <alignment horizontal="left" vertical="center"/>
    </xf>
    <xf numFmtId="0" fontId="10" fillId="5" borderId="12" xfId="21" applyFont="1" applyFill="1" applyBorder="1" applyAlignment="1">
      <alignment horizontal="left" vertical="center"/>
    </xf>
    <xf numFmtId="0" fontId="31" fillId="5" borderId="15" xfId="21" applyFont="1" applyFill="1" applyBorder="1" applyAlignment="1">
      <alignment horizontal="left" vertical="center"/>
    </xf>
    <xf numFmtId="165" fontId="13" fillId="2" borderId="0" xfId="3" applyNumberFormat="1" applyFont="1" applyFill="1" applyBorder="1" applyAlignment="1">
      <alignment horizontal="right"/>
    </xf>
    <xf numFmtId="164" fontId="12" fillId="2" borderId="0" xfId="3" applyNumberFormat="1" applyFont="1" applyFill="1" applyBorder="1" applyAlignment="1">
      <alignment horizontal="right"/>
    </xf>
    <xf numFmtId="164" fontId="33" fillId="2" borderId="0" xfId="21" applyNumberFormat="1" applyFont="1" applyFill="1" applyBorder="1"/>
    <xf numFmtId="0" fontId="10" fillId="2" borderId="0" xfId="21" applyNumberFormat="1" applyFont="1" applyFill="1" applyAlignment="1">
      <alignment vertical="center"/>
    </xf>
    <xf numFmtId="0" fontId="33" fillId="2" borderId="0" xfId="21" applyNumberFormat="1" applyFont="1" applyFill="1"/>
    <xf numFmtId="0" fontId="10" fillId="2" borderId="0" xfId="21" applyNumberFormat="1" applyFont="1" applyFill="1"/>
    <xf numFmtId="0" fontId="51" fillId="2" borderId="0" xfId="2" applyFont="1" applyFill="1" applyBorder="1" applyAlignment="1">
      <alignment horizontal="left" vertical="center" wrapText="1"/>
    </xf>
    <xf numFmtId="2" fontId="34" fillId="2" borderId="0" xfId="3" applyNumberFormat="1" applyFont="1" applyFill="1" applyBorder="1" applyAlignment="1">
      <alignment horizontal="left" vertical="center" wrapText="1"/>
    </xf>
    <xf numFmtId="0" fontId="34" fillId="2" borderId="0" xfId="2" applyFont="1" applyFill="1" applyBorder="1" applyAlignment="1">
      <alignment horizontal="left" vertical="center"/>
    </xf>
    <xf numFmtId="0" fontId="10" fillId="3" borderId="0" xfId="21" applyFont="1" applyFill="1"/>
    <xf numFmtId="165" fontId="10" fillId="3" borderId="0" xfId="21" applyNumberFormat="1" applyFont="1" applyFill="1"/>
    <xf numFmtId="3" fontId="10" fillId="3" borderId="0" xfId="21" applyNumberFormat="1" applyFont="1" applyFill="1"/>
    <xf numFmtId="174" fontId="33" fillId="3" borderId="0" xfId="21" applyNumberFormat="1" applyFont="1" applyFill="1"/>
    <xf numFmtId="0" fontId="17" fillId="0" borderId="0" xfId="0" applyFont="1"/>
    <xf numFmtId="0" fontId="0" fillId="0" borderId="0" xfId="0" applyFill="1"/>
    <xf numFmtId="0" fontId="19" fillId="9" borderId="4" xfId="1" applyFont="1" applyFill="1" applyBorder="1" applyAlignment="1" applyProtection="1">
      <alignment horizontal="left" indent="1"/>
    </xf>
    <xf numFmtId="2" fontId="19" fillId="9" borderId="0" xfId="1" applyNumberFormat="1" applyFont="1" applyFill="1" applyBorder="1" applyAlignment="1" applyProtection="1"/>
    <xf numFmtId="2" fontId="19" fillId="9" borderId="11" xfId="1" applyNumberFormat="1" applyFont="1" applyFill="1" applyBorder="1" applyAlignment="1" applyProtection="1"/>
    <xf numFmtId="2" fontId="20" fillId="9" borderId="11" xfId="5" applyNumberFormat="1" applyFont="1" applyFill="1" applyBorder="1" applyAlignment="1">
      <alignment horizontal="left" indent="4"/>
    </xf>
    <xf numFmtId="0" fontId="12" fillId="9" borderId="11" xfId="5" applyFont="1" applyFill="1" applyBorder="1" applyAlignment="1"/>
    <xf numFmtId="0" fontId="71" fillId="9" borderId="11" xfId="5" applyFont="1" applyFill="1" applyBorder="1" applyAlignment="1"/>
    <xf numFmtId="2" fontId="19" fillId="9" borderId="11" xfId="1" applyNumberFormat="1" applyFont="1" applyFill="1" applyBorder="1" applyAlignment="1" applyProtection="1">
      <alignment horizontal="left" indent="2"/>
    </xf>
    <xf numFmtId="0" fontId="8" fillId="9" borderId="0" xfId="0" applyFont="1" applyFill="1" applyBorder="1"/>
    <xf numFmtId="0" fontId="8" fillId="9" borderId="11" xfId="0" applyFont="1" applyFill="1" applyBorder="1"/>
    <xf numFmtId="0" fontId="70" fillId="9" borderId="0" xfId="0" applyFont="1" applyFill="1" applyBorder="1"/>
    <xf numFmtId="0" fontId="70" fillId="9" borderId="11" xfId="0" applyFont="1" applyFill="1" applyBorder="1"/>
    <xf numFmtId="0" fontId="8" fillId="9" borderId="13" xfId="0" applyFont="1" applyFill="1" applyBorder="1"/>
    <xf numFmtId="0" fontId="12" fillId="9" borderId="0" xfId="5" applyFont="1" applyFill="1"/>
    <xf numFmtId="0" fontId="0" fillId="9" borderId="0" xfId="0" applyFill="1"/>
    <xf numFmtId="0" fontId="12" fillId="9" borderId="0" xfId="5" applyFont="1" applyFill="1" applyBorder="1"/>
    <xf numFmtId="0" fontId="2" fillId="9" borderId="0" xfId="1" applyFill="1" applyBorder="1" applyAlignment="1" applyProtection="1">
      <alignment vertical="center"/>
    </xf>
    <xf numFmtId="0" fontId="12" fillId="9" borderId="11" xfId="5" applyFont="1" applyFill="1" applyBorder="1"/>
    <xf numFmtId="0" fontId="16" fillId="9" borderId="4" xfId="5" applyFont="1" applyFill="1" applyBorder="1" applyAlignment="1">
      <alignment horizontal="left" indent="1"/>
    </xf>
    <xf numFmtId="0" fontId="16" fillId="9" borderId="0" xfId="5" applyFont="1" applyFill="1" applyBorder="1" applyAlignment="1"/>
    <xf numFmtId="0" fontId="17" fillId="9" borderId="4" xfId="0" applyFont="1" applyFill="1" applyBorder="1" applyAlignment="1">
      <alignment horizontal="left" indent="2"/>
    </xf>
    <xf numFmtId="0" fontId="17" fillId="9" borderId="0" xfId="0" applyFont="1" applyFill="1" applyBorder="1" applyAlignment="1"/>
    <xf numFmtId="0" fontId="12" fillId="9" borderId="0" xfId="5" applyFont="1" applyFill="1" applyBorder="1" applyAlignment="1"/>
    <xf numFmtId="2" fontId="20" fillId="9" borderId="0" xfId="5" applyNumberFormat="1" applyFont="1" applyFill="1" applyBorder="1" applyAlignment="1"/>
    <xf numFmtId="2" fontId="19" fillId="9" borderId="0" xfId="1" applyNumberFormat="1" applyFont="1" applyFill="1" applyBorder="1" applyAlignment="1" applyProtection="1">
      <alignment horizontal="left" indent="2"/>
    </xf>
    <xf numFmtId="0" fontId="8" fillId="5" borderId="0" xfId="5" applyFont="1" applyFill="1" applyBorder="1"/>
    <xf numFmtId="0" fontId="8" fillId="9" borderId="0" xfId="5" applyFont="1" applyFill="1" applyBorder="1"/>
    <xf numFmtId="0" fontId="16" fillId="5" borderId="4" xfId="5" applyFont="1" applyFill="1" applyBorder="1" applyAlignment="1">
      <alignment horizontal="left" vertical="center" indent="1"/>
    </xf>
    <xf numFmtId="2" fontId="20" fillId="9" borderId="4" xfId="5" applyNumberFormat="1" applyFont="1" applyFill="1" applyBorder="1" applyAlignment="1"/>
    <xf numFmtId="2" fontId="19" fillId="9" borderId="4" xfId="1" applyNumberFormat="1" applyFont="1" applyFill="1" applyBorder="1" applyAlignment="1" applyProtection="1"/>
    <xf numFmtId="2" fontId="19" fillId="9" borderId="4" xfId="1" applyNumberFormat="1" applyFont="1" applyFill="1" applyBorder="1" applyAlignment="1" applyProtection="1">
      <alignment horizontal="left" indent="2"/>
    </xf>
    <xf numFmtId="0" fontId="2" fillId="2" borderId="0" xfId="1" applyFont="1" applyFill="1" applyBorder="1" applyAlignment="1" applyProtection="1">
      <alignment vertical="center"/>
    </xf>
    <xf numFmtId="0" fontId="2" fillId="2" borderId="0" xfId="1" applyFill="1" applyBorder="1" applyAlignment="1" applyProtection="1">
      <alignment vertical="center"/>
    </xf>
    <xf numFmtId="0" fontId="19" fillId="5" borderId="17" xfId="1" applyFont="1" applyFill="1" applyBorder="1" applyAlignment="1" applyProtection="1"/>
    <xf numFmtId="0" fontId="12" fillId="5" borderId="19" xfId="5" applyFont="1" applyFill="1" applyBorder="1"/>
    <xf numFmtId="0" fontId="25" fillId="7" borderId="23" xfId="0" applyFont="1" applyFill="1" applyBorder="1"/>
    <xf numFmtId="0" fontId="25" fillId="7" borderId="4" xfId="0" applyFont="1" applyFill="1" applyBorder="1"/>
    <xf numFmtId="0" fontId="35" fillId="7" borderId="0" xfId="0" applyFont="1" applyFill="1" applyBorder="1"/>
    <xf numFmtId="0" fontId="35" fillId="7" borderId="11" xfId="0" applyFont="1" applyFill="1" applyBorder="1"/>
    <xf numFmtId="0" fontId="73" fillId="9" borderId="4" xfId="0" applyFont="1" applyFill="1" applyBorder="1" applyAlignment="1">
      <alignment vertical="center"/>
    </xf>
    <xf numFmtId="175" fontId="73" fillId="9" borderId="0" xfId="0" applyNumberFormat="1" applyFont="1" applyFill="1" applyBorder="1" applyAlignment="1">
      <alignment vertical="center"/>
    </xf>
    <xf numFmtId="175" fontId="73" fillId="9" borderId="11" xfId="0" applyNumberFormat="1" applyFont="1" applyFill="1" applyBorder="1" applyAlignment="1">
      <alignment vertical="center"/>
    </xf>
    <xf numFmtId="0" fontId="25" fillId="7" borderId="16" xfId="0" applyFont="1" applyFill="1" applyBorder="1"/>
    <xf numFmtId="0" fontId="25" fillId="7" borderId="7" xfId="0" applyFont="1" applyFill="1" applyBorder="1"/>
    <xf numFmtId="0" fontId="25" fillId="7" borderId="0" xfId="0" applyFont="1" applyFill="1" applyBorder="1"/>
    <xf numFmtId="0" fontId="35" fillId="7" borderId="7" xfId="0" applyFont="1" applyFill="1" applyBorder="1"/>
    <xf numFmtId="0" fontId="35" fillId="7" borderId="10" xfId="0" applyFont="1" applyFill="1" applyBorder="1"/>
    <xf numFmtId="0" fontId="25" fillId="9" borderId="4" xfId="0" applyFont="1" applyFill="1" applyBorder="1" applyAlignment="1">
      <alignment horizontal="left" vertical="center" indent="1"/>
    </xf>
    <xf numFmtId="0" fontId="25" fillId="9" borderId="0" xfId="0" applyFont="1" applyFill="1" applyBorder="1" applyAlignment="1">
      <alignment vertical="center"/>
    </xf>
    <xf numFmtId="175" fontId="25" fillId="9" borderId="0" xfId="0" applyNumberFormat="1" applyFont="1" applyFill="1" applyBorder="1" applyAlignment="1">
      <alignment vertical="center"/>
    </xf>
    <xf numFmtId="175" fontId="25" fillId="9" borderId="11" xfId="0" applyNumberFormat="1" applyFont="1" applyFill="1" applyBorder="1" applyAlignment="1">
      <alignment vertical="center"/>
    </xf>
    <xf numFmtId="0" fontId="25" fillId="9" borderId="4" xfId="0" quotePrefix="1" applyFont="1" applyFill="1" applyBorder="1" applyAlignment="1">
      <alignment horizontal="left" vertical="center" indent="1"/>
    </xf>
    <xf numFmtId="0" fontId="73" fillId="9" borderId="4" xfId="0" quotePrefix="1" applyFont="1" applyFill="1" applyBorder="1" applyAlignment="1">
      <alignment vertical="center"/>
    </xf>
    <xf numFmtId="0" fontId="73" fillId="9" borderId="0" xfId="0" applyFont="1" applyFill="1" applyBorder="1" applyAlignment="1">
      <alignment vertical="center"/>
    </xf>
    <xf numFmtId="176" fontId="25" fillId="9" borderId="0" xfId="0" applyNumberFormat="1" applyFont="1" applyFill="1" applyBorder="1" applyAlignment="1">
      <alignment vertical="center"/>
    </xf>
    <xf numFmtId="176" fontId="25" fillId="9" borderId="11" xfId="0" applyNumberFormat="1" applyFont="1" applyFill="1" applyBorder="1" applyAlignment="1">
      <alignment vertical="center"/>
    </xf>
    <xf numFmtId="0" fontId="75" fillId="9" borderId="16" xfId="0" applyFont="1" applyFill="1" applyBorder="1" applyAlignment="1">
      <alignment vertical="center"/>
    </xf>
    <xf numFmtId="0" fontId="77" fillId="9" borderId="7" xfId="0" applyFont="1" applyFill="1" applyBorder="1" applyAlignment="1">
      <alignment vertical="center"/>
    </xf>
    <xf numFmtId="175" fontId="77" fillId="9" borderId="7" xfId="0" applyNumberFormat="1" applyFont="1" applyFill="1" applyBorder="1" applyAlignment="1">
      <alignment vertical="center"/>
    </xf>
    <xf numFmtId="175" fontId="77" fillId="9" borderId="10" xfId="0" applyNumberFormat="1" applyFont="1" applyFill="1" applyBorder="1" applyAlignment="1">
      <alignment vertical="center"/>
    </xf>
    <xf numFmtId="0" fontId="75" fillId="9" borderId="17" xfId="0" applyFont="1" applyFill="1" applyBorder="1" applyAlignment="1">
      <alignment horizontal="left" vertical="center"/>
    </xf>
    <xf numFmtId="0" fontId="75" fillId="9" borderId="18" xfId="0" applyFont="1" applyFill="1" applyBorder="1" applyAlignment="1">
      <alignment horizontal="left" vertical="center"/>
    </xf>
    <xf numFmtId="0" fontId="75" fillId="9" borderId="19" xfId="0" applyFont="1" applyFill="1" applyBorder="1" applyAlignment="1">
      <alignment horizontal="left" vertical="center"/>
    </xf>
    <xf numFmtId="0" fontId="15" fillId="7" borderId="16" xfId="5" applyFont="1" applyFill="1" applyBorder="1" applyAlignment="1">
      <alignment horizontal="left" vertical="center"/>
    </xf>
    <xf numFmtId="0" fontId="15" fillId="7" borderId="7" xfId="5" applyFont="1" applyFill="1" applyBorder="1" applyAlignment="1">
      <alignment horizontal="left" vertical="center"/>
    </xf>
    <xf numFmtId="0" fontId="15" fillId="7" borderId="10" xfId="5" applyFont="1" applyFill="1" applyBorder="1" applyAlignment="1">
      <alignment horizontal="left" vertical="center"/>
    </xf>
    <xf numFmtId="0" fontId="18" fillId="7" borderId="16" xfId="0" applyFont="1" applyFill="1" applyBorder="1" applyAlignment="1">
      <alignment horizontal="left" vertical="center"/>
    </xf>
    <xf numFmtId="0" fontId="18" fillId="7" borderId="7" xfId="0" applyFont="1" applyFill="1" applyBorder="1" applyAlignment="1">
      <alignment horizontal="left" vertical="center"/>
    </xf>
    <xf numFmtId="0" fontId="18" fillId="7" borderId="10" xfId="0" applyFont="1" applyFill="1" applyBorder="1" applyAlignment="1">
      <alignment horizontal="left" vertical="center"/>
    </xf>
    <xf numFmtId="0" fontId="14" fillId="7" borderId="50" xfId="5" applyFont="1" applyFill="1" applyBorder="1" applyAlignment="1">
      <alignment horizontal="center" vertical="center"/>
    </xf>
    <xf numFmtId="0" fontId="14" fillId="7" borderId="5" xfId="5" applyFont="1" applyFill="1" applyBorder="1" applyAlignment="1">
      <alignment horizontal="center" vertical="center"/>
    </xf>
    <xf numFmtId="0" fontId="14" fillId="7" borderId="6" xfId="5" applyFont="1" applyFill="1" applyBorder="1" applyAlignment="1">
      <alignment horizontal="center" vertical="center"/>
    </xf>
    <xf numFmtId="2" fontId="34" fillId="2" borderId="4" xfId="3" applyNumberFormat="1" applyFont="1" applyFill="1" applyBorder="1" applyAlignment="1">
      <alignment vertical="center" wrapText="1"/>
    </xf>
    <xf numFmtId="2" fontId="34" fillId="2" borderId="0" xfId="3" applyNumberFormat="1" applyFont="1" applyFill="1" applyBorder="1" applyAlignment="1">
      <alignment vertical="center" wrapText="1"/>
    </xf>
    <xf numFmtId="2" fontId="34" fillId="2" borderId="11" xfId="3" applyNumberFormat="1" applyFont="1" applyFill="1" applyBorder="1" applyAlignment="1">
      <alignment vertical="center" wrapText="1"/>
    </xf>
    <xf numFmtId="0" fontId="51" fillId="2" borderId="4" xfId="2" applyFont="1" applyFill="1" applyBorder="1" applyAlignment="1">
      <alignment vertical="center" wrapText="1"/>
    </xf>
    <xf numFmtId="0" fontId="51" fillId="2" borderId="0" xfId="2" applyFont="1" applyFill="1" applyBorder="1" applyAlignment="1">
      <alignment vertical="center" wrapText="1"/>
    </xf>
    <xf numFmtId="0" fontId="51" fillId="2" borderId="11" xfId="2" applyFont="1" applyFill="1" applyBorder="1" applyAlignment="1">
      <alignment vertical="center" wrapText="1"/>
    </xf>
    <xf numFmtId="0" fontId="34" fillId="2" borderId="4" xfId="2" applyFont="1" applyFill="1" applyBorder="1" applyAlignment="1">
      <alignment vertical="center" wrapText="1"/>
    </xf>
    <xf numFmtId="0" fontId="34" fillId="2" borderId="0" xfId="2" applyFont="1" applyFill="1" applyBorder="1" applyAlignment="1">
      <alignment vertical="center" wrapText="1"/>
    </xf>
    <xf numFmtId="0" fontId="34" fillId="2" borderId="11" xfId="2" applyFont="1" applyFill="1" applyBorder="1" applyAlignment="1">
      <alignment vertical="center" wrapText="1"/>
    </xf>
    <xf numFmtId="0" fontId="50" fillId="2" borderId="0" xfId="21" applyNumberFormat="1" applyFont="1" applyFill="1" applyAlignment="1">
      <alignment horizontal="left" vertical="center" wrapText="1"/>
    </xf>
    <xf numFmtId="2" fontId="22" fillId="4" borderId="1" xfId="2" applyNumberFormat="1" applyFont="1" applyFill="1" applyBorder="1" applyAlignment="1">
      <alignment horizontal="center" vertical="center" wrapText="1"/>
    </xf>
    <xf numFmtId="2" fontId="22" fillId="4" borderId="2" xfId="2" applyNumberFormat="1" applyFont="1" applyFill="1" applyBorder="1" applyAlignment="1">
      <alignment horizontal="center" vertical="center" wrapText="1"/>
    </xf>
    <xf numFmtId="2" fontId="22" fillId="4" borderId="3" xfId="2" applyNumberFormat="1" applyFont="1" applyFill="1" applyBorder="1" applyAlignment="1">
      <alignment horizontal="center" vertical="center" wrapText="1"/>
    </xf>
    <xf numFmtId="2" fontId="23" fillId="4" borderId="5" xfId="2" applyNumberFormat="1" applyFont="1" applyFill="1" applyBorder="1" applyAlignment="1">
      <alignment horizontal="center" vertical="center" wrapText="1"/>
    </xf>
    <xf numFmtId="2" fontId="23" fillId="4" borderId="6" xfId="2" applyNumberFormat="1" applyFont="1" applyFill="1" applyBorder="1" applyAlignment="1">
      <alignment horizontal="center" vertical="center" wrapText="1"/>
    </xf>
    <xf numFmtId="2" fontId="23" fillId="4" borderId="8" xfId="2" applyNumberFormat="1" applyFont="1" applyFill="1" applyBorder="1" applyAlignment="1">
      <alignment horizontal="center" vertical="center" wrapText="1"/>
    </xf>
    <xf numFmtId="2" fontId="23" fillId="4" borderId="9" xfId="2" applyNumberFormat="1" applyFont="1" applyFill="1" applyBorder="1" applyAlignment="1">
      <alignment horizontal="center" vertical="center" wrapText="1"/>
    </xf>
    <xf numFmtId="0" fontId="51" fillId="2" borderId="16" xfId="2" applyFont="1" applyFill="1" applyBorder="1" applyAlignment="1">
      <alignment vertical="center" wrapText="1"/>
    </xf>
    <xf numFmtId="0" fontId="51" fillId="2" borderId="7" xfId="2" applyFont="1" applyFill="1" applyBorder="1" applyAlignment="1">
      <alignment vertical="center" wrapText="1"/>
    </xf>
    <xf numFmtId="0" fontId="51" fillId="2" borderId="10" xfId="2" applyFont="1" applyFill="1" applyBorder="1" applyAlignment="1">
      <alignment vertical="center" wrapText="1"/>
    </xf>
    <xf numFmtId="0" fontId="34" fillId="2" borderId="17" xfId="2" applyFont="1" applyFill="1" applyBorder="1" applyAlignment="1"/>
    <xf numFmtId="0" fontId="34" fillId="2" borderId="18" xfId="2" applyFont="1" applyFill="1" applyBorder="1" applyAlignment="1"/>
    <xf numFmtId="0" fontId="34" fillId="2" borderId="19" xfId="2" applyFont="1" applyFill="1" applyBorder="1" applyAlignment="1"/>
    <xf numFmtId="2" fontId="35" fillId="6" borderId="5" xfId="5" applyNumberFormat="1" applyFont="1" applyFill="1" applyBorder="1" applyAlignment="1">
      <alignment horizontal="center" vertical="center" wrapText="1"/>
    </xf>
    <xf numFmtId="2" fontId="35" fillId="6" borderId="6" xfId="5" applyNumberFormat="1" applyFont="1" applyFill="1" applyBorder="1" applyAlignment="1">
      <alignment horizontal="center" vertical="center" wrapText="1"/>
    </xf>
    <xf numFmtId="2" fontId="35" fillId="6" borderId="8" xfId="5" applyNumberFormat="1" applyFont="1" applyFill="1" applyBorder="1" applyAlignment="1">
      <alignment horizontal="center" vertical="center" wrapText="1"/>
    </xf>
    <xf numFmtId="2" fontId="35" fillId="6" borderId="9" xfId="5" applyNumberFormat="1" applyFont="1" applyFill="1" applyBorder="1" applyAlignment="1">
      <alignment horizontal="center" vertical="center" wrapText="1"/>
    </xf>
    <xf numFmtId="2" fontId="57" fillId="6" borderId="1" xfId="5" applyNumberFormat="1" applyFont="1" applyFill="1" applyBorder="1" applyAlignment="1">
      <alignment horizontal="center" vertical="center" wrapText="1"/>
    </xf>
    <xf numFmtId="2" fontId="57" fillId="6" borderId="2" xfId="5" applyNumberFormat="1" applyFont="1" applyFill="1" applyBorder="1" applyAlignment="1">
      <alignment horizontal="center" vertical="center" wrapText="1"/>
    </xf>
    <xf numFmtId="2" fontId="57" fillId="6" borderId="3" xfId="5" applyNumberFormat="1" applyFont="1" applyFill="1" applyBorder="1" applyAlignment="1">
      <alignment horizontal="center" vertical="center" wrapText="1"/>
    </xf>
    <xf numFmtId="164" fontId="33" fillId="7" borderId="16" xfId="3" applyNumberFormat="1" applyFont="1" applyFill="1" applyBorder="1" applyAlignment="1">
      <alignment horizontal="center" vertical="center" wrapText="1"/>
    </xf>
    <xf numFmtId="164" fontId="33" fillId="7" borderId="7" xfId="3" applyNumberFormat="1" applyFont="1" applyFill="1" applyBorder="1" applyAlignment="1">
      <alignment horizontal="center" vertical="center" wrapText="1"/>
    </xf>
    <xf numFmtId="164" fontId="33" fillId="7" borderId="10" xfId="3" applyNumberFormat="1" applyFont="1" applyFill="1" applyBorder="1" applyAlignment="1">
      <alignment horizontal="center" vertical="center" wrapText="1"/>
    </xf>
    <xf numFmtId="164" fontId="33" fillId="7" borderId="4" xfId="3" applyNumberFormat="1" applyFont="1" applyFill="1" applyBorder="1" applyAlignment="1">
      <alignment horizontal="center" vertical="center" wrapText="1"/>
    </xf>
    <xf numFmtId="164" fontId="33" fillId="7" borderId="0" xfId="3" applyNumberFormat="1" applyFont="1" applyFill="1" applyBorder="1" applyAlignment="1">
      <alignment horizontal="center" vertical="center" wrapText="1"/>
    </xf>
    <xf numFmtId="164" fontId="33" fillId="7" borderId="11" xfId="3" applyNumberFormat="1" applyFont="1" applyFill="1" applyBorder="1" applyAlignment="1">
      <alignment horizontal="center" vertical="center" wrapText="1"/>
    </xf>
    <xf numFmtId="164" fontId="33" fillId="7" borderId="12" xfId="3" applyNumberFormat="1" applyFont="1" applyFill="1" applyBorder="1" applyAlignment="1">
      <alignment horizontal="center" vertical="center" wrapText="1"/>
    </xf>
    <xf numFmtId="164" fontId="33" fillId="7" borderId="13" xfId="3" applyNumberFormat="1" applyFont="1" applyFill="1" applyBorder="1" applyAlignment="1">
      <alignment horizontal="center" vertical="center" wrapText="1"/>
    </xf>
    <xf numFmtId="164" fontId="33" fillId="7" borderId="14" xfId="3" applyNumberFormat="1" applyFont="1" applyFill="1" applyBorder="1" applyAlignment="1">
      <alignment horizontal="center" vertical="center" wrapText="1"/>
    </xf>
    <xf numFmtId="164" fontId="33" fillId="7" borderId="8" xfId="3" applyNumberFormat="1" applyFont="1" applyFill="1" applyBorder="1" applyAlignment="1">
      <alignment horizontal="center" vertical="center" wrapText="1"/>
    </xf>
    <xf numFmtId="164" fontId="33" fillId="7" borderId="9" xfId="3" applyNumberFormat="1" applyFont="1" applyFill="1" applyBorder="1" applyAlignment="1">
      <alignment horizontal="center" vertical="center" wrapText="1"/>
    </xf>
    <xf numFmtId="0" fontId="51" fillId="3" borderId="4" xfId="6" applyFont="1" applyFill="1" applyBorder="1" applyAlignment="1">
      <alignment horizontal="left" vertical="center" wrapText="1"/>
    </xf>
    <xf numFmtId="0" fontId="51" fillId="3" borderId="0" xfId="6" applyFont="1" applyFill="1" applyBorder="1" applyAlignment="1">
      <alignment horizontal="left" vertical="center" wrapText="1"/>
    </xf>
    <xf numFmtId="0" fontId="51" fillId="3" borderId="11" xfId="6" applyFont="1" applyFill="1" applyBorder="1" applyAlignment="1">
      <alignment horizontal="left" vertical="center" wrapText="1"/>
    </xf>
    <xf numFmtId="0" fontId="50" fillId="3" borderId="4" xfId="6" applyFont="1" applyFill="1" applyBorder="1" applyAlignment="1">
      <alignment horizontal="left" vertical="center" wrapText="1"/>
    </xf>
    <xf numFmtId="0" fontId="50" fillId="3" borderId="0" xfId="6" applyFont="1" applyFill="1" applyBorder="1" applyAlignment="1">
      <alignment horizontal="left" vertical="center" wrapText="1"/>
    </xf>
    <xf numFmtId="0" fontId="50" fillId="3" borderId="11" xfId="6" applyFont="1" applyFill="1" applyBorder="1" applyAlignment="1">
      <alignment horizontal="left" vertical="center" wrapText="1"/>
    </xf>
    <xf numFmtId="0" fontId="50" fillId="2" borderId="4" xfId="6" applyFont="1" applyFill="1" applyBorder="1" applyAlignment="1">
      <alignment horizontal="left" vertical="center" wrapText="1"/>
    </xf>
    <xf numFmtId="0" fontId="50" fillId="2" borderId="0" xfId="6" applyFont="1" applyFill="1" applyBorder="1" applyAlignment="1">
      <alignment horizontal="left" vertical="center" wrapText="1"/>
    </xf>
    <xf numFmtId="0" fontId="50" fillId="2" borderId="11" xfId="6" applyFont="1" applyFill="1" applyBorder="1" applyAlignment="1">
      <alignment horizontal="left" vertical="center" wrapText="1"/>
    </xf>
    <xf numFmtId="0" fontId="35" fillId="7" borderId="7" xfId="5" applyFont="1" applyFill="1" applyBorder="1" applyAlignment="1">
      <alignment horizontal="center" vertical="center" wrapText="1"/>
    </xf>
    <xf numFmtId="0" fontId="35" fillId="7" borderId="8" xfId="5" applyFont="1" applyFill="1" applyBorder="1" applyAlignment="1">
      <alignment horizontal="center" vertical="center" wrapText="1"/>
    </xf>
    <xf numFmtId="0" fontId="35" fillId="7" borderId="9" xfId="5" applyFont="1" applyFill="1" applyBorder="1" applyAlignment="1">
      <alignment horizontal="center" vertical="center" wrapText="1"/>
    </xf>
    <xf numFmtId="0" fontId="9" fillId="2" borderId="16" xfId="5" applyFont="1" applyFill="1" applyBorder="1" applyAlignment="1">
      <alignment horizontal="left" vertical="center" wrapText="1"/>
    </xf>
    <xf numFmtId="0" fontId="9" fillId="2" borderId="7" xfId="5" applyFont="1" applyFill="1" applyBorder="1" applyAlignment="1">
      <alignment horizontal="left" vertical="center" wrapText="1"/>
    </xf>
    <xf numFmtId="0" fontId="9" fillId="2" borderId="10" xfId="5" applyFont="1" applyFill="1" applyBorder="1" applyAlignment="1">
      <alignment horizontal="left" vertical="center" wrapText="1"/>
    </xf>
    <xf numFmtId="2" fontId="22" fillId="7" borderId="1" xfId="7" applyNumberFormat="1" applyFont="1" applyFill="1" applyBorder="1" applyAlignment="1">
      <alignment horizontal="center" vertical="center" wrapText="1"/>
    </xf>
    <xf numFmtId="2" fontId="22" fillId="7" borderId="2" xfId="7" applyNumberFormat="1" applyFont="1" applyFill="1" applyBorder="1" applyAlignment="1">
      <alignment horizontal="center" vertical="center" wrapText="1"/>
    </xf>
    <xf numFmtId="2" fontId="22" fillId="7" borderId="3" xfId="7" applyNumberFormat="1" applyFont="1" applyFill="1" applyBorder="1" applyAlignment="1">
      <alignment horizontal="center" vertical="center" wrapText="1"/>
    </xf>
    <xf numFmtId="164" fontId="33" fillId="7" borderId="5" xfId="3" applyNumberFormat="1" applyFont="1" applyFill="1" applyBorder="1" applyAlignment="1">
      <alignment horizontal="center" vertical="center" wrapText="1"/>
    </xf>
    <xf numFmtId="164" fontId="33" fillId="7" borderId="6" xfId="3" applyNumberFormat="1" applyFont="1" applyFill="1" applyBorder="1" applyAlignment="1">
      <alignment horizontal="center" vertical="center" wrapText="1"/>
    </xf>
    <xf numFmtId="0" fontId="34" fillId="3" borderId="0" xfId="6" applyFont="1" applyFill="1" applyBorder="1" applyAlignment="1">
      <alignment wrapText="1"/>
    </xf>
    <xf numFmtId="0" fontId="10" fillId="5" borderId="0" xfId="8" applyNumberFormat="1" applyFont="1" applyFill="1" applyBorder="1" applyAlignment="1">
      <alignment horizontal="left" vertical="center" wrapText="1"/>
    </xf>
    <xf numFmtId="0" fontId="51" fillId="5" borderId="4" xfId="6" applyNumberFormat="1" applyFont="1" applyFill="1" applyBorder="1" applyAlignment="1">
      <alignment vertical="center" wrapText="1"/>
    </xf>
    <xf numFmtId="0" fontId="51" fillId="5" borderId="0" xfId="6" applyNumberFormat="1" applyFont="1" applyFill="1" applyBorder="1" applyAlignment="1">
      <alignment vertical="center" wrapText="1"/>
    </xf>
    <xf numFmtId="0" fontId="51" fillId="5" borderId="11" xfId="6" applyNumberFormat="1" applyFont="1" applyFill="1" applyBorder="1" applyAlignment="1">
      <alignment vertical="center" wrapText="1"/>
    </xf>
    <xf numFmtId="0" fontId="51" fillId="2" borderId="17" xfId="6" applyNumberFormat="1" applyFont="1" applyFill="1" applyBorder="1" applyAlignment="1">
      <alignment vertical="center" wrapText="1"/>
    </xf>
    <xf numFmtId="0" fontId="51" fillId="2" borderId="18" xfId="6" applyNumberFormat="1" applyFont="1" applyFill="1" applyBorder="1" applyAlignment="1">
      <alignment vertical="center" wrapText="1"/>
    </xf>
    <xf numFmtId="0" fontId="51" fillId="2" borderId="19" xfId="6" applyNumberFormat="1" applyFont="1" applyFill="1" applyBorder="1" applyAlignment="1">
      <alignment vertical="center" wrapText="1"/>
    </xf>
    <xf numFmtId="166" fontId="33" fillId="6" borderId="0" xfId="7" applyNumberFormat="1" applyFont="1" applyFill="1" applyBorder="1" applyAlignment="1">
      <alignment horizontal="center" vertical="center"/>
    </xf>
    <xf numFmtId="166" fontId="33" fillId="6" borderId="11" xfId="7" applyNumberFormat="1" applyFont="1" applyFill="1" applyBorder="1" applyAlignment="1">
      <alignment horizontal="center" vertical="center"/>
    </xf>
    <xf numFmtId="165" fontId="10" fillId="2" borderId="0" xfId="8" applyNumberFormat="1" applyFont="1" applyFill="1" applyBorder="1" applyAlignment="1">
      <alignment horizontal="right" vertical="center" wrapText="1"/>
    </xf>
    <xf numFmtId="0" fontId="50" fillId="5" borderId="16" xfId="6" applyFont="1" applyFill="1" applyBorder="1" applyAlignment="1">
      <alignment horizontal="left" vertical="center" wrapText="1"/>
    </xf>
    <xf numFmtId="0" fontId="50" fillId="5" borderId="7" xfId="6" applyFont="1" applyFill="1" applyBorder="1" applyAlignment="1">
      <alignment horizontal="left" vertical="center" wrapText="1"/>
    </xf>
    <xf numFmtId="0" fontId="50" fillId="5" borderId="10" xfId="6" applyFont="1" applyFill="1" applyBorder="1" applyAlignment="1">
      <alignment horizontal="left" vertical="center" wrapText="1"/>
    </xf>
    <xf numFmtId="165" fontId="10" fillId="2" borderId="11" xfId="8" applyNumberFormat="1" applyFont="1" applyFill="1" applyBorder="1" applyAlignment="1">
      <alignment horizontal="right" vertical="center" wrapText="1"/>
    </xf>
    <xf numFmtId="0" fontId="30" fillId="5" borderId="4" xfId="3" applyNumberFormat="1" applyFont="1" applyFill="1" applyBorder="1" applyAlignment="1">
      <alignment horizontal="left" vertical="center"/>
    </xf>
    <xf numFmtId="0" fontId="30" fillId="5" borderId="0" xfId="3" applyNumberFormat="1" applyFont="1" applyFill="1" applyBorder="1" applyAlignment="1">
      <alignment horizontal="left" vertical="center"/>
    </xf>
    <xf numFmtId="165" fontId="10" fillId="2" borderId="0" xfId="8" applyNumberFormat="1" applyFont="1" applyFill="1" applyBorder="1" applyAlignment="1">
      <alignment horizontal="right" vertical="center"/>
    </xf>
    <xf numFmtId="165" fontId="10" fillId="2" borderId="11" xfId="8" applyNumberFormat="1" applyFont="1" applyFill="1" applyBorder="1" applyAlignment="1">
      <alignment horizontal="right" vertical="center"/>
    </xf>
    <xf numFmtId="2" fontId="34" fillId="2" borderId="17" xfId="2" applyNumberFormat="1" applyFont="1" applyFill="1" applyBorder="1" applyAlignment="1">
      <alignment vertical="center" wrapText="1"/>
    </xf>
    <xf numFmtId="0" fontId="12" fillId="2" borderId="18" xfId="5" applyFont="1" applyFill="1" applyBorder="1" applyAlignment="1">
      <alignment vertical="center" wrapText="1"/>
    </xf>
    <xf numFmtId="0" fontId="12" fillId="2" borderId="19" xfId="5" applyFont="1" applyFill="1" applyBorder="1" applyAlignment="1">
      <alignment vertical="center" wrapText="1"/>
    </xf>
    <xf numFmtId="0" fontId="57" fillId="7" borderId="23" xfId="2" applyFont="1" applyFill="1" applyBorder="1" applyAlignment="1">
      <alignment horizontal="center" vertical="center" wrapText="1"/>
    </xf>
    <xf numFmtId="0" fontId="57" fillId="7" borderId="24" xfId="5" applyFont="1" applyFill="1" applyBorder="1" applyAlignment="1">
      <alignment horizontal="center" vertical="center" wrapText="1"/>
    </xf>
    <xf numFmtId="0" fontId="57" fillId="7" borderId="49" xfId="5" applyFont="1" applyFill="1" applyBorder="1" applyAlignment="1">
      <alignment horizontal="center" vertical="center" wrapText="1"/>
    </xf>
    <xf numFmtId="0" fontId="35" fillId="7" borderId="5" xfId="5" applyFont="1" applyFill="1" applyBorder="1" applyAlignment="1">
      <alignment horizontal="center" vertical="center" wrapText="1"/>
    </xf>
    <xf numFmtId="0" fontId="35" fillId="7" borderId="6" xfId="5" applyFont="1" applyFill="1" applyBorder="1" applyAlignment="1">
      <alignment horizontal="center" vertical="center" wrapText="1"/>
    </xf>
    <xf numFmtId="2" fontId="35" fillId="6" borderId="8" xfId="2" applyNumberFormat="1" applyFont="1" applyFill="1" applyBorder="1" applyAlignment="1">
      <alignment horizontal="center" vertical="center" wrapText="1"/>
    </xf>
    <xf numFmtId="2" fontId="35" fillId="6" borderId="47" xfId="2" applyNumberFormat="1" applyFont="1" applyFill="1" applyBorder="1" applyAlignment="1">
      <alignment horizontal="center" vertical="center" wrapText="1"/>
    </xf>
    <xf numFmtId="2" fontId="35" fillId="6" borderId="51" xfId="2" applyNumberFormat="1" applyFont="1" applyFill="1" applyBorder="1" applyAlignment="1">
      <alignment horizontal="center" vertical="center" wrapText="1"/>
    </xf>
    <xf numFmtId="0" fontId="23" fillId="7" borderId="16" xfId="13" applyFont="1" applyFill="1" applyBorder="1" applyAlignment="1">
      <alignment horizontal="center" vertical="center" textRotation="90" wrapText="1"/>
    </xf>
    <xf numFmtId="0" fontId="23" fillId="7" borderId="4" xfId="13" applyFont="1" applyFill="1" applyBorder="1" applyAlignment="1">
      <alignment horizontal="center" vertical="center" textRotation="90" wrapText="1"/>
    </xf>
    <xf numFmtId="2" fontId="34" fillId="5" borderId="16" xfId="2" applyNumberFormat="1" applyFont="1" applyFill="1" applyBorder="1" applyAlignment="1">
      <alignment horizontal="left" vertical="center" wrapText="1"/>
    </xf>
    <xf numFmtId="2" fontId="34" fillId="5" borderId="7" xfId="2" applyNumberFormat="1" applyFont="1" applyFill="1" applyBorder="1" applyAlignment="1">
      <alignment horizontal="left" vertical="center" wrapText="1"/>
    </xf>
    <xf numFmtId="2" fontId="34" fillId="5" borderId="10" xfId="2" applyNumberFormat="1" applyFont="1" applyFill="1" applyBorder="1" applyAlignment="1">
      <alignment horizontal="left" vertical="center" wrapText="1"/>
    </xf>
    <xf numFmtId="2" fontId="34" fillId="5" borderId="4" xfId="2" applyNumberFormat="1" applyFont="1" applyFill="1" applyBorder="1" applyAlignment="1">
      <alignment vertical="center" wrapText="1"/>
    </xf>
    <xf numFmtId="2" fontId="34" fillId="5" borderId="0" xfId="2" applyNumberFormat="1" applyFont="1" applyFill="1" applyBorder="1" applyAlignment="1">
      <alignment vertical="center" wrapText="1"/>
    </xf>
    <xf numFmtId="2" fontId="34" fillId="5" borderId="11" xfId="2" applyNumberFormat="1" applyFont="1" applyFill="1" applyBorder="1" applyAlignment="1">
      <alignment vertical="center" wrapText="1"/>
    </xf>
    <xf numFmtId="2" fontId="34" fillId="2" borderId="4" xfId="2" applyNumberFormat="1" applyFont="1" applyFill="1" applyBorder="1" applyAlignment="1">
      <alignment vertical="center" wrapText="1"/>
    </xf>
    <xf numFmtId="2" fontId="34" fillId="2" borderId="0" xfId="2" applyNumberFormat="1" applyFont="1" applyFill="1" applyBorder="1" applyAlignment="1">
      <alignment vertical="center" wrapText="1"/>
    </xf>
    <xf numFmtId="2" fontId="34" fillId="2" borderId="11" xfId="2" applyNumberFormat="1" applyFont="1" applyFill="1" applyBorder="1" applyAlignment="1">
      <alignment vertical="center" wrapText="1"/>
    </xf>
    <xf numFmtId="0" fontId="12" fillId="2" borderId="0" xfId="5" applyFont="1" applyFill="1" applyBorder="1" applyAlignment="1">
      <alignment vertical="center"/>
    </xf>
    <xf numFmtId="0" fontId="12" fillId="2" borderId="11" xfId="5" applyFont="1" applyFill="1" applyBorder="1" applyAlignment="1">
      <alignment vertical="center"/>
    </xf>
    <xf numFmtId="0" fontId="23" fillId="7" borderId="63" xfId="13" applyFont="1" applyFill="1" applyBorder="1" applyAlignment="1">
      <alignment horizontal="center" vertical="center" textRotation="90" wrapText="1"/>
    </xf>
    <xf numFmtId="0" fontId="23" fillId="7" borderId="64" xfId="13" applyFont="1" applyFill="1" applyBorder="1" applyAlignment="1">
      <alignment horizontal="center" vertical="center" textRotation="90" wrapText="1"/>
    </xf>
    <xf numFmtId="0" fontId="22" fillId="7" borderId="1" xfId="2" applyFont="1" applyFill="1" applyBorder="1" applyAlignment="1">
      <alignment horizontal="center" vertical="center" wrapText="1"/>
    </xf>
    <xf numFmtId="0" fontId="22" fillId="7" borderId="2" xfId="5" applyFont="1" applyFill="1" applyBorder="1" applyAlignment="1">
      <alignment horizontal="center" vertical="center" wrapText="1"/>
    </xf>
    <xf numFmtId="0" fontId="22" fillId="7" borderId="3" xfId="5" applyFont="1" applyFill="1" applyBorder="1" applyAlignment="1">
      <alignment horizontal="center" vertical="center" wrapText="1"/>
    </xf>
    <xf numFmtId="0" fontId="23" fillId="7" borderId="5" xfId="5" applyFont="1" applyFill="1" applyBorder="1" applyAlignment="1">
      <alignment horizontal="center" vertical="center" wrapText="1"/>
    </xf>
    <xf numFmtId="0" fontId="23" fillId="7" borderId="6" xfId="5" applyFont="1" applyFill="1" applyBorder="1" applyAlignment="1">
      <alignment horizontal="center" vertical="center" wrapText="1"/>
    </xf>
    <xf numFmtId="2" fontId="23" fillId="6" borderId="8" xfId="2" applyNumberFormat="1" applyFont="1" applyFill="1" applyBorder="1" applyAlignment="1">
      <alignment horizontal="center" vertical="center" wrapText="1"/>
    </xf>
    <xf numFmtId="2" fontId="23" fillId="6" borderId="47" xfId="2" applyNumberFormat="1" applyFont="1" applyFill="1" applyBorder="1" applyAlignment="1">
      <alignment horizontal="center" vertical="center" wrapText="1"/>
    </xf>
    <xf numFmtId="2" fontId="23" fillId="6" borderId="51" xfId="2" applyNumberFormat="1" applyFont="1" applyFill="1" applyBorder="1" applyAlignment="1">
      <alignment horizontal="center" vertical="center" wrapText="1"/>
    </xf>
    <xf numFmtId="2" fontId="23" fillId="6" borderId="9" xfId="2" applyNumberFormat="1" applyFont="1" applyFill="1" applyBorder="1" applyAlignment="1">
      <alignment horizontal="center" vertical="center" wrapText="1"/>
    </xf>
    <xf numFmtId="0" fontId="12" fillId="7" borderId="4" xfId="13" applyFont="1" applyFill="1" applyBorder="1" applyAlignment="1">
      <alignment horizontal="center" vertical="center" textRotation="90" wrapText="1"/>
    </xf>
    <xf numFmtId="0" fontId="12" fillId="7" borderId="17" xfId="13" applyFont="1" applyFill="1" applyBorder="1" applyAlignment="1">
      <alignment horizontal="center" vertical="center" textRotation="90" wrapText="1"/>
    </xf>
    <xf numFmtId="0" fontId="12" fillId="7" borderId="16" xfId="13" applyFont="1" applyFill="1" applyBorder="1" applyAlignment="1">
      <alignment horizontal="center" vertical="center" textRotation="90" wrapText="1"/>
    </xf>
    <xf numFmtId="0" fontId="12" fillId="7" borderId="12" xfId="13" applyFont="1" applyFill="1" applyBorder="1" applyAlignment="1">
      <alignment horizontal="center" vertical="center" textRotation="90" wrapText="1"/>
    </xf>
    <xf numFmtId="0" fontId="50" fillId="2" borderId="4" xfId="2" applyFont="1" applyFill="1" applyBorder="1" applyAlignment="1">
      <alignment vertical="center" wrapText="1"/>
    </xf>
    <xf numFmtId="0" fontId="50" fillId="2" borderId="0" xfId="2" applyFont="1" applyFill="1" applyBorder="1" applyAlignment="1">
      <alignment vertical="center" wrapText="1"/>
    </xf>
    <xf numFmtId="0" fontId="50" fillId="2" borderId="11" xfId="2" applyFont="1" applyFill="1" applyBorder="1" applyAlignment="1">
      <alignment vertical="center" wrapText="1"/>
    </xf>
    <xf numFmtId="0" fontId="52" fillId="5" borderId="17" xfId="14" applyFont="1" applyFill="1" applyBorder="1" applyAlignment="1">
      <alignment vertical="top" wrapText="1"/>
    </xf>
    <xf numFmtId="0" fontId="52" fillId="5" borderId="18" xfId="14" applyFont="1" applyFill="1" applyBorder="1" applyAlignment="1">
      <alignment vertical="top" wrapText="1"/>
    </xf>
    <xf numFmtId="0" fontId="52" fillId="5" borderId="19" xfId="14" applyFont="1" applyFill="1" applyBorder="1" applyAlignment="1">
      <alignment vertical="top" wrapText="1"/>
    </xf>
    <xf numFmtId="2" fontId="22" fillId="4" borderId="65" xfId="2" applyNumberFormat="1" applyFont="1" applyFill="1" applyBorder="1" applyAlignment="1">
      <alignment horizontal="center" vertical="center" wrapText="1"/>
    </xf>
    <xf numFmtId="2" fontId="22" fillId="4" borderId="66" xfId="2" applyNumberFormat="1" applyFont="1" applyFill="1" applyBorder="1" applyAlignment="1">
      <alignment horizontal="center" vertical="center" wrapText="1"/>
    </xf>
    <xf numFmtId="2" fontId="22" fillId="4" borderId="67" xfId="2" applyNumberFormat="1" applyFont="1" applyFill="1" applyBorder="1" applyAlignment="1">
      <alignment horizontal="center" vertical="center" wrapText="1"/>
    </xf>
    <xf numFmtId="2" fontId="23" fillId="4" borderId="40" xfId="2" applyNumberFormat="1" applyFont="1" applyFill="1" applyBorder="1" applyAlignment="1">
      <alignment horizontal="center" vertical="center" wrapText="1"/>
    </xf>
    <xf numFmtId="2" fontId="23" fillId="4" borderId="55" xfId="2" applyNumberFormat="1" applyFont="1" applyFill="1" applyBorder="1" applyAlignment="1">
      <alignment horizontal="center" vertical="center" wrapText="1"/>
    </xf>
    <xf numFmtId="0" fontId="50" fillId="2" borderId="70" xfId="2" applyFont="1" applyFill="1" applyBorder="1" applyAlignment="1">
      <alignment vertical="center" wrapText="1"/>
    </xf>
    <xf numFmtId="0" fontId="50" fillId="2" borderId="39" xfId="2" applyFont="1" applyFill="1" applyBorder="1" applyAlignment="1">
      <alignment vertical="center" wrapText="1"/>
    </xf>
    <xf numFmtId="0" fontId="50" fillId="2" borderId="56" xfId="2" applyFont="1" applyFill="1" applyBorder="1" applyAlignment="1">
      <alignment vertical="center" wrapText="1"/>
    </xf>
    <xf numFmtId="2" fontId="23" fillId="4" borderId="37" xfId="2" applyNumberFormat="1" applyFont="1" applyFill="1" applyBorder="1" applyAlignment="1">
      <alignment horizontal="center" vertical="center" wrapText="1"/>
    </xf>
    <xf numFmtId="2" fontId="23" fillId="4" borderId="68" xfId="2" applyNumberFormat="1" applyFont="1" applyFill="1" applyBorder="1" applyAlignment="1">
      <alignment horizontal="center" vertical="center" wrapText="1"/>
    </xf>
    <xf numFmtId="2" fontId="22" fillId="4" borderId="33" xfId="2" applyNumberFormat="1" applyFont="1" applyFill="1" applyBorder="1" applyAlignment="1">
      <alignment horizontal="center" vertical="center" wrapText="1"/>
    </xf>
    <xf numFmtId="2" fontId="22" fillId="4" borderId="34" xfId="2" applyNumberFormat="1" applyFont="1" applyFill="1" applyBorder="1" applyAlignment="1">
      <alignment horizontal="center" vertical="center" wrapText="1"/>
    </xf>
    <xf numFmtId="2" fontId="22" fillId="4" borderId="35" xfId="2" applyNumberFormat="1" applyFont="1" applyFill="1" applyBorder="1" applyAlignment="1">
      <alignment horizontal="center" vertical="center" wrapText="1"/>
    </xf>
    <xf numFmtId="2" fontId="23" fillId="4" borderId="59" xfId="2" applyNumberFormat="1" applyFont="1" applyFill="1" applyBorder="1" applyAlignment="1">
      <alignment horizontal="center" vertical="center" wrapText="1"/>
    </xf>
    <xf numFmtId="2" fontId="23" fillId="4" borderId="60" xfId="2" applyNumberFormat="1" applyFont="1" applyFill="1" applyBorder="1" applyAlignment="1">
      <alignment horizontal="center" vertical="center" wrapText="1"/>
    </xf>
    <xf numFmtId="2" fontId="23" fillId="4" borderId="72" xfId="2" applyNumberFormat="1" applyFont="1" applyFill="1" applyBorder="1" applyAlignment="1">
      <alignment horizontal="center" vertical="center" wrapText="1"/>
    </xf>
    <xf numFmtId="0" fontId="9" fillId="9" borderId="43" xfId="5" applyFont="1" applyFill="1" applyBorder="1" applyAlignment="1">
      <alignment horizontal="left" wrapText="1"/>
    </xf>
    <xf numFmtId="0" fontId="9" fillId="9" borderId="44" xfId="5" applyFont="1" applyFill="1" applyBorder="1" applyAlignment="1">
      <alignment horizontal="left" wrapText="1"/>
    </xf>
    <xf numFmtId="0" fontId="9" fillId="9" borderId="45" xfId="5" applyFont="1" applyFill="1" applyBorder="1" applyAlignment="1">
      <alignment horizontal="left" wrapText="1"/>
    </xf>
    <xf numFmtId="0" fontId="9" fillId="9" borderId="58" xfId="5" applyFont="1" applyFill="1" applyBorder="1" applyAlignment="1">
      <alignment horizontal="left" wrapText="1"/>
    </xf>
    <xf numFmtId="0" fontId="9" fillId="9" borderId="59" xfId="5" applyFont="1" applyFill="1" applyBorder="1" applyAlignment="1">
      <alignment horizontal="left" wrapText="1"/>
    </xf>
    <xf numFmtId="0" fontId="9" fillId="9" borderId="60" xfId="5" applyFont="1" applyFill="1" applyBorder="1" applyAlignment="1">
      <alignment horizontal="left" wrapText="1"/>
    </xf>
    <xf numFmtId="0" fontId="9" fillId="9" borderId="36" xfId="5" applyFont="1" applyFill="1" applyBorder="1" applyAlignment="1">
      <alignment horizontal="left" wrapText="1"/>
    </xf>
    <xf numFmtId="0" fontId="9" fillId="9" borderId="0" xfId="5" applyFont="1" applyFill="1" applyBorder="1" applyAlignment="1">
      <alignment horizontal="left" wrapText="1"/>
    </xf>
    <xf numFmtId="0" fontId="9" fillId="9" borderId="57" xfId="5" applyFont="1" applyFill="1" applyBorder="1" applyAlignment="1">
      <alignment horizontal="left" wrapText="1"/>
    </xf>
    <xf numFmtId="0" fontId="12" fillId="7" borderId="7" xfId="5" applyFont="1" applyFill="1" applyBorder="1" applyAlignment="1">
      <alignment horizontal="center" vertical="center"/>
    </xf>
    <xf numFmtId="0" fontId="12" fillId="7" borderId="10" xfId="5" applyFont="1" applyFill="1" applyBorder="1" applyAlignment="1">
      <alignment horizontal="center" vertical="center"/>
    </xf>
    <xf numFmtId="0" fontId="34" fillId="2" borderId="17" xfId="3" applyNumberFormat="1" applyFont="1" applyFill="1" applyBorder="1" applyAlignment="1">
      <alignment horizontal="left" vertical="center" wrapText="1"/>
    </xf>
    <xf numFmtId="0" fontId="34" fillId="2" borderId="18" xfId="3" applyNumberFormat="1" applyFont="1" applyFill="1" applyBorder="1" applyAlignment="1">
      <alignment horizontal="left" vertical="center" wrapText="1"/>
    </xf>
    <xf numFmtId="0" fontId="34" fillId="2" borderId="19" xfId="3" applyNumberFormat="1" applyFont="1" applyFill="1" applyBorder="1" applyAlignment="1">
      <alignment horizontal="left" vertical="center" wrapText="1"/>
    </xf>
    <xf numFmtId="166" fontId="12" fillId="2" borderId="0" xfId="5" applyNumberFormat="1" applyFont="1" applyFill="1" applyAlignment="1">
      <alignment horizontal="center" vertical="center" wrapText="1"/>
    </xf>
    <xf numFmtId="170" fontId="33" fillId="7" borderId="5" xfId="3" applyNumberFormat="1" applyFont="1" applyFill="1" applyBorder="1" applyAlignment="1">
      <alignment horizontal="center" vertical="center" wrapText="1"/>
    </xf>
    <xf numFmtId="170" fontId="33" fillId="7" borderId="6" xfId="3" applyNumberFormat="1" applyFont="1" applyFill="1" applyBorder="1" applyAlignment="1">
      <alignment horizontal="center" vertical="center" wrapText="1"/>
    </xf>
    <xf numFmtId="2" fontId="47" fillId="7" borderId="1" xfId="3" applyNumberFormat="1" applyFont="1" applyFill="1" applyBorder="1" applyAlignment="1">
      <alignment horizontal="center" vertical="center" wrapText="1"/>
    </xf>
    <xf numFmtId="2" fontId="47" fillId="7" borderId="2" xfId="3" applyNumberFormat="1" applyFont="1" applyFill="1" applyBorder="1" applyAlignment="1">
      <alignment horizontal="center" vertical="center" wrapText="1"/>
    </xf>
    <xf numFmtId="2" fontId="47" fillId="7" borderId="3" xfId="3" applyNumberFormat="1" applyFont="1" applyFill="1" applyBorder="1" applyAlignment="1">
      <alignment horizontal="center" vertical="center" wrapText="1"/>
    </xf>
    <xf numFmtId="2" fontId="23" fillId="7" borderId="8" xfId="7" applyNumberFormat="1" applyFont="1" applyFill="1" applyBorder="1" applyAlignment="1">
      <alignment horizontal="center" vertical="center" wrapText="1"/>
    </xf>
    <xf numFmtId="2" fontId="23" fillId="7" borderId="9" xfId="7" applyNumberFormat="1" applyFont="1" applyFill="1" applyBorder="1" applyAlignment="1">
      <alignment horizontal="center" vertical="center" wrapText="1"/>
    </xf>
    <xf numFmtId="0" fontId="34" fillId="3" borderId="4" xfId="3" applyNumberFormat="1" applyFont="1" applyFill="1" applyBorder="1" applyAlignment="1">
      <alignment horizontal="left" vertical="center" wrapText="1"/>
    </xf>
    <xf numFmtId="0" fontId="12" fillId="0" borderId="0" xfId="5" applyFont="1" applyBorder="1" applyAlignment="1">
      <alignment horizontal="left" vertical="center" wrapText="1"/>
    </xf>
    <xf numFmtId="0" fontId="12" fillId="0" borderId="11" xfId="5" applyFont="1" applyBorder="1" applyAlignment="1">
      <alignment horizontal="left" vertical="center" wrapText="1"/>
    </xf>
    <xf numFmtId="0" fontId="34" fillId="2" borderId="4" xfId="3" applyNumberFormat="1" applyFont="1" applyFill="1" applyBorder="1" applyAlignment="1">
      <alignment horizontal="left" vertical="center" wrapText="1"/>
    </xf>
    <xf numFmtId="0" fontId="12" fillId="2" borderId="0" xfId="5" applyFont="1" applyFill="1" applyBorder="1" applyAlignment="1">
      <alignment horizontal="left" vertical="center" wrapText="1"/>
    </xf>
    <xf numFmtId="0" fontId="12" fillId="2" borderId="11" xfId="5" applyFont="1" applyFill="1" applyBorder="1" applyAlignment="1">
      <alignment horizontal="left" vertical="center" wrapText="1"/>
    </xf>
    <xf numFmtId="2" fontId="34" fillId="5" borderId="52" xfId="3" applyNumberFormat="1" applyFont="1" applyFill="1" applyBorder="1" applyAlignment="1">
      <alignment horizontal="left" vertical="center" wrapText="1"/>
    </xf>
    <xf numFmtId="0" fontId="8" fillId="3" borderId="53" xfId="5" applyFont="1" applyFill="1" applyBorder="1" applyAlignment="1">
      <alignment horizontal="left" vertical="center" wrapText="1"/>
    </xf>
    <xf numFmtId="0" fontId="8" fillId="3" borderId="54" xfId="5" applyFont="1" applyFill="1" applyBorder="1" applyAlignment="1">
      <alignment horizontal="left" vertical="center" wrapText="1"/>
    </xf>
    <xf numFmtId="2" fontId="23" fillId="7" borderId="5" xfId="7" applyNumberFormat="1" applyFont="1" applyFill="1" applyBorder="1" applyAlignment="1">
      <alignment horizontal="center" vertical="center" wrapText="1"/>
    </xf>
    <xf numFmtId="2" fontId="23" fillId="7" borderId="6" xfId="7" applyNumberFormat="1" applyFont="1" applyFill="1" applyBorder="1" applyAlignment="1">
      <alignment horizontal="center" vertical="center" wrapText="1"/>
    </xf>
    <xf numFmtId="2" fontId="23" fillId="7" borderId="10" xfId="7" applyNumberFormat="1" applyFont="1" applyFill="1" applyBorder="1" applyAlignment="1">
      <alignment horizontal="center" vertical="center" wrapText="1"/>
    </xf>
    <xf numFmtId="1" fontId="34" fillId="2" borderId="16" xfId="3" applyNumberFormat="1" applyFont="1" applyFill="1" applyBorder="1" applyAlignment="1">
      <alignment horizontal="left" vertical="center" wrapText="1"/>
    </xf>
    <xf numFmtId="1" fontId="34" fillId="2" borderId="7" xfId="3" applyNumberFormat="1" applyFont="1" applyFill="1" applyBorder="1" applyAlignment="1">
      <alignment horizontal="left" vertical="center" wrapText="1"/>
    </xf>
    <xf numFmtId="1" fontId="34" fillId="2" borderId="10" xfId="3" applyNumberFormat="1" applyFont="1" applyFill="1" applyBorder="1" applyAlignment="1">
      <alignment horizontal="left" vertical="center" wrapText="1"/>
    </xf>
    <xf numFmtId="2" fontId="23" fillId="7" borderId="8" xfId="2" applyNumberFormat="1" applyFont="1" applyFill="1" applyBorder="1" applyAlignment="1">
      <alignment horizontal="center" vertical="center" wrapText="1"/>
    </xf>
    <xf numFmtId="2" fontId="23" fillId="7" borderId="9" xfId="2" applyNumberFormat="1" applyFont="1" applyFill="1" applyBorder="1" applyAlignment="1">
      <alignment horizontal="center" vertical="center" wrapText="1"/>
    </xf>
    <xf numFmtId="2" fontId="22" fillId="7" borderId="23" xfId="2" applyNumberFormat="1" applyFont="1" applyFill="1" applyBorder="1" applyAlignment="1">
      <alignment horizontal="center" vertical="center" wrapText="1"/>
    </xf>
    <xf numFmtId="2" fontId="22" fillId="7" borderId="24" xfId="2" applyNumberFormat="1" applyFont="1" applyFill="1" applyBorder="1" applyAlignment="1">
      <alignment horizontal="center" vertical="center" wrapText="1"/>
    </xf>
    <xf numFmtId="2" fontId="22" fillId="7" borderId="49" xfId="2" applyNumberFormat="1" applyFont="1" applyFill="1" applyBorder="1" applyAlignment="1">
      <alignment horizontal="center" vertical="center" wrapText="1"/>
    </xf>
    <xf numFmtId="2" fontId="23" fillId="7" borderId="47" xfId="2" applyNumberFormat="1" applyFont="1" applyFill="1" applyBorder="1" applyAlignment="1">
      <alignment horizontal="center" vertical="center" wrapText="1"/>
    </xf>
    <xf numFmtId="2" fontId="23" fillId="7" borderId="8" xfId="2" applyNumberFormat="1" applyFont="1" applyFill="1" applyBorder="1" applyAlignment="1">
      <alignment horizontal="center" vertical="center"/>
    </xf>
    <xf numFmtId="2" fontId="23" fillId="7" borderId="28" xfId="2" applyNumberFormat="1" applyFont="1" applyFill="1" applyBorder="1" applyAlignment="1">
      <alignment horizontal="center" vertical="center"/>
    </xf>
    <xf numFmtId="2" fontId="23" fillId="7" borderId="7" xfId="2" applyNumberFormat="1" applyFont="1" applyFill="1" applyBorder="1" applyAlignment="1">
      <alignment horizontal="center" vertical="center"/>
    </xf>
    <xf numFmtId="2" fontId="23" fillId="7" borderId="10" xfId="2" applyNumberFormat="1" applyFont="1" applyFill="1" applyBorder="1" applyAlignment="1">
      <alignment horizontal="center" vertical="center"/>
    </xf>
    <xf numFmtId="2" fontId="23" fillId="7" borderId="31" xfId="2" applyNumberFormat="1" applyFont="1" applyFill="1" applyBorder="1" applyAlignment="1">
      <alignment horizontal="center" vertical="center"/>
    </xf>
    <xf numFmtId="2" fontId="23" fillId="7" borderId="13" xfId="2" applyNumberFormat="1" applyFont="1" applyFill="1" applyBorder="1" applyAlignment="1">
      <alignment horizontal="center" vertical="center"/>
    </xf>
    <xf numFmtId="2" fontId="23" fillId="7" borderId="14" xfId="2" applyNumberFormat="1" applyFont="1" applyFill="1" applyBorder="1" applyAlignment="1">
      <alignment horizontal="center" vertical="center"/>
    </xf>
    <xf numFmtId="1" fontId="34" fillId="2" borderId="17" xfId="3" applyNumberFormat="1" applyFont="1" applyFill="1" applyBorder="1" applyAlignment="1">
      <alignment horizontal="left" vertical="center" wrapText="1"/>
    </xf>
    <xf numFmtId="1" fontId="34" fillId="2" borderId="18" xfId="3" applyNumberFormat="1" applyFont="1" applyFill="1" applyBorder="1" applyAlignment="1">
      <alignment horizontal="left" vertical="center" wrapText="1"/>
    </xf>
    <xf numFmtId="1" fontId="34" fillId="2" borderId="19" xfId="3" applyNumberFormat="1" applyFont="1" applyFill="1" applyBorder="1" applyAlignment="1">
      <alignment horizontal="left" vertical="center" wrapText="1"/>
    </xf>
    <xf numFmtId="1" fontId="34" fillId="2" borderId="4" xfId="3" applyNumberFormat="1" applyFont="1" applyFill="1" applyBorder="1" applyAlignment="1">
      <alignment horizontal="left" vertical="center" wrapText="1"/>
    </xf>
    <xf numFmtId="1" fontId="34" fillId="2" borderId="0" xfId="3" applyNumberFormat="1" applyFont="1" applyFill="1" applyBorder="1" applyAlignment="1">
      <alignment horizontal="left" vertical="center" wrapText="1"/>
    </xf>
    <xf numFmtId="1" fontId="34" fillId="2" borderId="11" xfId="3" applyNumberFormat="1" applyFont="1" applyFill="1" applyBorder="1" applyAlignment="1">
      <alignment horizontal="left" vertical="center" wrapText="1"/>
    </xf>
    <xf numFmtId="0" fontId="9" fillId="2" borderId="4" xfId="5" applyFont="1" applyFill="1" applyBorder="1" applyAlignment="1">
      <alignment horizontal="left" vertical="center" wrapText="1"/>
    </xf>
    <xf numFmtId="0" fontId="9" fillId="2" borderId="0" xfId="5" applyFont="1" applyFill="1" applyBorder="1" applyAlignment="1">
      <alignment horizontal="left" vertical="center" wrapText="1"/>
    </xf>
    <xf numFmtId="0" fontId="9" fillId="2" borderId="11" xfId="5" applyFont="1" applyFill="1" applyBorder="1" applyAlignment="1">
      <alignment horizontal="left" vertical="center" wrapText="1"/>
    </xf>
    <xf numFmtId="1" fontId="34" fillId="2" borderId="4" xfId="3" applyNumberFormat="1" applyFont="1" applyFill="1" applyBorder="1" applyAlignment="1">
      <alignment horizontal="left" wrapText="1"/>
    </xf>
    <xf numFmtId="1" fontId="34" fillId="2" borderId="0" xfId="3" applyNumberFormat="1" applyFont="1" applyFill="1" applyBorder="1" applyAlignment="1">
      <alignment horizontal="left" wrapText="1"/>
    </xf>
    <xf numFmtId="1" fontId="34" fillId="2" borderId="11" xfId="3" applyNumberFormat="1" applyFont="1" applyFill="1" applyBorder="1" applyAlignment="1">
      <alignment horizontal="left" wrapText="1"/>
    </xf>
    <xf numFmtId="2" fontId="22" fillId="7" borderId="1" xfId="2" applyNumberFormat="1" applyFont="1" applyFill="1" applyBorder="1" applyAlignment="1">
      <alignment horizontal="center" vertical="center" wrapText="1"/>
    </xf>
    <xf numFmtId="2" fontId="22" fillId="7" borderId="2" xfId="2" applyNumberFormat="1" applyFont="1" applyFill="1" applyBorder="1" applyAlignment="1">
      <alignment horizontal="center" vertical="center" wrapText="1"/>
    </xf>
    <xf numFmtId="2" fontId="22" fillId="7" borderId="3" xfId="2" applyNumberFormat="1" applyFont="1" applyFill="1" applyBorder="1" applyAlignment="1">
      <alignment horizontal="center" vertical="center" wrapText="1"/>
    </xf>
    <xf numFmtId="2" fontId="23" fillId="7" borderId="5" xfId="2" applyNumberFormat="1" applyFont="1" applyFill="1" applyBorder="1" applyAlignment="1">
      <alignment horizontal="center" vertical="center" wrapText="1"/>
    </xf>
    <xf numFmtId="2" fontId="23" fillId="7" borderId="6" xfId="2" applyNumberFormat="1" applyFont="1" applyFill="1" applyBorder="1" applyAlignment="1">
      <alignment horizontal="center" vertical="center" wrapText="1"/>
    </xf>
    <xf numFmtId="2" fontId="23" fillId="7" borderId="24" xfId="2" applyNumberFormat="1" applyFont="1" applyFill="1" applyBorder="1" applyAlignment="1">
      <alignment horizontal="center" vertical="center" wrapText="1"/>
    </xf>
    <xf numFmtId="1" fontId="34" fillId="2" borderId="17" xfId="3" applyNumberFormat="1" applyFont="1" applyFill="1" applyBorder="1" applyAlignment="1">
      <alignment horizontal="left" wrapText="1"/>
    </xf>
    <xf numFmtId="1" fontId="34" fillId="2" borderId="18" xfId="3" applyNumberFormat="1" applyFont="1" applyFill="1" applyBorder="1" applyAlignment="1">
      <alignment horizontal="left" wrapText="1"/>
    </xf>
    <xf numFmtId="1" fontId="34" fillId="2" borderId="19" xfId="3" applyNumberFormat="1" applyFont="1" applyFill="1" applyBorder="1" applyAlignment="1">
      <alignment horizontal="left" wrapText="1"/>
    </xf>
    <xf numFmtId="0" fontId="9" fillId="5" borderId="1" xfId="5" applyFont="1" applyFill="1" applyBorder="1" applyAlignment="1">
      <alignment horizontal="left" vertical="center" wrapText="1"/>
    </xf>
    <xf numFmtId="0" fontId="9" fillId="5" borderId="2" xfId="5" applyFont="1" applyFill="1" applyBorder="1" applyAlignment="1">
      <alignment horizontal="left" vertical="center" wrapText="1"/>
    </xf>
    <xf numFmtId="0" fontId="9" fillId="5" borderId="3" xfId="5" applyFont="1" applyFill="1" applyBorder="1" applyAlignment="1">
      <alignment horizontal="left" vertical="center" wrapText="1"/>
    </xf>
    <xf numFmtId="170" fontId="23" fillId="7" borderId="8" xfId="3" applyNumberFormat="1" applyFont="1" applyFill="1" applyBorder="1" applyAlignment="1">
      <alignment horizontal="center" vertical="center" wrapText="1"/>
    </xf>
    <xf numFmtId="170" fontId="23" fillId="7" borderId="9" xfId="3" applyNumberFormat="1" applyFont="1" applyFill="1" applyBorder="1" applyAlignment="1">
      <alignment horizontal="center" vertical="center" wrapText="1"/>
    </xf>
    <xf numFmtId="0" fontId="13" fillId="7" borderId="15" xfId="3" applyFont="1" applyFill="1" applyBorder="1" applyAlignment="1">
      <alignment horizontal="left" vertical="center"/>
    </xf>
    <xf numFmtId="0" fontId="13" fillId="7" borderId="8" xfId="3" applyFont="1" applyFill="1" applyBorder="1" applyAlignment="1">
      <alignment horizontal="left" vertical="center"/>
    </xf>
    <xf numFmtId="0" fontId="13" fillId="7" borderId="9" xfId="3" applyFont="1" applyFill="1" applyBorder="1" applyAlignment="1">
      <alignment horizontal="left" vertical="center"/>
    </xf>
    <xf numFmtId="0" fontId="13" fillId="7" borderId="50" xfId="3" applyFont="1" applyFill="1" applyBorder="1" applyAlignment="1">
      <alignment horizontal="left"/>
    </xf>
    <xf numFmtId="0" fontId="13" fillId="7" borderId="5" xfId="3" applyFont="1" applyFill="1" applyBorder="1" applyAlignment="1">
      <alignment horizontal="left"/>
    </xf>
    <xf numFmtId="0" fontId="13" fillId="7" borderId="6" xfId="3" applyFont="1" applyFill="1" applyBorder="1" applyAlignment="1">
      <alignment horizontal="left"/>
    </xf>
    <xf numFmtId="0" fontId="9" fillId="5" borderId="17" xfId="10" applyFont="1" applyFill="1" applyBorder="1" applyAlignment="1">
      <alignment horizontal="left" wrapText="1"/>
    </xf>
    <xf numFmtId="0" fontId="34" fillId="5" borderId="18" xfId="10" applyFont="1" applyFill="1" applyBorder="1" applyAlignment="1">
      <alignment horizontal="left" wrapText="1"/>
    </xf>
    <xf numFmtId="0" fontId="34" fillId="5" borderId="19" xfId="10" applyFont="1" applyFill="1" applyBorder="1" applyAlignment="1">
      <alignment horizontal="left" wrapText="1"/>
    </xf>
    <xf numFmtId="0" fontId="23" fillId="7" borderId="5" xfId="10" applyFont="1" applyFill="1" applyBorder="1" applyAlignment="1">
      <alignment horizontal="center" vertical="center" wrapText="1"/>
    </xf>
    <xf numFmtId="0" fontId="23" fillId="7" borderId="6" xfId="10" applyFont="1" applyFill="1" applyBorder="1" applyAlignment="1">
      <alignment horizontal="center" vertical="center" wrapText="1"/>
    </xf>
    <xf numFmtId="0" fontId="22" fillId="7" borderId="1" xfId="11" applyFont="1" applyFill="1" applyBorder="1" applyAlignment="1">
      <alignment horizontal="center" vertical="center" wrapText="1"/>
    </xf>
    <xf numFmtId="0" fontId="22" fillId="7" borderId="2" xfId="11" applyFont="1" applyFill="1" applyBorder="1" applyAlignment="1">
      <alignment horizontal="center" vertical="center" wrapText="1"/>
    </xf>
    <xf numFmtId="0" fontId="22" fillId="7" borderId="3" xfId="11" applyFont="1" applyFill="1" applyBorder="1" applyAlignment="1">
      <alignment horizontal="center" vertical="center" wrapText="1"/>
    </xf>
    <xf numFmtId="0" fontId="23" fillId="7" borderId="8" xfId="11" applyFont="1" applyFill="1" applyBorder="1" applyAlignment="1">
      <alignment horizontal="center" vertical="center" wrapText="1"/>
    </xf>
    <xf numFmtId="0" fontId="23" fillId="7" borderId="9" xfId="11" applyFont="1" applyFill="1" applyBorder="1" applyAlignment="1">
      <alignment horizontal="center" vertical="center" wrapText="1"/>
    </xf>
    <xf numFmtId="0" fontId="9" fillId="5" borderId="4" xfId="10" applyFont="1" applyFill="1" applyBorder="1" applyAlignment="1">
      <alignment horizontal="left" vertical="center" wrapText="1"/>
    </xf>
    <xf numFmtId="0" fontId="9" fillId="5" borderId="0" xfId="10" applyFont="1" applyFill="1" applyBorder="1" applyAlignment="1">
      <alignment horizontal="left" vertical="center" wrapText="1"/>
    </xf>
    <xf numFmtId="0" fontId="9" fillId="5" borderId="11" xfId="10" applyFont="1" applyFill="1" applyBorder="1" applyAlignment="1">
      <alignment horizontal="left" vertical="center" wrapText="1"/>
    </xf>
    <xf numFmtId="0" fontId="34" fillId="5" borderId="4" xfId="10" applyFont="1" applyFill="1" applyBorder="1" applyAlignment="1">
      <alignment horizontal="left" wrapText="1"/>
    </xf>
    <xf numFmtId="0" fontId="34" fillId="5" borderId="0" xfId="10" applyFont="1" applyFill="1" applyBorder="1" applyAlignment="1">
      <alignment horizontal="left" wrapText="1"/>
    </xf>
    <xf numFmtId="0" fontId="34" fillId="5" borderId="11" xfId="10" applyFont="1" applyFill="1" applyBorder="1" applyAlignment="1">
      <alignment horizontal="left" wrapText="1"/>
    </xf>
    <xf numFmtId="0" fontId="13" fillId="5" borderId="17" xfId="10" applyFont="1" applyFill="1" applyBorder="1" applyAlignment="1">
      <alignment horizontal="left" vertical="center" wrapText="1"/>
    </xf>
    <xf numFmtId="0" fontId="13" fillId="5" borderId="18" xfId="10" applyFont="1" applyFill="1" applyBorder="1" applyAlignment="1">
      <alignment horizontal="left" vertical="center" wrapText="1"/>
    </xf>
    <xf numFmtId="0" fontId="13" fillId="2" borderId="4" xfId="10" applyFont="1" applyFill="1" applyBorder="1" applyAlignment="1">
      <alignment horizontal="left" wrapText="1"/>
    </xf>
    <xf numFmtId="0" fontId="13" fillId="2" borderId="0" xfId="10" applyFont="1" applyFill="1" applyBorder="1" applyAlignment="1">
      <alignment horizontal="left" wrapText="1"/>
    </xf>
    <xf numFmtId="0" fontId="13" fillId="5" borderId="15" xfId="10" applyFont="1" applyFill="1" applyBorder="1" applyAlignment="1">
      <alignment horizontal="left" vertical="center" wrapText="1"/>
    </xf>
    <xf numFmtId="0" fontId="13" fillId="5" borderId="8" xfId="10" applyFont="1" applyFill="1" applyBorder="1" applyAlignment="1">
      <alignment horizontal="left" vertical="center" wrapText="1"/>
    </xf>
    <xf numFmtId="0" fontId="12" fillId="5" borderId="15" xfId="10" applyFont="1" applyFill="1" applyBorder="1" applyAlignment="1">
      <alignment horizontal="left" vertical="center" wrapText="1"/>
    </xf>
    <xf numFmtId="0" fontId="12" fillId="5" borderId="8" xfId="10" applyFont="1" applyFill="1" applyBorder="1" applyAlignment="1">
      <alignment horizontal="left" vertical="center" wrapText="1"/>
    </xf>
    <xf numFmtId="0" fontId="12" fillId="5" borderId="4" xfId="10" applyFont="1" applyFill="1" applyBorder="1" applyAlignment="1">
      <alignment horizontal="left" vertical="center"/>
    </xf>
    <xf numFmtId="0" fontId="12" fillId="5" borderId="0" xfId="10" applyFont="1" applyFill="1" applyBorder="1" applyAlignment="1">
      <alignment horizontal="left" vertical="center"/>
    </xf>
    <xf numFmtId="0" fontId="13" fillId="5" borderId="52" xfId="10" applyFont="1" applyFill="1" applyBorder="1" applyAlignment="1">
      <alignment horizontal="left" vertical="center" wrapText="1"/>
    </xf>
    <xf numFmtId="0" fontId="13" fillId="5" borderId="53" xfId="10" applyFont="1" applyFill="1" applyBorder="1" applyAlignment="1">
      <alignment horizontal="left" vertical="center" wrapText="1"/>
    </xf>
    <xf numFmtId="0" fontId="12" fillId="5" borderId="4" xfId="10" applyFont="1" applyFill="1" applyBorder="1" applyAlignment="1">
      <alignment horizontal="left" vertical="center" wrapText="1"/>
    </xf>
    <xf numFmtId="0" fontId="12" fillId="5" borderId="0" xfId="10" applyFont="1" applyFill="1" applyBorder="1" applyAlignment="1">
      <alignment horizontal="left" vertical="center" wrapText="1"/>
    </xf>
    <xf numFmtId="0" fontId="9" fillId="2" borderId="23" xfId="18" applyFont="1" applyFill="1" applyBorder="1" applyAlignment="1">
      <alignment horizontal="left" vertical="center" wrapText="1"/>
    </xf>
    <xf numFmtId="0" fontId="9" fillId="2" borderId="24" xfId="18" applyFont="1" applyFill="1" applyBorder="1" applyAlignment="1">
      <alignment horizontal="left" vertical="center" wrapText="1"/>
    </xf>
    <xf numFmtId="0" fontId="9" fillId="2" borderId="49" xfId="18" applyFont="1" applyFill="1" applyBorder="1" applyAlignment="1">
      <alignment horizontal="left" vertical="center" wrapText="1"/>
    </xf>
    <xf numFmtId="0" fontId="9" fillId="2" borderId="17" xfId="18" applyFont="1" applyFill="1" applyBorder="1" applyAlignment="1">
      <alignment horizontal="left" vertical="center" wrapText="1"/>
    </xf>
    <xf numFmtId="0" fontId="9" fillId="2" borderId="18" xfId="18" applyFont="1" applyFill="1" applyBorder="1" applyAlignment="1">
      <alignment horizontal="left" vertical="center" wrapText="1"/>
    </xf>
    <xf numFmtId="0" fontId="9" fillId="2" borderId="19" xfId="18" applyFont="1" applyFill="1" applyBorder="1" applyAlignment="1">
      <alignment horizontal="left" vertical="center" wrapText="1"/>
    </xf>
    <xf numFmtId="2" fontId="23" fillId="7" borderId="24" xfId="7" applyNumberFormat="1" applyFont="1" applyFill="1" applyBorder="1" applyAlignment="1">
      <alignment horizontal="center" vertical="center" wrapText="1"/>
    </xf>
    <xf numFmtId="0" fontId="34" fillId="5" borderId="17" xfId="7" applyFont="1" applyFill="1" applyBorder="1" applyAlignment="1">
      <alignment vertical="center" wrapText="1"/>
    </xf>
    <xf numFmtId="0" fontId="34" fillId="5" borderId="18" xfId="7" applyFont="1" applyFill="1" applyBorder="1" applyAlignment="1">
      <alignment vertical="center" wrapText="1"/>
    </xf>
    <xf numFmtId="0" fontId="34" fillId="5" borderId="19" xfId="7" applyFont="1" applyFill="1" applyBorder="1" applyAlignment="1">
      <alignment vertical="center" wrapText="1"/>
    </xf>
    <xf numFmtId="2" fontId="23" fillId="7" borderId="8" xfId="7" applyNumberFormat="1" applyFont="1" applyFill="1" applyBorder="1" applyAlignment="1">
      <alignment horizontal="center" vertical="center"/>
    </xf>
    <xf numFmtId="2" fontId="23" fillId="7" borderId="9" xfId="7" applyNumberFormat="1" applyFont="1" applyFill="1" applyBorder="1" applyAlignment="1">
      <alignment horizontal="center" vertical="center"/>
    </xf>
    <xf numFmtId="0" fontId="9" fillId="5" borderId="52" xfId="5" applyFont="1" applyFill="1" applyBorder="1" applyAlignment="1">
      <alignment horizontal="left" vertical="center" wrapText="1"/>
    </xf>
    <xf numFmtId="0" fontId="9" fillId="3" borderId="53" xfId="5" applyFont="1" applyFill="1" applyBorder="1" applyAlignment="1">
      <alignment horizontal="left" vertical="center" wrapText="1"/>
    </xf>
    <xf numFmtId="0" fontId="9" fillId="3" borderId="54" xfId="5" applyFont="1" applyFill="1" applyBorder="1" applyAlignment="1">
      <alignment horizontal="left" vertical="center" wrapText="1"/>
    </xf>
    <xf numFmtId="0" fontId="22" fillId="7" borderId="1" xfId="17" applyFont="1" applyFill="1" applyBorder="1" applyAlignment="1">
      <alignment horizontal="center" vertical="center" wrapText="1"/>
    </xf>
    <xf numFmtId="0" fontId="22" fillId="7" borderId="2" xfId="17" applyFont="1" applyFill="1" applyBorder="1" applyAlignment="1">
      <alignment horizontal="center" vertical="center" wrapText="1"/>
    </xf>
    <xf numFmtId="0" fontId="22" fillId="7" borderId="3" xfId="17" applyFont="1" applyFill="1" applyBorder="1" applyAlignment="1">
      <alignment horizontal="center" vertical="center" wrapText="1"/>
    </xf>
    <xf numFmtId="0" fontId="23" fillId="7" borderId="5" xfId="17" applyFont="1" applyFill="1" applyBorder="1" applyAlignment="1">
      <alignment horizontal="center" vertical="center" wrapText="1"/>
    </xf>
    <xf numFmtId="0" fontId="23" fillId="7" borderId="6" xfId="17" applyFont="1" applyFill="1" applyBorder="1" applyAlignment="1">
      <alignment horizontal="center" vertical="center" wrapText="1"/>
    </xf>
    <xf numFmtId="0" fontId="9" fillId="2" borderId="17" xfId="5" applyFont="1" applyFill="1" applyBorder="1" applyAlignment="1">
      <alignment horizontal="left" vertical="center" wrapText="1"/>
    </xf>
    <xf numFmtId="0" fontId="9" fillId="2" borderId="18" xfId="5" applyFont="1" applyFill="1" applyBorder="1" applyAlignment="1">
      <alignment horizontal="left" vertical="center" wrapText="1"/>
    </xf>
    <xf numFmtId="0" fontId="9" fillId="2" borderId="19" xfId="5" applyFont="1" applyFill="1" applyBorder="1" applyAlignment="1">
      <alignment horizontal="left" vertical="center" wrapText="1"/>
    </xf>
    <xf numFmtId="0" fontId="72" fillId="7" borderId="23" xfId="0" applyFont="1" applyFill="1" applyBorder="1" applyAlignment="1">
      <alignment horizontal="center" vertical="center" wrapText="1"/>
    </xf>
    <xf numFmtId="0" fontId="72" fillId="7" borderId="24" xfId="0" applyFont="1" applyFill="1" applyBorder="1" applyAlignment="1">
      <alignment horizontal="center" vertical="center" wrapText="1"/>
    </xf>
    <xf numFmtId="0" fontId="72" fillId="7" borderId="49" xfId="0" applyFont="1" applyFill="1" applyBorder="1" applyAlignment="1">
      <alignment horizontal="center" vertical="center" wrapText="1"/>
    </xf>
    <xf numFmtId="0" fontId="72" fillId="7" borderId="17" xfId="0" applyFont="1" applyFill="1" applyBorder="1" applyAlignment="1">
      <alignment horizontal="center" vertical="center" wrapText="1"/>
    </xf>
    <xf numFmtId="0" fontId="72" fillId="7" borderId="18" xfId="0" applyFont="1" applyFill="1" applyBorder="1" applyAlignment="1">
      <alignment horizontal="center" vertical="center" wrapText="1"/>
    </xf>
    <xf numFmtId="0" fontId="72" fillId="7" borderId="19" xfId="0" applyFont="1" applyFill="1" applyBorder="1" applyAlignment="1">
      <alignment horizontal="center" vertical="center" wrapText="1"/>
    </xf>
    <xf numFmtId="0" fontId="35" fillId="7" borderId="5" xfId="0" applyFont="1" applyFill="1" applyBorder="1" applyAlignment="1">
      <alignment horizontal="center"/>
    </xf>
    <xf numFmtId="0" fontId="35" fillId="7" borderId="6" xfId="0" applyFont="1" applyFill="1" applyBorder="1" applyAlignment="1">
      <alignment horizontal="center"/>
    </xf>
    <xf numFmtId="0" fontId="35" fillId="7" borderId="7" xfId="0" applyFont="1" applyFill="1" applyBorder="1" applyAlignment="1">
      <alignment horizontal="center"/>
    </xf>
    <xf numFmtId="0" fontId="35" fillId="7" borderId="10" xfId="0" applyFont="1" applyFill="1" applyBorder="1" applyAlignment="1">
      <alignment horizontal="center"/>
    </xf>
    <xf numFmtId="0" fontId="75" fillId="9" borderId="4" xfId="0" applyFont="1" applyFill="1" applyBorder="1" applyAlignment="1">
      <alignment horizontal="left" vertical="center"/>
    </xf>
    <xf numFmtId="0" fontId="75" fillId="9" borderId="0" xfId="0" applyFont="1" applyFill="1" applyBorder="1" applyAlignment="1">
      <alignment horizontal="left" vertical="center"/>
    </xf>
    <xf numFmtId="0" fontId="75" fillId="9" borderId="11" xfId="0" applyFont="1" applyFill="1" applyBorder="1" applyAlignment="1">
      <alignment horizontal="left" vertical="center"/>
    </xf>
    <xf numFmtId="0" fontId="76" fillId="9" borderId="4" xfId="0" applyFont="1" applyFill="1" applyBorder="1" applyAlignment="1">
      <alignment horizontal="left" vertical="center" wrapText="1"/>
    </xf>
    <xf numFmtId="0" fontId="75" fillId="9" borderId="0" xfId="0" applyFont="1" applyFill="1" applyBorder="1" applyAlignment="1">
      <alignment horizontal="left" vertical="center" wrapText="1"/>
    </xf>
    <xf numFmtId="0" fontId="75" fillId="9" borderId="11" xfId="0" applyFont="1" applyFill="1" applyBorder="1" applyAlignment="1">
      <alignment horizontal="left" vertical="center" wrapText="1"/>
    </xf>
  </cellXfs>
  <cellStyles count="24">
    <cellStyle name="% 2 2" xfId="3"/>
    <cellStyle name="%_PEF FSBR2011 2" xfId="8"/>
    <cellStyle name="Hyperlink" xfId="1" builtinId="8"/>
    <cellStyle name="Normal" xfId="0" builtinId="0"/>
    <cellStyle name="Normal 102 2" xfId="5"/>
    <cellStyle name="Normal 2 2" xfId="4"/>
    <cellStyle name="Normal 2 2 2" xfId="7"/>
    <cellStyle name="Normal 2 3" xfId="2"/>
    <cellStyle name="Normal 24 2 2 2" xfId="14"/>
    <cellStyle name="Normal 24 2 3" xfId="17"/>
    <cellStyle name="Normal 3 2" xfId="22"/>
    <cellStyle name="Normal 3_Pensions by CG scheme" xfId="15"/>
    <cellStyle name="Normal 52 2" xfId="18"/>
    <cellStyle name="Normal_asset sales 2" xfId="11"/>
    <cellStyle name="Normal_charts_tables250111(1)" xfId="12"/>
    <cellStyle name="Normal_CT and CTB supp doc tble" xfId="21"/>
    <cellStyle name="Normal_FinalChC 2" xfId="10"/>
    <cellStyle name="Normal_FinalChC_PEF FSBR2011" xfId="9"/>
    <cellStyle name="Normal_Fiscal Tables" xfId="6"/>
    <cellStyle name="Normal_Fiscal Tables 2 2" xfId="13"/>
    <cellStyle name="Percent" xfId="23" builtinId="5"/>
    <cellStyle name="Percent 19 2" xfId="19"/>
    <cellStyle name="Percent 2" xfId="20"/>
    <cellStyle name="Percent 2 3 2" xfId="16"/>
  </cellStyles>
  <dxfs count="10">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54908</xdr:colOff>
      <xdr:row>8</xdr:row>
      <xdr:rowOff>12887</xdr:rowOff>
    </xdr:from>
    <xdr:to>
      <xdr:col>10</xdr:col>
      <xdr:colOff>100627</xdr:colOff>
      <xdr:row>9</xdr:row>
      <xdr:rowOff>152400</xdr:rowOff>
    </xdr:to>
    <xdr:sp macro="" textlink="">
      <xdr:nvSpPr>
        <xdr:cNvPr id="3" name="Right Brace 2">
          <a:extLst>
            <a:ext uri="{FF2B5EF4-FFF2-40B4-BE49-F238E27FC236}">
              <a16:creationId xmlns:a16="http://schemas.microsoft.com/office/drawing/2014/main" id="{00000000-0008-0000-0600-000003000000}"/>
            </a:ext>
          </a:extLst>
        </xdr:cNvPr>
        <xdr:cNvSpPr/>
      </xdr:nvSpPr>
      <xdr:spPr>
        <a:xfrm>
          <a:off x="8894108" y="1851212"/>
          <a:ext cx="45719" cy="3014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19050</xdr:colOff>
      <xdr:row>20</xdr:row>
      <xdr:rowOff>0</xdr:rowOff>
    </xdr:from>
    <xdr:to>
      <xdr:col>11</xdr:col>
      <xdr:colOff>64769</xdr:colOff>
      <xdr:row>21</xdr:row>
      <xdr:rowOff>139513</xdr:rowOff>
    </xdr:to>
    <xdr:sp macro="" textlink="">
      <xdr:nvSpPr>
        <xdr:cNvPr id="6" name="Right Brace 5">
          <a:extLst>
            <a:ext uri="{FF2B5EF4-FFF2-40B4-BE49-F238E27FC236}">
              <a16:creationId xmlns:a16="http://schemas.microsoft.com/office/drawing/2014/main" id="{00000000-0008-0000-0600-000006000000}"/>
            </a:ext>
          </a:extLst>
        </xdr:cNvPr>
        <xdr:cNvSpPr/>
      </xdr:nvSpPr>
      <xdr:spPr>
        <a:xfrm>
          <a:off x="9696450" y="4095750"/>
          <a:ext cx="45719" cy="3014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952499</xdr:colOff>
      <xdr:row>14</xdr:row>
      <xdr:rowOff>190509</xdr:rowOff>
    </xdr:from>
    <xdr:to>
      <xdr:col>5</xdr:col>
      <xdr:colOff>952500</xdr:colOff>
      <xdr:row>15</xdr:row>
      <xdr:rowOff>133354</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4000502" y="2981331"/>
          <a:ext cx="142870"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904874</xdr:colOff>
      <xdr:row>14</xdr:row>
      <xdr:rowOff>171454</xdr:rowOff>
    </xdr:from>
    <xdr:to>
      <xdr:col>8</xdr:col>
      <xdr:colOff>942972</xdr:colOff>
      <xdr:row>15</xdr:row>
      <xdr:rowOff>142875</xdr:rowOff>
    </xdr:to>
    <xdr:sp macro="" textlink="">
      <xdr:nvSpPr>
        <xdr:cNvPr id="3" name="AutoShape 1">
          <a:extLst>
            <a:ext uri="{FF2B5EF4-FFF2-40B4-BE49-F238E27FC236}">
              <a16:creationId xmlns:a16="http://schemas.microsoft.com/office/drawing/2014/main" id="{00000000-0008-0000-0700-000003000000}"/>
            </a:ext>
          </a:extLst>
        </xdr:cNvPr>
        <xdr:cNvSpPr>
          <a:spLocks/>
        </xdr:cNvSpPr>
      </xdr:nvSpPr>
      <xdr:spPr bwMode="auto">
        <a:xfrm rot="5400000">
          <a:off x="6981825" y="2990853"/>
          <a:ext cx="171446" cy="2057398"/>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oups/PSF/EFO/Spring%202018/Spending/Spring%20Statement%202018%20PEF.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PSF/EFO/Spring%202018/Spending/AME%20components/LASFE/R3A/R3A%20Capital%20LASFE%20SS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oups/PSF/EFO/Spring%202018/Spending/Analyses/Government%20employment/Government%20employment%20R3%20(SS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Macro/Key%20forecast%20spreadsheets/Labour%20market%20and%20trend/Labour%20market/March%202018/FINAL/WS_M18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To-do list"/>
      <sheetName val="Data"/>
      <sheetName val="Calcs --&gt;"/>
      <sheetName val="CHECKS"/>
      <sheetName val="PSAT inputs"/>
      <sheetName val="LA PSAT allocations"/>
      <sheetName val="Ftabs input"/>
      <sheetName val="Outputs --&gt;"/>
      <sheetName val="TME"/>
      <sheetName val="PSAT"/>
      <sheetName val="NAAs"/>
      <sheetName val="Spring Statement 2018 PEF"/>
    </sheetNames>
    <sheetDataSet>
      <sheetData sheetId="0"/>
      <sheetData sheetId="1"/>
      <sheetData sheetId="2">
        <row r="50">
          <cell r="N50">
            <v>469.63099999999997</v>
          </cell>
          <cell r="O50">
            <v>456.33603906673898</v>
          </cell>
          <cell r="P50">
            <v>446.67813347802502</v>
          </cell>
          <cell r="Q50">
            <v>427.36232230059687</v>
          </cell>
          <cell r="R50">
            <v>403.21755832881172</v>
          </cell>
          <cell r="S50">
            <v>403.21755832881172</v>
          </cell>
          <cell r="T50">
            <v>403.21755832881172</v>
          </cell>
        </row>
        <row r="51">
          <cell r="N51">
            <v>0</v>
          </cell>
          <cell r="O51">
            <v>84.183450895279435</v>
          </cell>
          <cell r="P51">
            <v>82.401790558871411</v>
          </cell>
          <cell r="Q51">
            <v>78.83846988605535</v>
          </cell>
          <cell r="R51">
            <v>74.384319045035269</v>
          </cell>
          <cell r="S51">
            <v>74.384319045035269</v>
          </cell>
          <cell r="T51">
            <v>74.384319045035269</v>
          </cell>
        </row>
        <row r="56">
          <cell r="N56">
            <v>143.21199999999999</v>
          </cell>
          <cell r="O56">
            <v>140</v>
          </cell>
          <cell r="P56">
            <v>169</v>
          </cell>
          <cell r="Q56">
            <v>133</v>
          </cell>
          <cell r="R56">
            <v>137</v>
          </cell>
          <cell r="S56">
            <v>145</v>
          </cell>
          <cell r="T56">
            <v>125</v>
          </cell>
        </row>
        <row r="72">
          <cell r="N72">
            <v>231.511</v>
          </cell>
          <cell r="O72">
            <v>313.29241893855522</v>
          </cell>
          <cell r="P72">
            <v>257.2028004023</v>
          </cell>
          <cell r="Q72">
            <v>264.46262971705676</v>
          </cell>
          <cell r="R72">
            <v>274.73116615934265</v>
          </cell>
          <cell r="S72">
            <v>292.9729987763688</v>
          </cell>
          <cell r="T72">
            <v>297.01414893062582</v>
          </cell>
        </row>
        <row r="74">
          <cell r="N74">
            <v>33.103999999999999</v>
          </cell>
          <cell r="O74">
            <v>58.796999999999997</v>
          </cell>
          <cell r="P74">
            <v>186</v>
          </cell>
          <cell r="Q74">
            <v>195</v>
          </cell>
          <cell r="R74">
            <v>198.38849058800167</v>
          </cell>
          <cell r="S74">
            <v>202.03602511692242</v>
          </cell>
          <cell r="T74">
            <v>202.03602511692242</v>
          </cell>
        </row>
        <row r="75">
          <cell r="N75">
            <v>157.40600000000001</v>
          </cell>
          <cell r="O75">
            <v>185.70599999999999</v>
          </cell>
          <cell r="P75">
            <v>0</v>
          </cell>
          <cell r="Q75">
            <v>0</v>
          </cell>
          <cell r="R75">
            <v>0</v>
          </cell>
          <cell r="S75">
            <v>0</v>
          </cell>
          <cell r="T75">
            <v>0</v>
          </cell>
        </row>
        <row r="76">
          <cell r="N76">
            <v>0</v>
          </cell>
          <cell r="O76">
            <v>0</v>
          </cell>
          <cell r="P76">
            <v>0</v>
          </cell>
          <cell r="Q76">
            <v>0</v>
          </cell>
          <cell r="R76">
            <v>0</v>
          </cell>
          <cell r="S76">
            <v>0</v>
          </cell>
          <cell r="T76">
            <v>0</v>
          </cell>
        </row>
        <row r="78">
          <cell r="N78">
            <v>182.69292148572549</v>
          </cell>
          <cell r="O78">
            <v>246.89223385803459</v>
          </cell>
          <cell r="P78">
            <v>194.24342225403817</v>
          </cell>
          <cell r="Q78">
            <v>131.02597930222564</v>
          </cell>
          <cell r="R78">
            <v>47.434771458940673</v>
          </cell>
          <cell r="S78">
            <v>31.576985059712523</v>
          </cell>
          <cell r="T78">
            <v>14.709709467640407</v>
          </cell>
        </row>
        <row r="79">
          <cell r="N79">
            <v>221.17600655498543</v>
          </cell>
          <cell r="O79">
            <v>114.52731189011612</v>
          </cell>
          <cell r="P79">
            <v>61.830424430317521</v>
          </cell>
          <cell r="Q79">
            <v>34.173537788629375</v>
          </cell>
          <cell r="R79">
            <v>17.899958853597411</v>
          </cell>
          <cell r="S79">
            <v>0</v>
          </cell>
          <cell r="T79">
            <v>0</v>
          </cell>
        </row>
        <row r="88">
          <cell r="N88">
            <v>0</v>
          </cell>
          <cell r="O88">
            <v>131</v>
          </cell>
          <cell r="P88">
            <v>204</v>
          </cell>
          <cell r="Q88">
            <v>352</v>
          </cell>
          <cell r="R88">
            <v>502</v>
          </cell>
          <cell r="S88">
            <v>674</v>
          </cell>
          <cell r="T88">
            <v>718</v>
          </cell>
        </row>
        <row r="89">
          <cell r="N89">
            <v>52.55</v>
          </cell>
          <cell r="O89">
            <v>102.284846</v>
          </cell>
          <cell r="P89">
            <v>138.163882</v>
          </cell>
          <cell r="Q89">
            <v>181.74292</v>
          </cell>
          <cell r="R89">
            <v>228.072956</v>
          </cell>
          <cell r="S89">
            <v>263.53269699999998</v>
          </cell>
          <cell r="T89">
            <v>234.298507</v>
          </cell>
        </row>
        <row r="93">
          <cell r="N93">
            <v>0</v>
          </cell>
          <cell r="O93">
            <v>-205</v>
          </cell>
          <cell r="P93">
            <v>-205</v>
          </cell>
          <cell r="Q93">
            <v>-205</v>
          </cell>
          <cell r="R93">
            <v>-205</v>
          </cell>
          <cell r="S93">
            <v>-205</v>
          </cell>
          <cell r="T93">
            <v>-205</v>
          </cell>
        </row>
        <row r="94">
          <cell r="N94">
            <v>177.98400000000001</v>
          </cell>
          <cell r="O94">
            <v>316.84700000000004</v>
          </cell>
          <cell r="P94">
            <v>188.38900000000001</v>
          </cell>
          <cell r="Q94">
            <v>191.476</v>
          </cell>
          <cell r="R94">
            <v>194.65681058679388</v>
          </cell>
          <cell r="S94">
            <v>198.03933761532605</v>
          </cell>
          <cell r="T94">
            <v>201.6804526815051</v>
          </cell>
        </row>
        <row r="97">
          <cell r="N97">
            <v>71.031999999999996</v>
          </cell>
          <cell r="O97">
            <v>191.268</v>
          </cell>
          <cell r="P97">
            <v>142.03</v>
          </cell>
          <cell r="Q97">
            <v>141.50899999999999</v>
          </cell>
          <cell r="R97">
            <v>143.85975584055763</v>
          </cell>
          <cell r="S97">
            <v>146.35958880803429</v>
          </cell>
          <cell r="T97">
            <v>149.05052945803706</v>
          </cell>
        </row>
        <row r="101">
          <cell r="N101">
            <v>213.905</v>
          </cell>
          <cell r="O101">
            <v>106.25</v>
          </cell>
          <cell r="P101">
            <v>79.103999999999999</v>
          </cell>
          <cell r="Q101">
            <v>46.106000000000002</v>
          </cell>
          <cell r="R101">
            <v>46.871915586886701</v>
          </cell>
          <cell r="S101">
            <v>47.686402996157341</v>
          </cell>
          <cell r="T101">
            <v>48.563156486105171</v>
          </cell>
        </row>
      </sheetData>
      <sheetData sheetId="3"/>
      <sheetData sheetId="4"/>
      <sheetData sheetId="5"/>
      <sheetData sheetId="6"/>
      <sheetData sheetId="7"/>
      <sheetData sheetId="8"/>
      <sheetData sheetId="9">
        <row r="20">
          <cell r="AU20">
            <v>0.75937605466572566</v>
          </cell>
          <cell r="AV20">
            <v>1.0731818842465901</v>
          </cell>
          <cell r="AW20">
            <v>0.73926522265633809</v>
          </cell>
          <cell r="AX20">
            <v>0.7015756090192824</v>
          </cell>
          <cell r="AY20">
            <v>0.63751515710184636</v>
          </cell>
          <cell r="AZ20">
            <v>0.64872954244165215</v>
          </cell>
          <cell r="BA20">
            <v>0.6424824375792143</v>
          </cell>
        </row>
        <row r="41">
          <cell r="AU41">
            <v>0.46963099999999997</v>
          </cell>
          <cell r="AV41">
            <v>0.54051948996201837</v>
          </cell>
          <cell r="AW41">
            <v>0.52907992403689641</v>
          </cell>
          <cell r="AX41">
            <v>0.50620079218665226</v>
          </cell>
          <cell r="AY41">
            <v>0.47760187737384702</v>
          </cell>
          <cell r="AZ41">
            <v>0.47760187737384702</v>
          </cell>
          <cell r="BA41">
            <v>0.47760187737384702</v>
          </cell>
        </row>
        <row r="43">
          <cell r="AU43">
            <v>0.68141600655498547</v>
          </cell>
          <cell r="AV43">
            <v>0.59545015789011613</v>
          </cell>
          <cell r="AW43">
            <v>0.65440830643031755</v>
          </cell>
          <cell r="AX43">
            <v>0.75103245778862937</v>
          </cell>
          <cell r="AY43">
            <v>0.99885499656107279</v>
          </cell>
          <cell r="AZ43">
            <v>1.205229442772151</v>
          </cell>
          <cell r="BA43">
            <v>1.2148721964224878</v>
          </cell>
        </row>
      </sheetData>
      <sheetData sheetId="10"/>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gt;"/>
      <sheetName val="Cap LA spending"/>
      <sheetName val="Movements-&gt;"/>
      <sheetName val="Cap LA since R2"/>
      <sheetName val="Cap LA since R1"/>
      <sheetName val="Cap LA since AB17"/>
      <sheetName val="Calculations-&gt;"/>
      <sheetName val="Calc UK splits, consldtn diffs"/>
      <sheetName val="Inputs -&gt;"/>
      <sheetName val="PESA LASFE"/>
      <sheetName val="ONS transparency"/>
      <sheetName val="OSCAR"/>
      <sheetName val="Latest PSAT"/>
      <sheetName val="LG forecasts"/>
      <sheetName val="OBR fcast data"/>
      <sheetName val="CRA"/>
      <sheetName val="DCLG 2013-14"/>
      <sheetName val="DCLG 2014-15"/>
      <sheetName val="Table 2.25 AS 2014 EFO"/>
      <sheetName val="DCLG 2015-16"/>
      <sheetName val="DCLG 2016-17"/>
      <sheetName val="DCLG 2017-18"/>
      <sheetName val="Scot LGFS 2013-14"/>
      <sheetName val="Scot Cap PO 201415"/>
      <sheetName val="SLGFS 2014-15"/>
      <sheetName val="SLGFS 2015-16"/>
      <sheetName val="SLGFS 2016-17"/>
      <sheetName val="CPOBE 2015-16"/>
      <sheetName val="CPOBE 2017"/>
      <sheetName val="Previous versions-&gt;"/>
      <sheetName val="Cap AB17"/>
      <sheetName val="Cap R1"/>
      <sheetName val="Cap R2"/>
      <sheetName val="Table 2.27_2014 Budget EFO"/>
    </sheetNames>
    <sheetDataSet>
      <sheetData sheetId="0"/>
      <sheetData sheetId="1">
        <row r="8">
          <cell r="L8">
            <v>19.729189869280965</v>
          </cell>
          <cell r="R8">
            <v>20.527443887448584</v>
          </cell>
          <cell r="S8">
            <v>20.880996904987029</v>
          </cell>
          <cell r="T8">
            <v>21.372457791885434</v>
          </cell>
          <cell r="U8">
            <v>22.846737647202342</v>
          </cell>
          <cell r="V8">
            <v>22.397439157890481</v>
          </cell>
          <cell r="W8">
            <v>23.076754753180083</v>
          </cell>
        </row>
        <row r="10">
          <cell r="L10">
            <v>9.083562519853789</v>
          </cell>
          <cell r="R10">
            <v>7.9394356369954133</v>
          </cell>
          <cell r="S10">
            <v>9.7204195389059116</v>
          </cell>
          <cell r="T10">
            <v>10.970348855524367</v>
          </cell>
          <cell r="U10">
            <v>12.516521322916232</v>
          </cell>
          <cell r="V10">
            <v>12.452196918603834</v>
          </cell>
          <cell r="W10">
            <v>12.883155437121093</v>
          </cell>
        </row>
        <row r="11">
          <cell r="L11">
            <v>6.7919999999999998</v>
          </cell>
          <cell r="R11">
            <v>7.1229820062996847</v>
          </cell>
          <cell r="S11">
            <v>6.4821666666666697</v>
          </cell>
          <cell r="T11">
            <v>5.7761666666666693</v>
          </cell>
          <cell r="U11">
            <v>5.6986666666666697</v>
          </cell>
          <cell r="V11">
            <v>5.3345000000000002</v>
          </cell>
          <cell r="W11">
            <v>5.3449999999999998</v>
          </cell>
        </row>
        <row r="12">
          <cell r="L12">
            <v>1.5950139999999999</v>
          </cell>
          <cell r="R12">
            <v>2.3471099999999998</v>
          </cell>
          <cell r="S12">
            <v>1.46349</v>
          </cell>
          <cell r="T12">
            <v>1.5</v>
          </cell>
          <cell r="U12">
            <v>1.5</v>
          </cell>
          <cell r="V12">
            <v>1.5</v>
          </cell>
          <cell r="W12">
            <v>1.5</v>
          </cell>
        </row>
        <row r="13">
          <cell r="L13">
            <v>2.4017432600000004</v>
          </cell>
          <cell r="R13">
            <v>2.3323351996272352</v>
          </cell>
          <cell r="S13">
            <v>2.3373336154323163</v>
          </cell>
          <cell r="T13">
            <v>2.3405764894395387</v>
          </cell>
          <cell r="U13">
            <v>2.3861776964519388</v>
          </cell>
          <cell r="V13">
            <v>2.434557482627683</v>
          </cell>
          <cell r="W13">
            <v>2.483143051961894</v>
          </cell>
        </row>
        <row r="14">
          <cell r="L14">
            <v>2.3271585100000003</v>
          </cell>
          <cell r="R14">
            <v>2.6914373240641027</v>
          </cell>
          <cell r="S14">
            <v>2.7975095367788008</v>
          </cell>
          <cell r="T14">
            <v>2.8162563713743736</v>
          </cell>
          <cell r="U14">
            <v>2.8404789441551657</v>
          </cell>
          <cell r="V14">
            <v>2.9020876460047962</v>
          </cell>
          <cell r="W14">
            <v>2.917503202763311</v>
          </cell>
        </row>
        <row r="15">
          <cell r="L15">
            <v>1.1099395579918128</v>
          </cell>
          <cell r="R15">
            <v>1.3406284505494506</v>
          </cell>
          <cell r="S15">
            <v>1.3829187296703294</v>
          </cell>
          <cell r="T15">
            <v>1.4203340087912086</v>
          </cell>
          <cell r="U15">
            <v>1.5106742879120878</v>
          </cell>
          <cell r="V15">
            <v>1.5883145670329668</v>
          </cell>
          <cell r="W15">
            <v>1.671879846153846</v>
          </cell>
        </row>
        <row r="16">
          <cell r="L16"/>
          <cell r="R16">
            <v>4.9026000000000007E-2</v>
          </cell>
          <cell r="S16">
            <v>0.33451600000000004</v>
          </cell>
          <cell r="T16">
            <v>0.16375500000000001</v>
          </cell>
          <cell r="U16">
            <v>0.1</v>
          </cell>
          <cell r="V16">
            <v>-0.1</v>
          </cell>
          <cell r="W16">
            <v>0</v>
          </cell>
        </row>
        <row r="17">
          <cell r="L17">
            <v>-3.5802279785646349</v>
          </cell>
          <cell r="R17">
            <v>-3.2955107300873054</v>
          </cell>
          <cell r="S17">
            <v>-3.6373571824669999</v>
          </cell>
          <cell r="T17">
            <v>-3.6149795999107193</v>
          </cell>
          <cell r="U17">
            <v>-3.7057812708997515</v>
          </cell>
          <cell r="V17">
            <v>-3.7142174563787984</v>
          </cell>
          <cell r="W17">
            <v>-3.7239267848200597</v>
          </cell>
        </row>
        <row r="19">
          <cell r="L19">
            <v>2.7542319999999996</v>
          </cell>
          <cell r="R19">
            <v>2.7909441262067771</v>
          </cell>
          <cell r="S19">
            <v>2.4997446877084566</v>
          </cell>
          <cell r="T19">
            <v>2.7781506745121667</v>
          </cell>
          <cell r="U19">
            <v>2.944847009157038</v>
          </cell>
          <cell r="V19">
            <v>2.982813565816882</v>
          </cell>
          <cell r="W19">
            <v>3.0567731592504317</v>
          </cell>
        </row>
        <row r="21">
          <cell r="L21">
            <v>0.91250699999999996</v>
          </cell>
          <cell r="R21">
            <v>0.80446910694783991</v>
          </cell>
          <cell r="S21">
            <v>0.63957854833073713</v>
          </cell>
          <cell r="T21">
            <v>0.87643974813135084</v>
          </cell>
          <cell r="U21">
            <v>1.0017771859925502</v>
          </cell>
          <cell r="V21">
            <v>0.99945552797699522</v>
          </cell>
          <cell r="W21">
            <v>1.0353421504850897</v>
          </cell>
        </row>
        <row r="22">
          <cell r="L22">
            <v>1.3858280000000001</v>
          </cell>
          <cell r="R22">
            <v>1.549426024574611</v>
          </cell>
          <cell r="S22">
            <v>1.4305142380319149</v>
          </cell>
          <cell r="T22">
            <v>1.4812600910904254</v>
          </cell>
          <cell r="U22">
            <v>1.5320059441489362</v>
          </cell>
          <cell r="V22">
            <v>1.5827517972074465</v>
          </cell>
          <cell r="W22">
            <v>1.6334976502659575</v>
          </cell>
        </row>
        <row r="23">
          <cell r="L23">
            <v>0.39055999999999974</v>
          </cell>
          <cell r="R23">
            <v>0.45381099999999996</v>
          </cell>
          <cell r="S23">
            <v>0.45381099999999996</v>
          </cell>
          <cell r="T23">
            <v>0.45381099999999996</v>
          </cell>
          <cell r="U23">
            <v>0.45381099999999996</v>
          </cell>
          <cell r="V23">
            <v>0.45381099999999996</v>
          </cell>
          <cell r="W23">
            <v>0.45381099999999996</v>
          </cell>
        </row>
        <row r="24">
          <cell r="L24">
            <v>0.27299599999999996</v>
          </cell>
          <cell r="R24">
            <v>0.20771400000000001</v>
          </cell>
          <cell r="S24">
            <v>0.20771400000000001</v>
          </cell>
          <cell r="T24">
            <v>0.20771400000000001</v>
          </cell>
          <cell r="U24">
            <v>0.20771400000000001</v>
          </cell>
          <cell r="V24">
            <v>0.20771400000000001</v>
          </cell>
          <cell r="W24">
            <v>0.20771400000000001</v>
          </cell>
        </row>
        <row r="25">
          <cell r="L25">
            <v>-0.20765899999999998</v>
          </cell>
          <cell r="R25">
            <v>-0.2244760053156736</v>
          </cell>
          <cell r="S25">
            <v>-0.23187309865419559</v>
          </cell>
          <cell r="T25">
            <v>-0.24107416470960971</v>
          </cell>
          <cell r="U25">
            <v>-0.25046112098444873</v>
          </cell>
          <cell r="V25">
            <v>-0.26091875936755976</v>
          </cell>
          <cell r="W25">
            <v>-0.27359164150061527</v>
          </cell>
        </row>
        <row r="27">
          <cell r="L27">
            <v>1.01947504667</v>
          </cell>
          <cell r="R27">
            <v>1.1206302136870694</v>
          </cell>
          <cell r="S27">
            <v>1.1109364982219845</v>
          </cell>
          <cell r="T27">
            <v>1.2059270718845481</v>
          </cell>
          <cell r="U27">
            <v>1.2663870389416854</v>
          </cell>
          <cell r="V27">
            <v>1.2639919119896903</v>
          </cell>
          <cell r="W27">
            <v>1.2802162378745807</v>
          </cell>
        </row>
        <row r="29">
          <cell r="L29">
            <v>0.31245577644</v>
          </cell>
          <cell r="R29">
            <v>0.34631066811084499</v>
          </cell>
          <cell r="S29">
            <v>0.33361967720488261</v>
          </cell>
          <cell r="T29">
            <v>0.42875141173641829</v>
          </cell>
          <cell r="U29">
            <v>0.48970922222084445</v>
          </cell>
          <cell r="V29">
            <v>0.48857821295393061</v>
          </cell>
          <cell r="W29">
            <v>0.50606059078173971</v>
          </cell>
        </row>
        <row r="30">
          <cell r="L30">
            <v>0.389762</v>
          </cell>
          <cell r="R30">
            <v>0.48936299999999999</v>
          </cell>
          <cell r="S30">
            <v>0.48936299999999999</v>
          </cell>
          <cell r="T30">
            <v>0.48936299999999999</v>
          </cell>
          <cell r="U30">
            <v>0.48936299999999999</v>
          </cell>
          <cell r="V30">
            <v>0.48936299999999999</v>
          </cell>
          <cell r="W30">
            <v>0.48936299999999999</v>
          </cell>
        </row>
        <row r="31">
          <cell r="L31">
            <v>0.24441827022999993</v>
          </cell>
          <cell r="R31">
            <v>0.24679299999999998</v>
          </cell>
          <cell r="S31">
            <v>0.25059300000000001</v>
          </cell>
          <cell r="T31">
            <v>0.25296799999999997</v>
          </cell>
          <cell r="U31">
            <v>0.25486799999999998</v>
          </cell>
          <cell r="V31">
            <v>0.25629299999999999</v>
          </cell>
          <cell r="W31">
            <v>0.25819300000000001</v>
          </cell>
        </row>
        <row r="32">
          <cell r="L32">
            <v>0.166578</v>
          </cell>
          <cell r="R32">
            <v>0.13575330600972768</v>
          </cell>
          <cell r="S32">
            <v>0.13643143574736336</v>
          </cell>
          <cell r="T32">
            <v>0.13706256106127465</v>
          </cell>
          <cell r="U32">
            <v>0.13799957700465049</v>
          </cell>
          <cell r="V32">
            <v>0.13895978369590473</v>
          </cell>
          <cell r="W32">
            <v>0.13994241691514328</v>
          </cell>
        </row>
        <row r="33">
          <cell r="L33">
            <v>-9.3739000000000003E-2</v>
          </cell>
          <cell r="R33">
            <v>-9.7589760433503106E-2</v>
          </cell>
          <cell r="S33">
            <v>-9.9070614730261297E-2</v>
          </cell>
          <cell r="T33">
            <v>-0.10221790091314469</v>
          </cell>
          <cell r="U33">
            <v>-0.10555276028380965</v>
          </cell>
          <cell r="V33">
            <v>-0.10920208466014525</v>
          </cell>
          <cell r="W33">
            <v>-0.11334276982230211</v>
          </cell>
        </row>
        <row r="35">
          <cell r="L35">
            <v>0.17899999999999999</v>
          </cell>
          <cell r="R35">
            <v>0.18225336494744007</v>
          </cell>
          <cell r="S35">
            <v>0.17981227094093913</v>
          </cell>
          <cell r="T35">
            <v>0.1808045549796905</v>
          </cell>
          <cell r="U35">
            <v>0.18126141702291249</v>
          </cell>
          <cell r="V35">
            <v>0.18125024648378951</v>
          </cell>
          <cell r="W35">
            <v>0.1814229131375486</v>
          </cell>
        </row>
        <row r="37">
          <cell r="L37">
            <v>5.0000000000000001E-3</v>
          </cell>
          <cell r="R37">
            <v>8.2533649474400804E-3</v>
          </cell>
          <cell r="S37">
            <v>5.8122709409391318E-3</v>
          </cell>
          <cell r="T37">
            <v>6.8045549796905093E-3</v>
          </cell>
          <cell r="U37">
            <v>7.2614170229125105E-3</v>
          </cell>
          <cell r="V37">
            <v>7.2502464837895138E-3</v>
          </cell>
          <cell r="W37">
            <v>7.4229131375486172E-3</v>
          </cell>
        </row>
        <row r="38">
          <cell r="L38">
            <v>0.17399999999999999</v>
          </cell>
          <cell r="R38">
            <v>0.17399999999999999</v>
          </cell>
          <cell r="S38">
            <v>0.17399999999999999</v>
          </cell>
          <cell r="T38">
            <v>0.17399999999999999</v>
          </cell>
          <cell r="U38">
            <v>0.17399999999999999</v>
          </cell>
          <cell r="V38">
            <v>0.17399999999999999</v>
          </cell>
          <cell r="W38">
            <v>0.17399999999999999</v>
          </cell>
        </row>
        <row r="40">
          <cell r="L40">
            <v>-3.411</v>
          </cell>
          <cell r="R40">
            <v>-3.758336206753996</v>
          </cell>
          <cell r="S40">
            <v>-3.388957477542982</v>
          </cell>
          <cell r="T40">
            <v>-3.5547760774601485</v>
          </cell>
          <cell r="U40">
            <v>-3.4758145414622112</v>
          </cell>
          <cell r="V40">
            <v>-3.4999140170947522</v>
          </cell>
          <cell r="W40">
            <v>-3.2226959297993791</v>
          </cell>
        </row>
        <row r="41">
          <cell r="L41">
            <v>-0.92600000000000005</v>
          </cell>
          <cell r="R41">
            <v>-0.76851689374999999</v>
          </cell>
          <cell r="S41">
            <v>0.18212632500000001</v>
          </cell>
          <cell r="T41">
            <v>-0.44430167500000006</v>
          </cell>
          <cell r="U41">
            <v>-0.183451</v>
          </cell>
          <cell r="V41">
            <v>-1.247E-2</v>
          </cell>
          <cell r="W41">
            <v>0</v>
          </cell>
        </row>
        <row r="44">
          <cell r="L44">
            <v>-2.5716182399772736</v>
          </cell>
          <cell r="R44">
            <v>-1.9972360870839698</v>
          </cell>
          <cell r="S44">
            <v>-2.08673608708397</v>
          </cell>
          <cell r="T44">
            <v>-1.2017360870839697</v>
          </cell>
          <cell r="U44">
            <v>-1.1587360870839698</v>
          </cell>
          <cell r="V44">
            <v>-0.92573608708396982</v>
          </cell>
          <cell r="W44">
            <v>-1.1917360870839697</v>
          </cell>
        </row>
        <row r="45">
          <cell r="L45">
            <v>1.6970000000000001</v>
          </cell>
          <cell r="R45">
            <v>1.7954537572171423</v>
          </cell>
          <cell r="S45">
            <v>1.797342049928796</v>
          </cell>
          <cell r="T45">
            <v>1.7735056816692834</v>
          </cell>
          <cell r="U45">
            <v>1.9870762906212898</v>
          </cell>
          <cell r="V45">
            <v>1.9945935565781403</v>
          </cell>
          <cell r="W45">
            <v>2.0804411481839868</v>
          </cell>
        </row>
        <row r="46">
          <cell r="L46">
            <v>-1.26</v>
          </cell>
          <cell r="R46">
            <v>-1.4004797766557058</v>
          </cell>
          <cell r="S46">
            <v>-1.5687629744939258</v>
          </cell>
          <cell r="T46">
            <v>-1.7353141092769795</v>
          </cell>
          <cell r="U46">
            <v>-1.7873985734092639</v>
          </cell>
          <cell r="V46">
            <v>-1.7447898274355156</v>
          </cell>
          <cell r="W46">
            <v>-1.7275012937344985</v>
          </cell>
        </row>
        <row r="47">
          <cell r="L47">
            <v>1.599</v>
          </cell>
          <cell r="R47">
            <v>1.4763170000000001</v>
          </cell>
          <cell r="S47">
            <v>0.53454000000000002</v>
          </cell>
          <cell r="T47">
            <v>0</v>
          </cell>
          <cell r="U47">
            <v>0</v>
          </cell>
          <cell r="V47">
            <v>0</v>
          </cell>
          <cell r="W47">
            <v>0</v>
          </cell>
        </row>
        <row r="50">
          <cell r="L50">
            <v>18.562000000000001</v>
          </cell>
        </row>
        <row r="51">
          <cell r="L51">
            <v>-11.528</v>
          </cell>
          <cell r="R51">
            <v>-12.045009002786303</v>
          </cell>
          <cell r="S51">
            <v>-12.663919915503076</v>
          </cell>
          <cell r="T51">
            <v>-13.323141379327041</v>
          </cell>
          <cell r="U51">
            <v>-14.016678674368022</v>
          </cell>
          <cell r="V51">
            <v>-14.746318114234931</v>
          </cell>
          <cell r="W51">
            <v>-15.513938999248534</v>
          </cell>
        </row>
        <row r="52">
          <cell r="L52">
            <v>-10.878</v>
          </cell>
          <cell r="R52">
            <v>-10.379233208112424</v>
          </cell>
          <cell r="S52">
            <v>-11.79433984048767</v>
          </cell>
          <cell r="T52">
            <v>-13.240907151555339</v>
          </cell>
          <cell r="U52">
            <v>-15.123518001801978</v>
          </cell>
          <cell r="V52">
            <v>-15.100133152109048</v>
          </cell>
          <cell r="W52">
            <v>-15.663644788804685</v>
          </cell>
        </row>
        <row r="53">
          <cell r="L53">
            <v>0.92600000000000005</v>
          </cell>
          <cell r="R53">
            <v>1.0629197729166666</v>
          </cell>
          <cell r="S53">
            <v>7.021899999999999E-2</v>
          </cell>
          <cell r="T53">
            <v>0.69664700000000002</v>
          </cell>
          <cell r="U53">
            <v>0.183451</v>
          </cell>
          <cell r="V53">
            <v>1.247E-2</v>
          </cell>
          <cell r="W5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vernment employment"/>
    </sheetNames>
    <sheetDataSet>
      <sheetData sheetId="0">
        <row r="5">
          <cell r="D5">
            <v>312.51734299999998</v>
          </cell>
          <cell r="E5">
            <v>316.628739</v>
          </cell>
          <cell r="F5">
            <v>322.52529404512075</v>
          </cell>
          <cell r="G5">
            <v>326.86183166800799</v>
          </cell>
          <cell r="H5">
            <v>330.25485470527786</v>
          </cell>
          <cell r="I5">
            <v>336.22158779131382</v>
          </cell>
          <cell r="J5">
            <v>342.17456377809452</v>
          </cell>
        </row>
        <row r="6">
          <cell r="D6">
            <v>45.054187574437591</v>
          </cell>
          <cell r="E6">
            <v>48.851697072349793</v>
          </cell>
          <cell r="F6">
            <v>52.521533967363254</v>
          </cell>
          <cell r="G6">
            <v>51.577564324000285</v>
          </cell>
          <cell r="H6">
            <v>52.260946679503668</v>
          </cell>
          <cell r="I6">
            <v>53.613280816821714</v>
          </cell>
          <cell r="J6">
            <v>55.225144482317909</v>
          </cell>
        </row>
        <row r="7">
          <cell r="D7">
            <v>3.6742249999999999</v>
          </cell>
          <cell r="E7">
            <v>3.9586151589405527</v>
          </cell>
          <cell r="F7">
            <v>3.8340037905969067</v>
          </cell>
          <cell r="G7">
            <v>3.8306196216665533</v>
          </cell>
          <cell r="H7">
            <v>3.8437377261824821</v>
          </cell>
          <cell r="I7">
            <v>3.6794326150277272</v>
          </cell>
          <cell r="J7">
            <v>3.7897606614255475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TES"/>
      <sheetName val="GG"/>
      <sheetName val="HEADS"/>
      <sheetName val="EARNINGS"/>
      <sheetName val="MI"/>
      <sheetName val="CGWS LAWS"/>
      <sheetName val="REVISIONS"/>
      <sheetName val="INPUT"/>
      <sheetName val="ES back series "/>
    </sheetNames>
    <sheetDataSet>
      <sheetData sheetId="0"/>
      <sheetData sheetId="1"/>
      <sheetData sheetId="2"/>
      <sheetData sheetId="3"/>
      <sheetData sheetId="4">
        <row r="118">
          <cell r="W118">
            <v>3.6001069372197634</v>
          </cell>
        </row>
        <row r="119">
          <cell r="W119">
            <v>2.2140500885316214</v>
          </cell>
        </row>
        <row r="120">
          <cell r="W120">
            <v>2.1497092832328661</v>
          </cell>
        </row>
        <row r="121">
          <cell r="W121">
            <v>2.3047456079096946</v>
          </cell>
        </row>
        <row r="122">
          <cell r="W122">
            <v>2.5774922679892001</v>
          </cell>
        </row>
        <row r="123">
          <cell r="W123">
            <v>2.8401633242018676</v>
          </cell>
        </row>
        <row r="124">
          <cell r="W124">
            <v>2.9854337615981166</v>
          </cell>
        </row>
      </sheetData>
      <sheetData sheetId="5"/>
      <sheetData sheetId="6"/>
      <sheetData sheetId="7"/>
      <sheetData sheetId="8"/>
      <sheetData sheetId="9"/>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obr.uk/efo/economic-and-fiscal-outlook-march-2018" TargetMode="External"/><Relationship Id="rId3" Type="http://schemas.openxmlformats.org/officeDocument/2006/relationships/hyperlink" Target="http://obr.uk/efo/economic-and-fiscal-outlook-march-2018" TargetMode="External"/><Relationship Id="rId7" Type="http://schemas.openxmlformats.org/officeDocument/2006/relationships/hyperlink" Target="http://obr.uk/efo/economic-and-fiscal-outlook-march-2018" TargetMode="External"/><Relationship Id="rId2" Type="http://schemas.openxmlformats.org/officeDocument/2006/relationships/hyperlink" Target="http://obr.uk/efo/economic-and-fiscal-outlook-march-2018" TargetMode="External"/><Relationship Id="rId1" Type="http://schemas.openxmlformats.org/officeDocument/2006/relationships/hyperlink" Target="http://obr.uk/efo/economic-and-fiscal-outlook-march-2018" TargetMode="External"/><Relationship Id="rId6" Type="http://schemas.openxmlformats.org/officeDocument/2006/relationships/hyperlink" Target="http://obr.uk/efo/economic-and-fiscal-outlook-march-2018" TargetMode="External"/><Relationship Id="rId5" Type="http://schemas.openxmlformats.org/officeDocument/2006/relationships/hyperlink" Target="http://obr.uk/efo/economic-and-fiscal-outlook-march-2018" TargetMode="External"/><Relationship Id="rId4" Type="http://schemas.openxmlformats.org/officeDocument/2006/relationships/hyperlink" Target="http://obr.uk/efo/economic-and-fiscal-outlook-march-2018"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L2013"/>
  <sheetViews>
    <sheetView tabSelected="1" zoomScale="85" zoomScaleNormal="85" workbookViewId="0"/>
  </sheetViews>
  <sheetFormatPr defaultColWidth="7.109375" defaultRowHeight="12.75" x14ac:dyDescent="0.2"/>
  <cols>
    <col min="1" max="1" width="7.33203125" style="5" customWidth="1"/>
    <col min="2" max="2" width="15.109375" style="5" customWidth="1"/>
    <col min="3" max="3" width="16.109375" style="5" customWidth="1"/>
    <col min="4" max="4" width="28.109375" style="5" customWidth="1"/>
    <col min="5" max="5" width="6.109375" style="5" customWidth="1"/>
    <col min="6" max="6" width="14.109375" style="5" hidden="1" customWidth="1"/>
    <col min="7" max="7" width="3.109375" style="5" hidden="1" customWidth="1"/>
    <col min="8" max="8" width="13.6640625" style="5" customWidth="1"/>
    <col min="9" max="9" width="61.33203125" style="5" customWidth="1"/>
    <col min="10" max="11" width="7.109375" style="6"/>
    <col min="12" max="12" width="8.88671875" style="6" customWidth="1"/>
    <col min="13" max="16384" width="7.109375" style="5"/>
  </cols>
  <sheetData>
    <row r="1" spans="2:11" ht="33.75" customHeight="1" thickBot="1" x14ac:dyDescent="0.25">
      <c r="B1" s="4"/>
      <c r="K1" s="7"/>
    </row>
    <row r="2" spans="2:11" ht="33.75" customHeight="1" x14ac:dyDescent="0.2">
      <c r="B2" s="929" t="s">
        <v>333</v>
      </c>
      <c r="C2" s="930"/>
      <c r="D2" s="930"/>
      <c r="E2" s="930"/>
      <c r="F2" s="930"/>
      <c r="G2" s="930"/>
      <c r="H2" s="930"/>
      <c r="I2" s="931"/>
      <c r="K2" s="7"/>
    </row>
    <row r="3" spans="2:11" ht="25.5" customHeight="1" x14ac:dyDescent="0.2">
      <c r="B3" s="923" t="s">
        <v>361</v>
      </c>
      <c r="C3" s="924"/>
      <c r="D3" s="924"/>
      <c r="E3" s="924"/>
      <c r="F3" s="924"/>
      <c r="G3" s="924"/>
      <c r="H3" s="924"/>
      <c r="I3" s="925"/>
      <c r="K3" s="7"/>
    </row>
    <row r="4" spans="2:11" ht="16.5" customHeight="1" x14ac:dyDescent="0.2">
      <c r="B4" s="887" t="s">
        <v>362</v>
      </c>
      <c r="C4" s="8"/>
      <c r="D4" s="8"/>
      <c r="E4" s="8"/>
      <c r="F4" s="8"/>
      <c r="G4" s="8"/>
      <c r="H4" s="12"/>
      <c r="I4" s="9"/>
      <c r="K4" s="7"/>
    </row>
    <row r="5" spans="2:11" ht="16.5" customHeight="1" x14ac:dyDescent="0.25">
      <c r="B5" s="10" t="s">
        <v>363</v>
      </c>
      <c r="C5" s="885"/>
      <c r="D5" s="885"/>
      <c r="E5" s="885" t="s">
        <v>364</v>
      </c>
      <c r="F5" s="885"/>
      <c r="G5" s="885"/>
      <c r="H5" s="891" t="s">
        <v>379</v>
      </c>
      <c r="I5" s="9"/>
      <c r="K5" s="7"/>
    </row>
    <row r="6" spans="2:11" ht="16.5" customHeight="1" x14ac:dyDescent="0.25">
      <c r="B6" s="10" t="s">
        <v>365</v>
      </c>
      <c r="C6" s="885"/>
      <c r="D6" s="885"/>
      <c r="E6" s="885" t="s">
        <v>364</v>
      </c>
      <c r="F6" s="885"/>
      <c r="G6" s="885"/>
      <c r="H6" s="891" t="s">
        <v>379</v>
      </c>
      <c r="I6" s="9"/>
      <c r="K6" s="7"/>
    </row>
    <row r="7" spans="2:11" ht="16.5" customHeight="1" x14ac:dyDescent="0.25">
      <c r="B7" s="10" t="s">
        <v>366</v>
      </c>
      <c r="C7" s="885"/>
      <c r="D7" s="885"/>
      <c r="E7" s="885" t="s">
        <v>364</v>
      </c>
      <c r="F7" s="885"/>
      <c r="G7" s="885"/>
      <c r="H7" s="891" t="s">
        <v>379</v>
      </c>
      <c r="I7" s="9"/>
      <c r="K7" s="7"/>
    </row>
    <row r="8" spans="2:11" ht="16.5" customHeight="1" x14ac:dyDescent="0.25">
      <c r="B8" s="10"/>
      <c r="C8" s="885"/>
      <c r="D8" s="885"/>
      <c r="E8" s="886"/>
      <c r="F8" s="886"/>
      <c r="G8" s="886"/>
      <c r="H8" s="891"/>
      <c r="I8" s="877"/>
      <c r="K8" s="7"/>
    </row>
    <row r="9" spans="2:11" ht="16.5" customHeight="1" x14ac:dyDescent="0.3">
      <c r="B9" s="878" t="s">
        <v>367</v>
      </c>
      <c r="C9" s="885"/>
      <c r="D9" s="885"/>
      <c r="E9" s="886"/>
      <c r="F9" s="886"/>
      <c r="G9" s="886"/>
      <c r="H9" s="891"/>
      <c r="I9" s="877"/>
      <c r="K9" s="7"/>
    </row>
    <row r="10" spans="2:11" ht="16.5" customHeight="1" x14ac:dyDescent="0.25">
      <c r="B10" s="10" t="s">
        <v>368</v>
      </c>
      <c r="C10" s="885"/>
      <c r="D10" s="885"/>
      <c r="E10" s="885" t="s">
        <v>364</v>
      </c>
      <c r="F10" s="885"/>
      <c r="G10" s="885"/>
      <c r="H10" s="891" t="s">
        <v>379</v>
      </c>
      <c r="I10" s="9"/>
      <c r="K10" s="7"/>
    </row>
    <row r="11" spans="2:11" ht="16.5" customHeight="1" x14ac:dyDescent="0.25">
      <c r="B11" s="10" t="s">
        <v>369</v>
      </c>
      <c r="C11" s="885"/>
      <c r="D11" s="885"/>
      <c r="E11" s="885" t="s">
        <v>364</v>
      </c>
      <c r="F11" s="885"/>
      <c r="G11" s="885"/>
      <c r="H11" s="891" t="s">
        <v>379</v>
      </c>
      <c r="I11" s="9"/>
      <c r="K11" s="7"/>
    </row>
    <row r="12" spans="2:11" ht="16.5" customHeight="1" x14ac:dyDescent="0.25">
      <c r="B12" s="10" t="s">
        <v>370</v>
      </c>
      <c r="C12" s="885"/>
      <c r="D12" s="885"/>
      <c r="E12" s="885" t="s">
        <v>364</v>
      </c>
      <c r="F12" s="885"/>
      <c r="G12" s="885"/>
      <c r="H12" s="891" t="s">
        <v>379</v>
      </c>
      <c r="I12" s="9"/>
      <c r="K12" s="7"/>
    </row>
    <row r="13" spans="2:11" ht="16.5" customHeight="1" x14ac:dyDescent="0.25">
      <c r="B13" s="10" t="s">
        <v>371</v>
      </c>
      <c r="C13" s="885"/>
      <c r="D13" s="885"/>
      <c r="E13" s="885" t="s">
        <v>364</v>
      </c>
      <c r="F13" s="885"/>
      <c r="G13" s="885"/>
      <c r="H13" s="891" t="s">
        <v>379</v>
      </c>
      <c r="I13" s="9"/>
      <c r="K13" s="7"/>
    </row>
    <row r="14" spans="2:11" ht="16.5" customHeight="1" x14ac:dyDescent="0.25">
      <c r="B14" s="10" t="s">
        <v>372</v>
      </c>
      <c r="C14" s="885"/>
      <c r="D14" s="885"/>
      <c r="E14" s="885" t="s">
        <v>364</v>
      </c>
      <c r="F14" s="885"/>
      <c r="G14" s="885"/>
      <c r="H14" s="891" t="s">
        <v>379</v>
      </c>
      <c r="I14" s="9"/>
      <c r="K14" s="7"/>
    </row>
    <row r="15" spans="2:11" ht="16.5" customHeight="1" x14ac:dyDescent="0.25">
      <c r="B15" s="10" t="s">
        <v>373</v>
      </c>
      <c r="C15" s="885"/>
      <c r="D15" s="885"/>
      <c r="E15" s="885" t="s">
        <v>364</v>
      </c>
      <c r="F15" s="885"/>
      <c r="G15" s="885"/>
      <c r="H15" s="891" t="s">
        <v>379</v>
      </c>
      <c r="I15" s="9"/>
      <c r="K15" s="7"/>
    </row>
    <row r="16" spans="2:11" ht="16.5" customHeight="1" x14ac:dyDescent="0.25">
      <c r="B16" s="10" t="s">
        <v>374</v>
      </c>
      <c r="C16" s="885"/>
      <c r="D16" s="885"/>
      <c r="E16" s="885" t="s">
        <v>364</v>
      </c>
      <c r="F16" s="885"/>
      <c r="G16" s="885"/>
      <c r="H16" s="891" t="s">
        <v>379</v>
      </c>
      <c r="I16" s="9"/>
      <c r="K16" s="7"/>
    </row>
    <row r="17" spans="2:11" ht="16.5" customHeight="1" x14ac:dyDescent="0.25">
      <c r="B17" s="10" t="s">
        <v>375</v>
      </c>
      <c r="C17" s="885"/>
      <c r="D17" s="885"/>
      <c r="E17" s="885" t="s">
        <v>364</v>
      </c>
      <c r="F17" s="885"/>
      <c r="G17" s="885"/>
      <c r="H17" s="891" t="s">
        <v>379</v>
      </c>
      <c r="I17" s="9"/>
      <c r="K17" s="7"/>
    </row>
    <row r="18" spans="2:11" ht="16.5" customHeight="1" x14ac:dyDescent="0.25">
      <c r="B18" s="10" t="s">
        <v>376</v>
      </c>
      <c r="C18" s="885"/>
      <c r="D18" s="885"/>
      <c r="E18" s="885" t="s">
        <v>364</v>
      </c>
      <c r="F18" s="885"/>
      <c r="G18" s="885"/>
      <c r="H18" s="891" t="s">
        <v>379</v>
      </c>
      <c r="I18" s="9"/>
      <c r="K18" s="7"/>
    </row>
    <row r="19" spans="2:11" ht="16.5" customHeight="1" x14ac:dyDescent="0.25">
      <c r="B19" s="10" t="s">
        <v>377</v>
      </c>
      <c r="C19" s="885"/>
      <c r="D19" s="885"/>
      <c r="E19" s="885" t="s">
        <v>364</v>
      </c>
      <c r="F19" s="885"/>
      <c r="G19" s="885"/>
      <c r="H19" s="891" t="s">
        <v>379</v>
      </c>
      <c r="I19" s="9"/>
      <c r="K19" s="7"/>
    </row>
    <row r="20" spans="2:11" ht="16.5" customHeight="1" x14ac:dyDescent="0.25">
      <c r="B20" s="10" t="s">
        <v>378</v>
      </c>
      <c r="C20" s="885"/>
      <c r="D20" s="885"/>
      <c r="E20" s="885" t="s">
        <v>364</v>
      </c>
      <c r="F20" s="885"/>
      <c r="G20" s="885"/>
      <c r="H20" s="891" t="s">
        <v>379</v>
      </c>
      <c r="I20" s="9"/>
      <c r="K20" s="7"/>
    </row>
    <row r="21" spans="2:11" ht="16.5" customHeight="1" x14ac:dyDescent="0.25">
      <c r="B21" s="10"/>
      <c r="C21" s="8"/>
      <c r="D21" s="8"/>
      <c r="E21" s="8"/>
      <c r="F21" s="8"/>
      <c r="G21" s="8"/>
      <c r="H21" s="892"/>
      <c r="I21" s="9"/>
      <c r="K21" s="7"/>
    </row>
    <row r="22" spans="2:11" ht="25.5" customHeight="1" x14ac:dyDescent="0.2">
      <c r="B22" s="926" t="s">
        <v>248</v>
      </c>
      <c r="C22" s="927"/>
      <c r="D22" s="927"/>
      <c r="E22" s="927"/>
      <c r="F22" s="927"/>
      <c r="G22" s="927"/>
      <c r="H22" s="927"/>
      <c r="I22" s="928"/>
      <c r="K22" s="7"/>
    </row>
    <row r="23" spans="2:11" ht="15.75" customHeight="1" x14ac:dyDescent="0.25">
      <c r="B23" s="861" t="s">
        <v>252</v>
      </c>
      <c r="C23" s="862"/>
      <c r="D23" s="862"/>
      <c r="E23" s="862"/>
      <c r="F23" s="862"/>
      <c r="G23" s="862"/>
      <c r="H23" s="862"/>
      <c r="I23" s="863"/>
      <c r="K23" s="7"/>
    </row>
    <row r="24" spans="2:11" ht="15.75" customHeight="1" x14ac:dyDescent="0.25">
      <c r="B24" s="861" t="s">
        <v>253</v>
      </c>
      <c r="C24" s="862"/>
      <c r="D24" s="862"/>
      <c r="E24" s="862"/>
      <c r="F24" s="862"/>
      <c r="G24" s="862"/>
      <c r="H24" s="862"/>
      <c r="I24" s="863"/>
      <c r="K24" s="7"/>
    </row>
    <row r="25" spans="2:11" ht="15.75" customHeight="1" x14ac:dyDescent="0.25">
      <c r="B25" s="861" t="s">
        <v>254</v>
      </c>
      <c r="C25" s="862"/>
      <c r="D25" s="862"/>
      <c r="E25" s="862"/>
      <c r="F25" s="862"/>
      <c r="G25" s="862"/>
      <c r="H25" s="862"/>
      <c r="I25" s="864"/>
      <c r="K25" s="7"/>
    </row>
    <row r="26" spans="2:11" ht="15.75" x14ac:dyDescent="0.25">
      <c r="B26" s="861" t="s">
        <v>255</v>
      </c>
      <c r="C26" s="862"/>
      <c r="D26" s="862"/>
      <c r="E26" s="862"/>
      <c r="F26" s="862"/>
      <c r="G26" s="862"/>
      <c r="H26" s="862"/>
      <c r="I26" s="864"/>
      <c r="K26" s="7"/>
    </row>
    <row r="27" spans="2:11" ht="15.75" customHeight="1" x14ac:dyDescent="0.25">
      <c r="B27" s="861" t="s">
        <v>258</v>
      </c>
      <c r="C27" s="862"/>
      <c r="D27" s="862"/>
      <c r="E27" s="862"/>
      <c r="F27" s="862"/>
      <c r="G27" s="862"/>
      <c r="H27" s="862"/>
      <c r="I27" s="864"/>
      <c r="J27" s="873"/>
      <c r="K27" s="7"/>
    </row>
    <row r="28" spans="2:11" ht="15.75" customHeight="1" x14ac:dyDescent="0.25">
      <c r="B28" s="861" t="s">
        <v>256</v>
      </c>
      <c r="C28" s="870"/>
      <c r="D28" s="870"/>
      <c r="E28" s="870"/>
      <c r="F28" s="870"/>
      <c r="G28" s="870"/>
      <c r="H28" s="870"/>
      <c r="I28" s="871"/>
      <c r="J28" s="874"/>
      <c r="K28" s="7"/>
    </row>
    <row r="29" spans="2:11" ht="15.75" customHeight="1" x14ac:dyDescent="0.25">
      <c r="B29" s="861" t="s">
        <v>257</v>
      </c>
      <c r="C29" s="870"/>
      <c r="D29" s="870"/>
      <c r="E29" s="870"/>
      <c r="F29" s="870"/>
      <c r="G29" s="870"/>
      <c r="H29" s="870"/>
      <c r="I29" s="871"/>
      <c r="J29" s="874"/>
      <c r="K29" s="7"/>
    </row>
    <row r="30" spans="2:11" ht="15.75" customHeight="1" x14ac:dyDescent="0.25">
      <c r="B30" s="861" t="s">
        <v>277</v>
      </c>
      <c r="C30" s="870"/>
      <c r="D30" s="870"/>
      <c r="E30" s="870"/>
      <c r="F30" s="870"/>
      <c r="G30" s="870"/>
      <c r="H30" s="870"/>
      <c r="I30" s="871"/>
      <c r="J30" s="874"/>
      <c r="K30" s="7"/>
    </row>
    <row r="31" spans="2:11" ht="15.75" customHeight="1" x14ac:dyDescent="0.25">
      <c r="B31" s="861" t="s">
        <v>289</v>
      </c>
      <c r="C31" s="870"/>
      <c r="D31" s="870"/>
      <c r="E31" s="870"/>
      <c r="F31" s="870"/>
      <c r="G31" s="870"/>
      <c r="H31" s="870"/>
      <c r="I31" s="871"/>
      <c r="J31" s="874"/>
      <c r="K31" s="7"/>
    </row>
    <row r="32" spans="2:11" ht="15.75" customHeight="1" x14ac:dyDescent="0.25">
      <c r="B32" s="861" t="s">
        <v>290</v>
      </c>
      <c r="C32" s="862"/>
      <c r="D32" s="862"/>
      <c r="E32" s="862"/>
      <c r="F32" s="862"/>
      <c r="G32" s="862"/>
      <c r="H32" s="862"/>
      <c r="I32" s="865"/>
      <c r="J32" s="873"/>
      <c r="K32" s="7"/>
    </row>
    <row r="33" spans="2:11" ht="15.75" customHeight="1" x14ac:dyDescent="0.3">
      <c r="B33" s="861" t="s">
        <v>302</v>
      </c>
      <c r="C33" s="862"/>
      <c r="D33" s="862"/>
      <c r="E33" s="862"/>
      <c r="F33" s="862"/>
      <c r="G33" s="862"/>
      <c r="H33" s="862"/>
      <c r="I33" s="866"/>
      <c r="K33" s="7"/>
    </row>
    <row r="34" spans="2:11" ht="15.75" customHeight="1" x14ac:dyDescent="0.25">
      <c r="B34" s="861" t="s">
        <v>306</v>
      </c>
      <c r="C34" s="870"/>
      <c r="D34" s="870"/>
      <c r="E34" s="870"/>
      <c r="F34" s="870"/>
      <c r="G34" s="870"/>
      <c r="H34" s="870"/>
      <c r="I34" s="871"/>
      <c r="J34" s="860"/>
      <c r="K34" s="7"/>
    </row>
    <row r="35" spans="2:11" ht="15.75" customHeight="1" x14ac:dyDescent="0.25">
      <c r="B35" s="861" t="s">
        <v>305</v>
      </c>
      <c r="C35" s="862"/>
      <c r="D35" s="862"/>
      <c r="E35" s="862"/>
      <c r="F35" s="862"/>
      <c r="G35" s="862"/>
      <c r="H35" s="862"/>
      <c r="I35" s="863"/>
      <c r="K35" s="7"/>
    </row>
    <row r="36" spans="2:11" ht="15.75" customHeight="1" x14ac:dyDescent="0.3">
      <c r="B36" s="861" t="s">
        <v>292</v>
      </c>
      <c r="C36" s="862"/>
      <c r="D36" s="862"/>
      <c r="E36" s="862"/>
      <c r="F36" s="862"/>
      <c r="G36" s="862"/>
      <c r="H36" s="862"/>
      <c r="I36" s="866"/>
      <c r="K36" s="7"/>
    </row>
    <row r="37" spans="2:11" ht="15.75" customHeight="1" x14ac:dyDescent="0.25">
      <c r="B37" s="861" t="s">
        <v>293</v>
      </c>
      <c r="C37" s="870"/>
      <c r="D37" s="870"/>
      <c r="E37" s="870"/>
      <c r="F37" s="870"/>
      <c r="G37" s="870"/>
      <c r="H37" s="870"/>
      <c r="I37" s="871"/>
      <c r="J37" s="860"/>
      <c r="K37" s="7"/>
    </row>
    <row r="38" spans="2:11" ht="15.75" customHeight="1" x14ac:dyDescent="0.25">
      <c r="B38" s="861" t="s">
        <v>304</v>
      </c>
      <c r="C38" s="862"/>
      <c r="D38" s="862"/>
      <c r="E38" s="862"/>
      <c r="F38" s="862"/>
      <c r="G38" s="862"/>
      <c r="H38" s="862"/>
      <c r="I38" s="867"/>
      <c r="K38" s="7"/>
    </row>
    <row r="39" spans="2:11" ht="15.75" customHeight="1" x14ac:dyDescent="0.3">
      <c r="B39" s="861" t="s">
        <v>303</v>
      </c>
      <c r="C39" s="862"/>
      <c r="D39" s="862"/>
      <c r="E39" s="862"/>
      <c r="F39" s="862"/>
      <c r="G39" s="862"/>
      <c r="H39" s="862"/>
      <c r="I39" s="866"/>
      <c r="K39" s="7"/>
    </row>
    <row r="40" spans="2:11" ht="15.75" customHeight="1" x14ac:dyDescent="0.25">
      <c r="B40" s="861" t="s">
        <v>296</v>
      </c>
      <c r="C40" s="870"/>
      <c r="D40" s="870"/>
      <c r="E40" s="870"/>
      <c r="F40" s="870"/>
      <c r="G40" s="870"/>
      <c r="H40" s="870"/>
      <c r="I40" s="871"/>
      <c r="J40" s="860"/>
      <c r="K40" s="7"/>
    </row>
    <row r="41" spans="2:11" ht="15.75" customHeight="1" x14ac:dyDescent="0.25">
      <c r="B41" s="861" t="s">
        <v>297</v>
      </c>
      <c r="C41" s="862"/>
      <c r="D41" s="862"/>
      <c r="E41" s="862"/>
      <c r="F41" s="862"/>
      <c r="G41" s="862"/>
      <c r="H41" s="862"/>
      <c r="I41" s="867"/>
      <c r="K41" s="7"/>
    </row>
    <row r="42" spans="2:11" ht="15.75" customHeight="1" x14ac:dyDescent="0.3">
      <c r="B42" s="861" t="s">
        <v>298</v>
      </c>
      <c r="C42" s="862"/>
      <c r="D42" s="862"/>
      <c r="E42" s="862"/>
      <c r="F42" s="862"/>
      <c r="G42" s="862"/>
      <c r="H42" s="862"/>
      <c r="I42" s="866"/>
      <c r="K42" s="7"/>
    </row>
    <row r="43" spans="2:11" ht="15.75" customHeight="1" x14ac:dyDescent="0.25">
      <c r="B43" s="861" t="s">
        <v>299</v>
      </c>
      <c r="C43" s="868"/>
      <c r="D43" s="868"/>
      <c r="E43" s="868"/>
      <c r="F43" s="868"/>
      <c r="G43" s="868"/>
      <c r="H43" s="868"/>
      <c r="I43" s="869"/>
      <c r="K43" s="7"/>
    </row>
    <row r="44" spans="2:11" ht="15.75" customHeight="1" x14ac:dyDescent="0.25">
      <c r="B44" s="861" t="s">
        <v>300</v>
      </c>
      <c r="C44" s="868"/>
      <c r="D44" s="868"/>
      <c r="E44" s="868"/>
      <c r="F44" s="872"/>
      <c r="G44" s="872"/>
      <c r="H44" s="868"/>
      <c r="I44" s="869"/>
      <c r="K44" s="7"/>
    </row>
    <row r="45" spans="2:11" ht="15.75" customHeight="1" x14ac:dyDescent="0.25">
      <c r="B45" s="861" t="s">
        <v>518</v>
      </c>
      <c r="C45" s="868"/>
      <c r="D45" s="868"/>
      <c r="E45" s="868"/>
      <c r="F45" s="868"/>
      <c r="G45" s="868"/>
      <c r="H45" s="868"/>
      <c r="I45" s="869"/>
      <c r="K45" s="7"/>
    </row>
    <row r="46" spans="2:11" ht="15.75" customHeight="1" x14ac:dyDescent="0.25">
      <c r="B46" s="861"/>
      <c r="C46" s="868"/>
      <c r="D46" s="868"/>
      <c r="E46" s="868"/>
      <c r="F46" s="868"/>
      <c r="G46" s="868"/>
      <c r="H46" s="868"/>
      <c r="I46" s="869"/>
      <c r="K46" s="7"/>
    </row>
    <row r="47" spans="2:11" ht="25.5" customHeight="1" x14ac:dyDescent="0.2">
      <c r="B47" s="926" t="s">
        <v>334</v>
      </c>
      <c r="C47" s="927"/>
      <c r="D47" s="927"/>
      <c r="E47" s="927"/>
      <c r="F47" s="927"/>
      <c r="G47" s="927"/>
      <c r="H47" s="927"/>
      <c r="I47" s="928"/>
      <c r="K47" s="7"/>
    </row>
    <row r="48" spans="2:11" ht="15.75" customHeight="1" x14ac:dyDescent="0.3">
      <c r="B48" s="878" t="s">
        <v>316</v>
      </c>
      <c r="C48" s="878"/>
      <c r="D48" s="879"/>
      <c r="E48" s="875"/>
      <c r="F48" s="875"/>
      <c r="G48" s="875"/>
      <c r="H48" s="876"/>
      <c r="I48" s="877"/>
      <c r="K48" s="7"/>
    </row>
    <row r="49" spans="1:12" ht="15.75" customHeight="1" x14ac:dyDescent="0.25">
      <c r="B49" s="880" t="s">
        <v>519</v>
      </c>
      <c r="C49" s="881"/>
      <c r="D49" s="862"/>
      <c r="E49" s="875" t="s">
        <v>364</v>
      </c>
      <c r="F49" s="875"/>
      <c r="G49" s="875"/>
      <c r="H49" s="876" t="s">
        <v>379</v>
      </c>
      <c r="I49" s="877"/>
      <c r="K49" s="7"/>
    </row>
    <row r="50" spans="1:12" ht="15.75" customHeight="1" x14ac:dyDescent="0.25">
      <c r="B50" s="880" t="s">
        <v>520</v>
      </c>
      <c r="C50" s="881"/>
      <c r="D50" s="862"/>
      <c r="E50" s="875" t="s">
        <v>364</v>
      </c>
      <c r="F50" s="875"/>
      <c r="G50" s="875"/>
      <c r="H50" s="876" t="s">
        <v>379</v>
      </c>
      <c r="I50" s="877"/>
      <c r="K50" s="7"/>
    </row>
    <row r="51" spans="1:12" ht="15.75" customHeight="1" x14ac:dyDescent="0.25">
      <c r="B51" s="880" t="s">
        <v>521</v>
      </c>
      <c r="C51" s="881"/>
      <c r="D51" s="862"/>
      <c r="E51" s="875" t="s">
        <v>364</v>
      </c>
      <c r="F51" s="875"/>
      <c r="G51" s="875"/>
      <c r="H51" s="876" t="s">
        <v>379</v>
      </c>
      <c r="I51" s="877"/>
      <c r="K51" s="7"/>
    </row>
    <row r="52" spans="1:12" ht="15.75" customHeight="1" x14ac:dyDescent="0.25">
      <c r="A52" s="873"/>
      <c r="B52" s="880" t="s">
        <v>522</v>
      </c>
      <c r="C52" s="881"/>
      <c r="D52" s="862"/>
      <c r="E52" s="875" t="s">
        <v>364</v>
      </c>
      <c r="F52" s="875"/>
      <c r="G52" s="875"/>
      <c r="H52" s="876" t="s">
        <v>379</v>
      </c>
      <c r="I52" s="877"/>
      <c r="J52" s="11"/>
      <c r="K52" s="5"/>
      <c r="L52" s="5"/>
    </row>
    <row r="53" spans="1:12" ht="17.25" x14ac:dyDescent="0.3">
      <c r="A53" s="873"/>
      <c r="B53" s="888"/>
      <c r="C53" s="883"/>
      <c r="D53" s="879"/>
      <c r="E53" s="875"/>
      <c r="F53" s="875"/>
      <c r="G53" s="875"/>
      <c r="H53" s="876"/>
      <c r="I53" s="877"/>
      <c r="J53" s="11"/>
      <c r="K53" s="5"/>
      <c r="L53" s="5"/>
    </row>
    <row r="54" spans="1:12" ht="17.25" x14ac:dyDescent="0.3">
      <c r="A54" s="873"/>
      <c r="B54" s="878" t="s">
        <v>249</v>
      </c>
      <c r="C54" s="879"/>
      <c r="D54" s="884"/>
      <c r="I54" s="877"/>
      <c r="J54" s="11"/>
    </row>
    <row r="55" spans="1:12" ht="17.25" x14ac:dyDescent="0.3">
      <c r="A55" s="873"/>
      <c r="B55" s="880" t="s">
        <v>523</v>
      </c>
      <c r="C55" s="881"/>
      <c r="D55" s="879"/>
      <c r="E55" s="875" t="s">
        <v>364</v>
      </c>
      <c r="F55" s="875"/>
      <c r="G55" s="875"/>
      <c r="H55" s="876" t="s">
        <v>379</v>
      </c>
      <c r="I55" s="877"/>
    </row>
    <row r="56" spans="1:12" ht="15" x14ac:dyDescent="0.25">
      <c r="A56" s="873"/>
      <c r="B56" s="889"/>
      <c r="C56" s="862"/>
      <c r="D56" s="862"/>
      <c r="E56" s="875"/>
      <c r="F56" s="875"/>
      <c r="G56" s="875"/>
      <c r="H56" s="876"/>
      <c r="I56" s="877"/>
    </row>
    <row r="57" spans="1:12" ht="17.25" x14ac:dyDescent="0.3">
      <c r="A57" s="873"/>
      <c r="B57" s="878" t="s">
        <v>250</v>
      </c>
      <c r="C57" s="879"/>
      <c r="D57" s="862"/>
      <c r="E57" s="875"/>
      <c r="F57" s="875"/>
      <c r="G57" s="875"/>
      <c r="H57" s="876"/>
      <c r="I57" s="877"/>
    </row>
    <row r="58" spans="1:12" ht="15" x14ac:dyDescent="0.25">
      <c r="A58" s="873"/>
      <c r="B58" s="880" t="s">
        <v>524</v>
      </c>
      <c r="C58" s="881"/>
      <c r="D58" s="882"/>
      <c r="E58" s="875" t="s">
        <v>364</v>
      </c>
      <c r="F58" s="875"/>
      <c r="G58" s="875"/>
      <c r="H58" s="876" t="s">
        <v>379</v>
      </c>
      <c r="I58" s="877"/>
    </row>
    <row r="59" spans="1:12" ht="15" x14ac:dyDescent="0.25">
      <c r="A59" s="873"/>
      <c r="B59" s="890"/>
      <c r="C59" s="884"/>
      <c r="D59" s="875"/>
      <c r="E59" s="875"/>
      <c r="F59" s="875"/>
      <c r="G59" s="875"/>
      <c r="H59" s="876"/>
      <c r="I59" s="877"/>
    </row>
    <row r="60" spans="1:12" ht="17.25" x14ac:dyDescent="0.3">
      <c r="A60" s="873"/>
      <c r="B60" s="878" t="s">
        <v>317</v>
      </c>
      <c r="C60" s="879"/>
      <c r="D60" s="875"/>
      <c r="I60" s="877"/>
    </row>
    <row r="61" spans="1:12" ht="15" x14ac:dyDescent="0.25">
      <c r="A61" s="873"/>
      <c r="B61" s="880" t="s">
        <v>525</v>
      </c>
      <c r="C61" s="881"/>
      <c r="D61" s="875"/>
      <c r="E61" s="875" t="s">
        <v>364</v>
      </c>
      <c r="F61" s="875"/>
      <c r="G61" s="875"/>
      <c r="H61" s="876" t="s">
        <v>379</v>
      </c>
      <c r="I61" s="877"/>
    </row>
    <row r="62" spans="1:12" ht="15" x14ac:dyDescent="0.25">
      <c r="A62" s="873"/>
      <c r="B62" s="880"/>
      <c r="C62" s="884"/>
      <c r="D62" s="875"/>
      <c r="E62" s="875"/>
      <c r="F62" s="875"/>
      <c r="G62" s="875"/>
      <c r="H62" s="876"/>
      <c r="I62" s="877"/>
    </row>
    <row r="63" spans="1:12" ht="17.25" x14ac:dyDescent="0.3">
      <c r="A63" s="873"/>
      <c r="B63" s="878" t="s">
        <v>251</v>
      </c>
      <c r="C63" s="879"/>
      <c r="D63" s="875"/>
      <c r="E63" s="875"/>
      <c r="F63" s="875"/>
      <c r="G63" s="875"/>
      <c r="H63" s="876"/>
      <c r="I63" s="877"/>
    </row>
    <row r="64" spans="1:12" ht="15" x14ac:dyDescent="0.25">
      <c r="A64" s="873"/>
      <c r="B64" s="880" t="s">
        <v>526</v>
      </c>
      <c r="C64" s="881"/>
      <c r="D64" s="875"/>
      <c r="E64" s="875" t="s">
        <v>364</v>
      </c>
      <c r="F64" s="875"/>
      <c r="G64" s="875"/>
      <c r="H64" s="876" t="s">
        <v>379</v>
      </c>
      <c r="I64" s="877"/>
    </row>
    <row r="65" spans="1:9" ht="15" x14ac:dyDescent="0.25">
      <c r="A65" s="873"/>
      <c r="B65" s="880" t="s">
        <v>527</v>
      </c>
      <c r="C65" s="881"/>
      <c r="D65" s="875"/>
      <c r="E65" s="875" t="s">
        <v>364</v>
      </c>
      <c r="F65" s="875"/>
      <c r="G65" s="875"/>
      <c r="H65" s="876" t="s">
        <v>379</v>
      </c>
      <c r="I65" s="877"/>
    </row>
    <row r="66" spans="1:9" ht="15.75" thickBot="1" x14ac:dyDescent="0.3">
      <c r="B66" s="893"/>
      <c r="C66" s="13"/>
      <c r="D66" s="13"/>
      <c r="E66" s="13"/>
      <c r="F66" s="13"/>
      <c r="G66" s="13"/>
      <c r="H66" s="13"/>
      <c r="I66" s="894"/>
    </row>
    <row r="68" spans="1:9" ht="15" x14ac:dyDescent="0.25">
      <c r="B68" s="15"/>
    </row>
    <row r="69" spans="1:9" ht="15" x14ac:dyDescent="0.25">
      <c r="B69" s="14"/>
    </row>
    <row r="71" spans="1:9" ht="15" x14ac:dyDescent="0.25">
      <c r="B71" s="14"/>
    </row>
    <row r="72" spans="1:9" ht="15" x14ac:dyDescent="0.25">
      <c r="B72" s="14"/>
    </row>
    <row r="74" spans="1:9" ht="15" x14ac:dyDescent="0.25">
      <c r="B74" s="14"/>
    </row>
    <row r="75" spans="1:9" ht="15" x14ac:dyDescent="0.25">
      <c r="B75" s="14"/>
    </row>
    <row r="77" spans="1:9" ht="15" x14ac:dyDescent="0.25">
      <c r="B77" s="14"/>
    </row>
    <row r="78" spans="1:9" ht="15" x14ac:dyDescent="0.25">
      <c r="B78" s="14"/>
    </row>
    <row r="80" spans="1:9" ht="15" x14ac:dyDescent="0.25">
      <c r="B80" s="14"/>
    </row>
    <row r="81" spans="2:2" ht="15" x14ac:dyDescent="0.25">
      <c r="B81" s="14"/>
    </row>
    <row r="83" spans="2:2" ht="15" x14ac:dyDescent="0.25">
      <c r="B83" s="14"/>
    </row>
    <row r="84" spans="2:2" ht="15" x14ac:dyDescent="0.25">
      <c r="B84" s="14"/>
    </row>
    <row r="86" spans="2:2" ht="15" x14ac:dyDescent="0.25">
      <c r="B86" s="14"/>
    </row>
    <row r="87" spans="2:2" ht="15" x14ac:dyDescent="0.25">
      <c r="B87" s="14"/>
    </row>
    <row r="89" spans="2:2" ht="15" x14ac:dyDescent="0.25">
      <c r="B89" s="14"/>
    </row>
    <row r="90" spans="2:2" ht="15" x14ac:dyDescent="0.25">
      <c r="B90" s="14"/>
    </row>
    <row r="92" spans="2:2" ht="15" x14ac:dyDescent="0.25">
      <c r="B92" s="14"/>
    </row>
    <row r="93" spans="2:2" ht="15" x14ac:dyDescent="0.25">
      <c r="B93" s="14"/>
    </row>
    <row r="95" spans="2:2" ht="15" x14ac:dyDescent="0.25">
      <c r="B95" s="14"/>
    </row>
    <row r="96" spans="2:2" ht="15" x14ac:dyDescent="0.25">
      <c r="B96" s="14"/>
    </row>
    <row r="98" spans="2:2" ht="15" x14ac:dyDescent="0.25">
      <c r="B98" s="14"/>
    </row>
    <row r="99" spans="2:2" ht="15" x14ac:dyDescent="0.25">
      <c r="B99" s="14"/>
    </row>
    <row r="101" spans="2:2" ht="15" x14ac:dyDescent="0.25">
      <c r="B101" s="14"/>
    </row>
    <row r="102" spans="2:2" ht="15" x14ac:dyDescent="0.25">
      <c r="B102" s="14"/>
    </row>
    <row r="104" spans="2:2" ht="15" x14ac:dyDescent="0.25">
      <c r="B104" s="14"/>
    </row>
    <row r="105" spans="2:2" ht="15" x14ac:dyDescent="0.25">
      <c r="B105" s="14"/>
    </row>
    <row r="107" spans="2:2" ht="15" x14ac:dyDescent="0.25">
      <c r="B107" s="14"/>
    </row>
    <row r="108" spans="2:2" ht="15" x14ac:dyDescent="0.25">
      <c r="B108" s="14"/>
    </row>
    <row r="110" spans="2:2" ht="15" x14ac:dyDescent="0.25">
      <c r="B110" s="14"/>
    </row>
    <row r="111" spans="2:2" ht="15" x14ac:dyDescent="0.25">
      <c r="B111" s="14"/>
    </row>
    <row r="113" spans="2:2" ht="15" x14ac:dyDescent="0.25">
      <c r="B113" s="14"/>
    </row>
    <row r="114" spans="2:2" ht="15" x14ac:dyDescent="0.25">
      <c r="B114" s="14"/>
    </row>
    <row r="116" spans="2:2" ht="15" x14ac:dyDescent="0.25">
      <c r="B116" s="14"/>
    </row>
    <row r="117" spans="2:2" ht="15" x14ac:dyDescent="0.25">
      <c r="B117" s="14"/>
    </row>
    <row r="119" spans="2:2" ht="15" x14ac:dyDescent="0.25">
      <c r="B119" s="14"/>
    </row>
    <row r="120" spans="2:2" ht="15" x14ac:dyDescent="0.25">
      <c r="B120" s="14"/>
    </row>
    <row r="122" spans="2:2" ht="15" x14ac:dyDescent="0.25">
      <c r="B122" s="14"/>
    </row>
    <row r="123" spans="2:2" ht="15" x14ac:dyDescent="0.25">
      <c r="B123" s="14"/>
    </row>
    <row r="125" spans="2:2" ht="15" x14ac:dyDescent="0.25">
      <c r="B125" s="14"/>
    </row>
    <row r="126" spans="2:2" ht="15" x14ac:dyDescent="0.25">
      <c r="B126" s="14"/>
    </row>
    <row r="128" spans="2:2" ht="15" x14ac:dyDescent="0.25">
      <c r="B128" s="14"/>
    </row>
    <row r="129" spans="2:2" ht="15" x14ac:dyDescent="0.25">
      <c r="B129" s="14"/>
    </row>
    <row r="131" spans="2:2" ht="15" x14ac:dyDescent="0.25">
      <c r="B131" s="14"/>
    </row>
    <row r="132" spans="2:2" ht="15" x14ac:dyDescent="0.25">
      <c r="B132" s="14"/>
    </row>
    <row r="134" spans="2:2" ht="15" x14ac:dyDescent="0.25">
      <c r="B134" s="14"/>
    </row>
    <row r="135" spans="2:2" ht="15" x14ac:dyDescent="0.25">
      <c r="B135" s="14"/>
    </row>
    <row r="137" spans="2:2" ht="15" x14ac:dyDescent="0.25">
      <c r="B137" s="14"/>
    </row>
    <row r="138" spans="2:2" ht="15" x14ac:dyDescent="0.25">
      <c r="B138" s="14"/>
    </row>
    <row r="140" spans="2:2" ht="15" x14ac:dyDescent="0.25">
      <c r="B140" s="14"/>
    </row>
    <row r="141" spans="2:2" ht="15" x14ac:dyDescent="0.25">
      <c r="B141" s="14"/>
    </row>
    <row r="143" spans="2:2" ht="15" x14ac:dyDescent="0.25">
      <c r="B143" s="14"/>
    </row>
    <row r="144" spans="2:2" ht="15" x14ac:dyDescent="0.25">
      <c r="B144" s="14"/>
    </row>
    <row r="146" spans="2:2" ht="15" x14ac:dyDescent="0.25">
      <c r="B146" s="14"/>
    </row>
    <row r="147" spans="2:2" ht="15" x14ac:dyDescent="0.25">
      <c r="B147" s="14"/>
    </row>
    <row r="149" spans="2:2" ht="15" x14ac:dyDescent="0.25">
      <c r="B149" s="14"/>
    </row>
    <row r="150" spans="2:2" ht="15" x14ac:dyDescent="0.25">
      <c r="B150" s="14"/>
    </row>
    <row r="152" spans="2:2" ht="15" x14ac:dyDescent="0.25">
      <c r="B152" s="14"/>
    </row>
    <row r="153" spans="2:2" ht="15" x14ac:dyDescent="0.25">
      <c r="B153" s="14"/>
    </row>
    <row r="155" spans="2:2" ht="15" x14ac:dyDescent="0.25">
      <c r="B155" s="14"/>
    </row>
    <row r="156" spans="2:2" ht="15" x14ac:dyDescent="0.25">
      <c r="B156" s="14"/>
    </row>
    <row r="158" spans="2:2" ht="15" x14ac:dyDescent="0.25">
      <c r="B158" s="14"/>
    </row>
    <row r="159" spans="2:2" ht="15" x14ac:dyDescent="0.25">
      <c r="B159" s="14"/>
    </row>
    <row r="161" spans="2:2" ht="15" x14ac:dyDescent="0.25">
      <c r="B161" s="14"/>
    </row>
    <row r="162" spans="2:2" ht="15" x14ac:dyDescent="0.25">
      <c r="B162" s="14"/>
    </row>
    <row r="164" spans="2:2" ht="15" x14ac:dyDescent="0.25">
      <c r="B164" s="14"/>
    </row>
    <row r="165" spans="2:2" ht="15" x14ac:dyDescent="0.25">
      <c r="B165" s="14"/>
    </row>
    <row r="167" spans="2:2" ht="15" x14ac:dyDescent="0.25">
      <c r="B167" s="14"/>
    </row>
    <row r="168" spans="2:2" ht="15" x14ac:dyDescent="0.25">
      <c r="B168" s="14"/>
    </row>
    <row r="170" spans="2:2" ht="15" x14ac:dyDescent="0.25">
      <c r="B170" s="14"/>
    </row>
    <row r="171" spans="2:2" ht="15" x14ac:dyDescent="0.25">
      <c r="B171" s="14"/>
    </row>
    <row r="173" spans="2:2" ht="15" x14ac:dyDescent="0.25">
      <c r="B173" s="14"/>
    </row>
    <row r="174" spans="2:2" ht="15" x14ac:dyDescent="0.25">
      <c r="B174" s="14"/>
    </row>
    <row r="176" spans="2:2" ht="15" x14ac:dyDescent="0.25">
      <c r="B176" s="14"/>
    </row>
    <row r="177" spans="2:2" ht="15" x14ac:dyDescent="0.25">
      <c r="B177" s="14"/>
    </row>
    <row r="179" spans="2:2" ht="15" x14ac:dyDescent="0.25">
      <c r="B179" s="14"/>
    </row>
    <row r="180" spans="2:2" ht="15" x14ac:dyDescent="0.25">
      <c r="B180" s="14"/>
    </row>
    <row r="182" spans="2:2" ht="15" x14ac:dyDescent="0.25">
      <c r="B182" s="14"/>
    </row>
    <row r="183" spans="2:2" ht="15" x14ac:dyDescent="0.25">
      <c r="B183" s="14"/>
    </row>
    <row r="185" spans="2:2" ht="15" x14ac:dyDescent="0.25">
      <c r="B185" s="14"/>
    </row>
    <row r="186" spans="2:2" ht="15" x14ac:dyDescent="0.25">
      <c r="B186" s="14"/>
    </row>
    <row r="188" spans="2:2" ht="15" x14ac:dyDescent="0.25">
      <c r="B188" s="14"/>
    </row>
    <row r="189" spans="2:2" ht="15" x14ac:dyDescent="0.25">
      <c r="B189" s="14"/>
    </row>
    <row r="191" spans="2:2" ht="15" x14ac:dyDescent="0.25">
      <c r="B191" s="14"/>
    </row>
    <row r="192" spans="2:2" ht="15" x14ac:dyDescent="0.25">
      <c r="B192" s="14"/>
    </row>
    <row r="194" spans="2:2" ht="15" x14ac:dyDescent="0.25">
      <c r="B194" s="14"/>
    </row>
    <row r="195" spans="2:2" ht="15" x14ac:dyDescent="0.25">
      <c r="B195" s="14"/>
    </row>
    <row r="197" spans="2:2" ht="15" x14ac:dyDescent="0.25">
      <c r="B197" s="14"/>
    </row>
    <row r="198" spans="2:2" ht="15" x14ac:dyDescent="0.25">
      <c r="B198" s="14"/>
    </row>
    <row r="200" spans="2:2" ht="15" x14ac:dyDescent="0.25">
      <c r="B200" s="14"/>
    </row>
    <row r="201" spans="2:2" ht="15" x14ac:dyDescent="0.25">
      <c r="B201" s="14"/>
    </row>
    <row r="203" spans="2:2" ht="15" x14ac:dyDescent="0.25">
      <c r="B203" s="14"/>
    </row>
    <row r="204" spans="2:2" ht="15" x14ac:dyDescent="0.25">
      <c r="B204" s="14"/>
    </row>
    <row r="206" spans="2:2" ht="15" x14ac:dyDescent="0.25">
      <c r="B206" s="14"/>
    </row>
    <row r="207" spans="2:2" ht="15" x14ac:dyDescent="0.25">
      <c r="B207" s="14"/>
    </row>
    <row r="209" spans="2:2" ht="15" x14ac:dyDescent="0.25">
      <c r="B209" s="14"/>
    </row>
    <row r="210" spans="2:2" ht="15" x14ac:dyDescent="0.25">
      <c r="B210" s="14"/>
    </row>
    <row r="212" spans="2:2" ht="15" x14ac:dyDescent="0.25">
      <c r="B212" s="14"/>
    </row>
    <row r="213" spans="2:2" ht="15" x14ac:dyDescent="0.25">
      <c r="B213" s="14"/>
    </row>
    <row r="215" spans="2:2" ht="15" x14ac:dyDescent="0.25">
      <c r="B215" s="14"/>
    </row>
    <row r="216" spans="2:2" ht="15" x14ac:dyDescent="0.25">
      <c r="B216" s="14"/>
    </row>
    <row r="218" spans="2:2" ht="15" x14ac:dyDescent="0.25">
      <c r="B218" s="14"/>
    </row>
    <row r="219" spans="2:2" ht="15" x14ac:dyDescent="0.25">
      <c r="B219" s="14"/>
    </row>
    <row r="221" spans="2:2" ht="15" x14ac:dyDescent="0.25">
      <c r="B221" s="14"/>
    </row>
    <row r="222" spans="2:2" ht="15" x14ac:dyDescent="0.25">
      <c r="B222" s="14"/>
    </row>
    <row r="224" spans="2:2" ht="15" x14ac:dyDescent="0.25">
      <c r="B224" s="14"/>
    </row>
    <row r="225" spans="2:2" ht="15" x14ac:dyDescent="0.25">
      <c r="B225" s="14"/>
    </row>
    <row r="227" spans="2:2" ht="15" x14ac:dyDescent="0.25">
      <c r="B227" s="14"/>
    </row>
    <row r="228" spans="2:2" ht="15" x14ac:dyDescent="0.25">
      <c r="B228" s="14"/>
    </row>
    <row r="230" spans="2:2" ht="15" x14ac:dyDescent="0.25">
      <c r="B230" s="14"/>
    </row>
    <row r="231" spans="2:2" ht="15" x14ac:dyDescent="0.25">
      <c r="B231" s="14"/>
    </row>
    <row r="233" spans="2:2" ht="15" x14ac:dyDescent="0.25">
      <c r="B233" s="14"/>
    </row>
    <row r="234" spans="2:2" ht="15" x14ac:dyDescent="0.25">
      <c r="B234" s="14"/>
    </row>
    <row r="236" spans="2:2" ht="15" x14ac:dyDescent="0.25">
      <c r="B236" s="14"/>
    </row>
    <row r="237" spans="2:2" ht="15" x14ac:dyDescent="0.25">
      <c r="B237" s="14"/>
    </row>
    <row r="239" spans="2:2" ht="15" x14ac:dyDescent="0.25">
      <c r="B239" s="14"/>
    </row>
    <row r="240" spans="2:2" ht="15" x14ac:dyDescent="0.25">
      <c r="B240" s="14"/>
    </row>
    <row r="242" spans="2:2" ht="15" x14ac:dyDescent="0.25">
      <c r="B242" s="14"/>
    </row>
    <row r="243" spans="2:2" ht="15" x14ac:dyDescent="0.25">
      <c r="B243" s="14"/>
    </row>
    <row r="245" spans="2:2" ht="15" x14ac:dyDescent="0.25">
      <c r="B245" s="14"/>
    </row>
    <row r="246" spans="2:2" ht="15" x14ac:dyDescent="0.25">
      <c r="B246" s="14"/>
    </row>
    <row r="248" spans="2:2" ht="15" x14ac:dyDescent="0.25">
      <c r="B248" s="14"/>
    </row>
    <row r="249" spans="2:2" ht="15" x14ac:dyDescent="0.25">
      <c r="B249" s="14"/>
    </row>
    <row r="251" spans="2:2" ht="15" x14ac:dyDescent="0.25">
      <c r="B251" s="14"/>
    </row>
    <row r="252" spans="2:2" ht="15" x14ac:dyDescent="0.25">
      <c r="B252" s="14"/>
    </row>
    <row r="254" spans="2:2" ht="15" x14ac:dyDescent="0.25">
      <c r="B254" s="14"/>
    </row>
    <row r="255" spans="2:2" ht="15" x14ac:dyDescent="0.25">
      <c r="B255" s="14"/>
    </row>
    <row r="257" spans="2:2" ht="15" x14ac:dyDescent="0.25">
      <c r="B257" s="14"/>
    </row>
    <row r="258" spans="2:2" ht="15" x14ac:dyDescent="0.25">
      <c r="B258" s="14"/>
    </row>
    <row r="260" spans="2:2" ht="15" x14ac:dyDescent="0.25">
      <c r="B260" s="14"/>
    </row>
    <row r="261" spans="2:2" ht="15" x14ac:dyDescent="0.25">
      <c r="B261" s="14"/>
    </row>
    <row r="263" spans="2:2" ht="15" x14ac:dyDescent="0.25">
      <c r="B263" s="14"/>
    </row>
    <row r="264" spans="2:2" ht="15" x14ac:dyDescent="0.25">
      <c r="B264" s="14"/>
    </row>
    <row r="266" spans="2:2" ht="15" x14ac:dyDescent="0.25">
      <c r="B266" s="14"/>
    </row>
    <row r="267" spans="2:2" ht="15" x14ac:dyDescent="0.25">
      <c r="B267" s="14"/>
    </row>
    <row r="269" spans="2:2" ht="15" x14ac:dyDescent="0.25">
      <c r="B269" s="14"/>
    </row>
    <row r="270" spans="2:2" ht="15" x14ac:dyDescent="0.25">
      <c r="B270" s="14"/>
    </row>
    <row r="272" spans="2:2" ht="15" x14ac:dyDescent="0.25">
      <c r="B272" s="14"/>
    </row>
    <row r="273" spans="2:2" ht="15" x14ac:dyDescent="0.25">
      <c r="B273" s="14"/>
    </row>
    <row r="275" spans="2:2" ht="15" x14ac:dyDescent="0.25">
      <c r="B275" s="14"/>
    </row>
    <row r="276" spans="2:2" ht="15" x14ac:dyDescent="0.25">
      <c r="B276" s="14"/>
    </row>
    <row r="278" spans="2:2" ht="15" x14ac:dyDescent="0.25">
      <c r="B278" s="14"/>
    </row>
    <row r="279" spans="2:2" ht="15" x14ac:dyDescent="0.25">
      <c r="B279" s="14"/>
    </row>
    <row r="281" spans="2:2" ht="15" x14ac:dyDescent="0.25">
      <c r="B281" s="14"/>
    </row>
    <row r="282" spans="2:2" ht="15" x14ac:dyDescent="0.25">
      <c r="B282" s="14"/>
    </row>
    <row r="284" spans="2:2" ht="15" x14ac:dyDescent="0.25">
      <c r="B284" s="14"/>
    </row>
    <row r="285" spans="2:2" ht="15" x14ac:dyDescent="0.25">
      <c r="B285" s="14"/>
    </row>
    <row r="287" spans="2:2" ht="15" x14ac:dyDescent="0.25">
      <c r="B287" s="14"/>
    </row>
    <row r="288" spans="2:2" ht="15" x14ac:dyDescent="0.25">
      <c r="B288" s="14"/>
    </row>
    <row r="290" spans="2:2" ht="15" x14ac:dyDescent="0.25">
      <c r="B290" s="14"/>
    </row>
    <row r="291" spans="2:2" ht="15" x14ac:dyDescent="0.25">
      <c r="B291" s="14"/>
    </row>
    <row r="293" spans="2:2" ht="15" x14ac:dyDescent="0.25">
      <c r="B293" s="14"/>
    </row>
    <row r="294" spans="2:2" ht="15" x14ac:dyDescent="0.25">
      <c r="B294" s="14"/>
    </row>
    <row r="296" spans="2:2" ht="15" x14ac:dyDescent="0.25">
      <c r="B296" s="14"/>
    </row>
    <row r="297" spans="2:2" ht="15" x14ac:dyDescent="0.25">
      <c r="B297" s="14"/>
    </row>
    <row r="299" spans="2:2" ht="15" x14ac:dyDescent="0.25">
      <c r="B299" s="14"/>
    </row>
    <row r="300" spans="2:2" ht="15" x14ac:dyDescent="0.25">
      <c r="B300" s="14"/>
    </row>
    <row r="302" spans="2:2" ht="15" x14ac:dyDescent="0.25">
      <c r="B302" s="14"/>
    </row>
    <row r="303" spans="2:2" ht="15" x14ac:dyDescent="0.25">
      <c r="B303" s="14"/>
    </row>
    <row r="305" spans="2:2" ht="15" x14ac:dyDescent="0.25">
      <c r="B305" s="14"/>
    </row>
    <row r="306" spans="2:2" ht="15" x14ac:dyDescent="0.25">
      <c r="B306" s="14"/>
    </row>
    <row r="308" spans="2:2" ht="15" x14ac:dyDescent="0.25">
      <c r="B308" s="14"/>
    </row>
    <row r="309" spans="2:2" ht="15" x14ac:dyDescent="0.25">
      <c r="B309" s="14"/>
    </row>
    <row r="311" spans="2:2" ht="15" x14ac:dyDescent="0.25">
      <c r="B311" s="14"/>
    </row>
    <row r="312" spans="2:2" ht="15" x14ac:dyDescent="0.25">
      <c r="B312" s="14"/>
    </row>
    <row r="314" spans="2:2" ht="15" x14ac:dyDescent="0.25">
      <c r="B314" s="14"/>
    </row>
    <row r="315" spans="2:2" ht="15" x14ac:dyDescent="0.25">
      <c r="B315" s="14"/>
    </row>
    <row r="317" spans="2:2" ht="15" x14ac:dyDescent="0.25">
      <c r="B317" s="14"/>
    </row>
    <row r="318" spans="2:2" ht="15" x14ac:dyDescent="0.25">
      <c r="B318" s="14"/>
    </row>
    <row r="320" spans="2:2" ht="15" x14ac:dyDescent="0.25">
      <c r="B320" s="14"/>
    </row>
    <row r="321" spans="2:2" ht="15" x14ac:dyDescent="0.25">
      <c r="B321" s="14"/>
    </row>
    <row r="323" spans="2:2" ht="15" x14ac:dyDescent="0.25">
      <c r="B323" s="14"/>
    </row>
    <row r="324" spans="2:2" ht="15" x14ac:dyDescent="0.25">
      <c r="B324" s="14"/>
    </row>
    <row r="326" spans="2:2" ht="15" x14ac:dyDescent="0.25">
      <c r="B326" s="14"/>
    </row>
    <row r="327" spans="2:2" ht="15" x14ac:dyDescent="0.25">
      <c r="B327" s="14"/>
    </row>
    <row r="329" spans="2:2" ht="15" x14ac:dyDescent="0.25">
      <c r="B329" s="14"/>
    </row>
    <row r="330" spans="2:2" ht="15" x14ac:dyDescent="0.25">
      <c r="B330" s="14"/>
    </row>
    <row r="332" spans="2:2" ht="15" x14ac:dyDescent="0.25">
      <c r="B332" s="14"/>
    </row>
    <row r="333" spans="2:2" ht="15" x14ac:dyDescent="0.25">
      <c r="B333" s="14"/>
    </row>
    <row r="335" spans="2:2" ht="15" x14ac:dyDescent="0.25">
      <c r="B335" s="14"/>
    </row>
    <row r="336" spans="2:2" ht="15" x14ac:dyDescent="0.25">
      <c r="B336" s="14"/>
    </row>
    <row r="338" spans="2:2" ht="15" x14ac:dyDescent="0.25">
      <c r="B338" s="14"/>
    </row>
    <row r="339" spans="2:2" ht="15" x14ac:dyDescent="0.25">
      <c r="B339" s="14"/>
    </row>
    <row r="341" spans="2:2" ht="15" x14ac:dyDescent="0.25">
      <c r="B341" s="14"/>
    </row>
    <row r="342" spans="2:2" ht="15" x14ac:dyDescent="0.25">
      <c r="B342" s="14"/>
    </row>
    <row r="344" spans="2:2" ht="15" x14ac:dyDescent="0.25">
      <c r="B344" s="14"/>
    </row>
    <row r="345" spans="2:2" ht="15" x14ac:dyDescent="0.25">
      <c r="B345" s="14"/>
    </row>
    <row r="347" spans="2:2" ht="15" x14ac:dyDescent="0.25">
      <c r="B347" s="14"/>
    </row>
    <row r="348" spans="2:2" ht="15" x14ac:dyDescent="0.25">
      <c r="B348" s="14"/>
    </row>
    <row r="350" spans="2:2" ht="15" x14ac:dyDescent="0.25">
      <c r="B350" s="14"/>
    </row>
    <row r="351" spans="2:2" ht="15" x14ac:dyDescent="0.25">
      <c r="B351" s="14"/>
    </row>
    <row r="353" spans="2:2" ht="15" x14ac:dyDescent="0.25">
      <c r="B353" s="14"/>
    </row>
    <row r="354" spans="2:2" ht="15" x14ac:dyDescent="0.25">
      <c r="B354" s="14"/>
    </row>
    <row r="356" spans="2:2" ht="15" x14ac:dyDescent="0.25">
      <c r="B356" s="14"/>
    </row>
    <row r="357" spans="2:2" ht="15" x14ac:dyDescent="0.25">
      <c r="B357" s="14"/>
    </row>
    <row r="359" spans="2:2" ht="15" x14ac:dyDescent="0.25">
      <c r="B359" s="14"/>
    </row>
    <row r="360" spans="2:2" ht="15" x14ac:dyDescent="0.25">
      <c r="B360" s="14"/>
    </row>
    <row r="362" spans="2:2" ht="15" x14ac:dyDescent="0.25">
      <c r="B362" s="14"/>
    </row>
    <row r="363" spans="2:2" ht="15" x14ac:dyDescent="0.25">
      <c r="B363" s="14"/>
    </row>
    <row r="365" spans="2:2" ht="15" x14ac:dyDescent="0.25">
      <c r="B365" s="14"/>
    </row>
    <row r="366" spans="2:2" ht="15" x14ac:dyDescent="0.25">
      <c r="B366" s="14"/>
    </row>
    <row r="368" spans="2:2" ht="15" x14ac:dyDescent="0.25">
      <c r="B368" s="14"/>
    </row>
    <row r="369" spans="2:2" ht="15" x14ac:dyDescent="0.25">
      <c r="B369" s="14"/>
    </row>
    <row r="371" spans="2:2" ht="15" x14ac:dyDescent="0.25">
      <c r="B371" s="14"/>
    </row>
    <row r="372" spans="2:2" ht="15" x14ac:dyDescent="0.25">
      <c r="B372" s="14"/>
    </row>
    <row r="374" spans="2:2" ht="15" x14ac:dyDescent="0.25">
      <c r="B374" s="14"/>
    </row>
    <row r="375" spans="2:2" ht="15" x14ac:dyDescent="0.25">
      <c r="B375" s="14"/>
    </row>
    <row r="377" spans="2:2" ht="15" x14ac:dyDescent="0.25">
      <c r="B377" s="14"/>
    </row>
    <row r="378" spans="2:2" ht="15" x14ac:dyDescent="0.25">
      <c r="B378" s="14"/>
    </row>
    <row r="380" spans="2:2" ht="15" x14ac:dyDescent="0.25">
      <c r="B380" s="14"/>
    </row>
    <row r="381" spans="2:2" ht="15" x14ac:dyDescent="0.25">
      <c r="B381" s="14"/>
    </row>
    <row r="383" spans="2:2" ht="15" x14ac:dyDescent="0.25">
      <c r="B383" s="14"/>
    </row>
    <row r="384" spans="2:2" ht="15" x14ac:dyDescent="0.25">
      <c r="B384" s="14"/>
    </row>
    <row r="386" spans="2:2" ht="15" x14ac:dyDescent="0.25">
      <c r="B386" s="14"/>
    </row>
    <row r="387" spans="2:2" ht="15" x14ac:dyDescent="0.25">
      <c r="B387" s="14"/>
    </row>
    <row r="389" spans="2:2" ht="15" x14ac:dyDescent="0.25">
      <c r="B389" s="14"/>
    </row>
    <row r="390" spans="2:2" ht="15" x14ac:dyDescent="0.25">
      <c r="B390" s="14"/>
    </row>
    <row r="392" spans="2:2" ht="15" x14ac:dyDescent="0.25">
      <c r="B392" s="14"/>
    </row>
    <row r="393" spans="2:2" ht="15" x14ac:dyDescent="0.25">
      <c r="B393" s="14"/>
    </row>
    <row r="395" spans="2:2" ht="15" x14ac:dyDescent="0.25">
      <c r="B395" s="14"/>
    </row>
    <row r="396" spans="2:2" ht="15" x14ac:dyDescent="0.25">
      <c r="B396" s="14"/>
    </row>
    <row r="398" spans="2:2" ht="15" x14ac:dyDescent="0.25">
      <c r="B398" s="14"/>
    </row>
    <row r="399" spans="2:2" ht="15" x14ac:dyDescent="0.25">
      <c r="B399" s="14"/>
    </row>
    <row r="401" spans="2:2" ht="15" x14ac:dyDescent="0.25">
      <c r="B401" s="14"/>
    </row>
    <row r="402" spans="2:2" ht="15" x14ac:dyDescent="0.25">
      <c r="B402" s="14"/>
    </row>
    <row r="404" spans="2:2" ht="15" x14ac:dyDescent="0.25">
      <c r="B404" s="14"/>
    </row>
    <row r="405" spans="2:2" ht="15" x14ac:dyDescent="0.25">
      <c r="B405" s="14"/>
    </row>
    <row r="407" spans="2:2" ht="15" x14ac:dyDescent="0.25">
      <c r="B407" s="14"/>
    </row>
    <row r="408" spans="2:2" ht="15" x14ac:dyDescent="0.25">
      <c r="B408" s="14"/>
    </row>
    <row r="410" spans="2:2" ht="15" x14ac:dyDescent="0.25">
      <c r="B410" s="14"/>
    </row>
    <row r="411" spans="2:2" ht="15" x14ac:dyDescent="0.25">
      <c r="B411" s="14"/>
    </row>
    <row r="413" spans="2:2" ht="15" x14ac:dyDescent="0.25">
      <c r="B413" s="14"/>
    </row>
    <row r="414" spans="2:2" ht="15" x14ac:dyDescent="0.25">
      <c r="B414" s="14"/>
    </row>
    <row r="416" spans="2:2" ht="15" x14ac:dyDescent="0.25">
      <c r="B416" s="14"/>
    </row>
    <row r="417" spans="2:2" ht="15" x14ac:dyDescent="0.25">
      <c r="B417" s="14"/>
    </row>
    <row r="419" spans="2:2" ht="15" x14ac:dyDescent="0.25">
      <c r="B419" s="14"/>
    </row>
    <row r="420" spans="2:2" ht="15" x14ac:dyDescent="0.25">
      <c r="B420" s="14"/>
    </row>
    <row r="422" spans="2:2" ht="15" x14ac:dyDescent="0.25">
      <c r="B422" s="14"/>
    </row>
    <row r="423" spans="2:2" ht="15" x14ac:dyDescent="0.25">
      <c r="B423" s="14"/>
    </row>
    <row r="425" spans="2:2" ht="15" x14ac:dyDescent="0.25">
      <c r="B425" s="14"/>
    </row>
    <row r="426" spans="2:2" ht="15" x14ac:dyDescent="0.25">
      <c r="B426" s="14"/>
    </row>
    <row r="428" spans="2:2" ht="15" x14ac:dyDescent="0.25">
      <c r="B428" s="14"/>
    </row>
    <row r="429" spans="2:2" ht="15" x14ac:dyDescent="0.25">
      <c r="B429" s="14"/>
    </row>
    <row r="431" spans="2:2" ht="15" x14ac:dyDescent="0.25">
      <c r="B431" s="14"/>
    </row>
    <row r="432" spans="2:2" ht="15" x14ac:dyDescent="0.25">
      <c r="B432" s="14"/>
    </row>
    <row r="434" spans="2:2" ht="15" x14ac:dyDescent="0.25">
      <c r="B434" s="14"/>
    </row>
    <row r="435" spans="2:2" ht="15" x14ac:dyDescent="0.25">
      <c r="B435" s="14"/>
    </row>
    <row r="437" spans="2:2" ht="15" x14ac:dyDescent="0.25">
      <c r="B437" s="14"/>
    </row>
    <row r="438" spans="2:2" ht="15" x14ac:dyDescent="0.25">
      <c r="B438" s="14"/>
    </row>
    <row r="440" spans="2:2" ht="15" x14ac:dyDescent="0.25">
      <c r="B440" s="14"/>
    </row>
    <row r="441" spans="2:2" ht="15" x14ac:dyDescent="0.25">
      <c r="B441" s="14"/>
    </row>
    <row r="443" spans="2:2" ht="15" x14ac:dyDescent="0.25">
      <c r="B443" s="14"/>
    </row>
    <row r="444" spans="2:2" ht="15" x14ac:dyDescent="0.25">
      <c r="B444" s="14"/>
    </row>
    <row r="446" spans="2:2" ht="15" x14ac:dyDescent="0.25">
      <c r="B446" s="14"/>
    </row>
    <row r="447" spans="2:2" ht="15" x14ac:dyDescent="0.25">
      <c r="B447" s="14"/>
    </row>
    <row r="449" spans="2:2" ht="15" x14ac:dyDescent="0.25">
      <c r="B449" s="14"/>
    </row>
    <row r="450" spans="2:2" ht="15" x14ac:dyDescent="0.25">
      <c r="B450" s="14"/>
    </row>
    <row r="452" spans="2:2" ht="15" x14ac:dyDescent="0.25">
      <c r="B452" s="14"/>
    </row>
    <row r="453" spans="2:2" ht="15" x14ac:dyDescent="0.25">
      <c r="B453" s="14"/>
    </row>
    <row r="455" spans="2:2" ht="15" x14ac:dyDescent="0.25">
      <c r="B455" s="14"/>
    </row>
    <row r="456" spans="2:2" ht="15" x14ac:dyDescent="0.25">
      <c r="B456" s="14"/>
    </row>
    <row r="458" spans="2:2" ht="15" x14ac:dyDescent="0.25">
      <c r="B458" s="14"/>
    </row>
    <row r="459" spans="2:2" ht="15" x14ac:dyDescent="0.25">
      <c r="B459" s="14"/>
    </row>
    <row r="461" spans="2:2" ht="15" x14ac:dyDescent="0.25">
      <c r="B461" s="14"/>
    </row>
    <row r="462" spans="2:2" ht="15" x14ac:dyDescent="0.25">
      <c r="B462" s="14"/>
    </row>
    <row r="464" spans="2:2" ht="15" x14ac:dyDescent="0.25">
      <c r="B464" s="14"/>
    </row>
    <row r="465" spans="2:2" ht="15" x14ac:dyDescent="0.25">
      <c r="B465" s="14"/>
    </row>
    <row r="467" spans="2:2" ht="15" x14ac:dyDescent="0.25">
      <c r="B467" s="14"/>
    </row>
    <row r="468" spans="2:2" ht="15" x14ac:dyDescent="0.25">
      <c r="B468" s="14"/>
    </row>
    <row r="470" spans="2:2" ht="15" x14ac:dyDescent="0.25">
      <c r="B470" s="14"/>
    </row>
    <row r="471" spans="2:2" ht="15" x14ac:dyDescent="0.25">
      <c r="B471" s="14"/>
    </row>
    <row r="473" spans="2:2" ht="15" x14ac:dyDescent="0.25">
      <c r="B473" s="14"/>
    </row>
    <row r="474" spans="2:2" ht="15" x14ac:dyDescent="0.25">
      <c r="B474" s="14"/>
    </row>
    <row r="476" spans="2:2" ht="15" x14ac:dyDescent="0.25">
      <c r="B476" s="14"/>
    </row>
    <row r="477" spans="2:2" ht="15" x14ac:dyDescent="0.25">
      <c r="B477" s="14"/>
    </row>
    <row r="479" spans="2:2" ht="15" x14ac:dyDescent="0.25">
      <c r="B479" s="14"/>
    </row>
    <row r="480" spans="2:2" ht="15" x14ac:dyDescent="0.25">
      <c r="B480" s="14"/>
    </row>
    <row r="482" spans="2:2" ht="15" x14ac:dyDescent="0.25">
      <c r="B482" s="14"/>
    </row>
    <row r="483" spans="2:2" ht="15" x14ac:dyDescent="0.25">
      <c r="B483" s="14"/>
    </row>
    <row r="485" spans="2:2" ht="15" x14ac:dyDescent="0.25">
      <c r="B485" s="14"/>
    </row>
    <row r="486" spans="2:2" ht="15" x14ac:dyDescent="0.25">
      <c r="B486" s="14"/>
    </row>
    <row r="488" spans="2:2" ht="15" x14ac:dyDescent="0.25">
      <c r="B488" s="14"/>
    </row>
    <row r="489" spans="2:2" ht="15" x14ac:dyDescent="0.25">
      <c r="B489" s="14"/>
    </row>
    <row r="491" spans="2:2" ht="15" x14ac:dyDescent="0.25">
      <c r="B491" s="14"/>
    </row>
    <row r="492" spans="2:2" ht="15" x14ac:dyDescent="0.25">
      <c r="B492" s="14"/>
    </row>
    <row r="494" spans="2:2" ht="15" x14ac:dyDescent="0.25">
      <c r="B494" s="14"/>
    </row>
    <row r="495" spans="2:2" ht="15" x14ac:dyDescent="0.25">
      <c r="B495" s="14"/>
    </row>
    <row r="497" spans="2:2" ht="15" x14ac:dyDescent="0.25">
      <c r="B497" s="14"/>
    </row>
    <row r="498" spans="2:2" ht="15" x14ac:dyDescent="0.25">
      <c r="B498" s="14"/>
    </row>
    <row r="500" spans="2:2" ht="15" x14ac:dyDescent="0.25">
      <c r="B500" s="14"/>
    </row>
    <row r="501" spans="2:2" ht="15" x14ac:dyDescent="0.25">
      <c r="B501" s="14"/>
    </row>
    <row r="503" spans="2:2" ht="15" x14ac:dyDescent="0.25">
      <c r="B503" s="14"/>
    </row>
    <row r="504" spans="2:2" ht="15" x14ac:dyDescent="0.25">
      <c r="B504" s="14"/>
    </row>
    <row r="506" spans="2:2" ht="15" x14ac:dyDescent="0.25">
      <c r="B506" s="14"/>
    </row>
    <row r="507" spans="2:2" ht="15" x14ac:dyDescent="0.25">
      <c r="B507" s="14"/>
    </row>
    <row r="509" spans="2:2" ht="15" x14ac:dyDescent="0.25">
      <c r="B509" s="14"/>
    </row>
    <row r="510" spans="2:2" ht="15" x14ac:dyDescent="0.25">
      <c r="B510" s="14"/>
    </row>
    <row r="512" spans="2:2" ht="15" x14ac:dyDescent="0.25">
      <c r="B512" s="14"/>
    </row>
    <row r="513" spans="2:2" ht="15" x14ac:dyDescent="0.25">
      <c r="B513" s="14"/>
    </row>
    <row r="515" spans="2:2" ht="15" x14ac:dyDescent="0.25">
      <c r="B515" s="14"/>
    </row>
    <row r="516" spans="2:2" ht="15" x14ac:dyDescent="0.25">
      <c r="B516" s="14"/>
    </row>
    <row r="518" spans="2:2" ht="15" x14ac:dyDescent="0.25">
      <c r="B518" s="14"/>
    </row>
    <row r="519" spans="2:2" ht="15" x14ac:dyDescent="0.25">
      <c r="B519" s="14"/>
    </row>
    <row r="521" spans="2:2" ht="15" x14ac:dyDescent="0.25">
      <c r="B521" s="14"/>
    </row>
    <row r="522" spans="2:2" ht="15" x14ac:dyDescent="0.25">
      <c r="B522" s="14"/>
    </row>
    <row r="524" spans="2:2" ht="15" x14ac:dyDescent="0.25">
      <c r="B524" s="14"/>
    </row>
    <row r="525" spans="2:2" ht="15" x14ac:dyDescent="0.25">
      <c r="B525" s="14"/>
    </row>
    <row r="527" spans="2:2" ht="15" x14ac:dyDescent="0.25">
      <c r="B527" s="14"/>
    </row>
    <row r="528" spans="2:2" ht="15" x14ac:dyDescent="0.25">
      <c r="B528" s="14"/>
    </row>
    <row r="530" spans="2:2" ht="15" x14ac:dyDescent="0.25">
      <c r="B530" s="14"/>
    </row>
    <row r="531" spans="2:2" ht="15" x14ac:dyDescent="0.25">
      <c r="B531" s="14"/>
    </row>
    <row r="533" spans="2:2" ht="15" x14ac:dyDescent="0.25">
      <c r="B533" s="14"/>
    </row>
    <row r="534" spans="2:2" ht="15" x14ac:dyDescent="0.25">
      <c r="B534" s="14"/>
    </row>
    <row r="536" spans="2:2" ht="15" x14ac:dyDescent="0.25">
      <c r="B536" s="14"/>
    </row>
    <row r="537" spans="2:2" ht="15" x14ac:dyDescent="0.25">
      <c r="B537" s="14"/>
    </row>
    <row r="539" spans="2:2" ht="15" x14ac:dyDescent="0.25">
      <c r="B539" s="14"/>
    </row>
    <row r="540" spans="2:2" ht="15" x14ac:dyDescent="0.25">
      <c r="B540" s="14"/>
    </row>
    <row r="542" spans="2:2" ht="15" x14ac:dyDescent="0.25">
      <c r="B542" s="14"/>
    </row>
    <row r="543" spans="2:2" ht="15" x14ac:dyDescent="0.25">
      <c r="B543" s="14"/>
    </row>
    <row r="545" spans="2:2" ht="15" x14ac:dyDescent="0.25">
      <c r="B545" s="14"/>
    </row>
    <row r="546" spans="2:2" ht="15" x14ac:dyDescent="0.25">
      <c r="B546" s="14"/>
    </row>
    <row r="548" spans="2:2" ht="15" x14ac:dyDescent="0.25">
      <c r="B548" s="14"/>
    </row>
    <row r="549" spans="2:2" ht="15" x14ac:dyDescent="0.25">
      <c r="B549" s="14"/>
    </row>
    <row r="551" spans="2:2" ht="15" x14ac:dyDescent="0.25">
      <c r="B551" s="14"/>
    </row>
    <row r="552" spans="2:2" ht="15" x14ac:dyDescent="0.25">
      <c r="B552" s="14"/>
    </row>
    <row r="554" spans="2:2" ht="15" x14ac:dyDescent="0.25">
      <c r="B554" s="14"/>
    </row>
    <row r="555" spans="2:2" ht="15" x14ac:dyDescent="0.25">
      <c r="B555" s="14"/>
    </row>
    <row r="557" spans="2:2" ht="15" x14ac:dyDescent="0.25">
      <c r="B557" s="14"/>
    </row>
    <row r="558" spans="2:2" ht="15" x14ac:dyDescent="0.25">
      <c r="B558" s="14"/>
    </row>
    <row r="560" spans="2:2" ht="15" x14ac:dyDescent="0.25">
      <c r="B560" s="14"/>
    </row>
    <row r="561" spans="2:2" ht="15" x14ac:dyDescent="0.25">
      <c r="B561" s="14"/>
    </row>
    <row r="563" spans="2:2" ht="15" x14ac:dyDescent="0.25">
      <c r="B563" s="14"/>
    </row>
    <row r="564" spans="2:2" ht="15" x14ac:dyDescent="0.25">
      <c r="B564" s="14"/>
    </row>
    <row r="566" spans="2:2" ht="15" x14ac:dyDescent="0.25">
      <c r="B566" s="14"/>
    </row>
    <row r="567" spans="2:2" ht="15" x14ac:dyDescent="0.25">
      <c r="B567" s="14"/>
    </row>
    <row r="569" spans="2:2" ht="15" x14ac:dyDescent="0.25">
      <c r="B569" s="14"/>
    </row>
    <row r="570" spans="2:2" ht="15" x14ac:dyDescent="0.25">
      <c r="B570" s="14"/>
    </row>
    <row r="572" spans="2:2" ht="15" x14ac:dyDescent="0.25">
      <c r="B572" s="14"/>
    </row>
    <row r="573" spans="2:2" ht="15" x14ac:dyDescent="0.25">
      <c r="B573" s="14"/>
    </row>
    <row r="575" spans="2:2" ht="15" x14ac:dyDescent="0.25">
      <c r="B575" s="14"/>
    </row>
    <row r="576" spans="2:2" ht="15" x14ac:dyDescent="0.25">
      <c r="B576" s="14"/>
    </row>
    <row r="578" spans="2:2" ht="15" x14ac:dyDescent="0.25">
      <c r="B578" s="14"/>
    </row>
    <row r="579" spans="2:2" ht="15" x14ac:dyDescent="0.25">
      <c r="B579" s="14"/>
    </row>
    <row r="581" spans="2:2" ht="15" x14ac:dyDescent="0.25">
      <c r="B581" s="14"/>
    </row>
    <row r="582" spans="2:2" ht="15" x14ac:dyDescent="0.25">
      <c r="B582" s="14"/>
    </row>
    <row r="584" spans="2:2" ht="15" x14ac:dyDescent="0.25">
      <c r="B584" s="14"/>
    </row>
    <row r="585" spans="2:2" ht="15" x14ac:dyDescent="0.25">
      <c r="B585" s="14"/>
    </row>
    <row r="587" spans="2:2" ht="15" x14ac:dyDescent="0.25">
      <c r="B587" s="14"/>
    </row>
    <row r="588" spans="2:2" ht="15" x14ac:dyDescent="0.25">
      <c r="B588" s="14"/>
    </row>
    <row r="590" spans="2:2" ht="15" x14ac:dyDescent="0.25">
      <c r="B590" s="14"/>
    </row>
    <row r="591" spans="2:2" ht="15" x14ac:dyDescent="0.25">
      <c r="B591" s="14"/>
    </row>
    <row r="593" spans="2:2" ht="15" x14ac:dyDescent="0.25">
      <c r="B593" s="14"/>
    </row>
    <row r="594" spans="2:2" ht="15" x14ac:dyDescent="0.25">
      <c r="B594" s="14"/>
    </row>
    <row r="596" spans="2:2" ht="15" x14ac:dyDescent="0.25">
      <c r="B596" s="14"/>
    </row>
    <row r="597" spans="2:2" ht="15" x14ac:dyDescent="0.25">
      <c r="B597" s="14"/>
    </row>
    <row r="599" spans="2:2" ht="15" x14ac:dyDescent="0.25">
      <c r="B599" s="14"/>
    </row>
    <row r="600" spans="2:2" ht="15" x14ac:dyDescent="0.25">
      <c r="B600" s="14"/>
    </row>
    <row r="602" spans="2:2" ht="15" x14ac:dyDescent="0.25">
      <c r="B602" s="14"/>
    </row>
    <row r="603" spans="2:2" ht="15" x14ac:dyDescent="0.25">
      <c r="B603" s="14"/>
    </row>
    <row r="605" spans="2:2" ht="15" x14ac:dyDescent="0.25">
      <c r="B605" s="14"/>
    </row>
    <row r="606" spans="2:2" ht="15" x14ac:dyDescent="0.25">
      <c r="B606" s="14"/>
    </row>
    <row r="608" spans="2:2" ht="15" x14ac:dyDescent="0.25">
      <c r="B608" s="14"/>
    </row>
    <row r="609" spans="2:2" ht="15" x14ac:dyDescent="0.25">
      <c r="B609" s="14"/>
    </row>
    <row r="611" spans="2:2" ht="15" x14ac:dyDescent="0.25">
      <c r="B611" s="14"/>
    </row>
    <row r="612" spans="2:2" ht="15" x14ac:dyDescent="0.25">
      <c r="B612" s="14"/>
    </row>
    <row r="614" spans="2:2" ht="15" x14ac:dyDescent="0.25">
      <c r="B614" s="14"/>
    </row>
    <row r="615" spans="2:2" ht="15" x14ac:dyDescent="0.25">
      <c r="B615" s="14"/>
    </row>
    <row r="617" spans="2:2" ht="15" x14ac:dyDescent="0.25">
      <c r="B617" s="14"/>
    </row>
    <row r="618" spans="2:2" ht="15" x14ac:dyDescent="0.25">
      <c r="B618" s="14"/>
    </row>
    <row r="620" spans="2:2" ht="15" x14ac:dyDescent="0.25">
      <c r="B620" s="14"/>
    </row>
    <row r="621" spans="2:2" ht="15" x14ac:dyDescent="0.25">
      <c r="B621" s="14"/>
    </row>
    <row r="623" spans="2:2" ht="15" x14ac:dyDescent="0.25">
      <c r="B623" s="14"/>
    </row>
    <row r="624" spans="2:2" ht="15" x14ac:dyDescent="0.25">
      <c r="B624" s="14"/>
    </row>
    <row r="626" spans="2:2" ht="15" x14ac:dyDescent="0.25">
      <c r="B626" s="14"/>
    </row>
    <row r="627" spans="2:2" ht="15" x14ac:dyDescent="0.25">
      <c r="B627" s="14"/>
    </row>
    <row r="629" spans="2:2" ht="15" x14ac:dyDescent="0.25">
      <c r="B629" s="14"/>
    </row>
    <row r="630" spans="2:2" ht="15" x14ac:dyDescent="0.25">
      <c r="B630" s="14"/>
    </row>
    <row r="632" spans="2:2" ht="15" x14ac:dyDescent="0.25">
      <c r="B632" s="14"/>
    </row>
    <row r="633" spans="2:2" ht="15" x14ac:dyDescent="0.25">
      <c r="B633" s="14"/>
    </row>
    <row r="635" spans="2:2" ht="15" x14ac:dyDescent="0.25">
      <c r="B635" s="14"/>
    </row>
    <row r="636" spans="2:2" ht="15" x14ac:dyDescent="0.25">
      <c r="B636" s="14"/>
    </row>
    <row r="638" spans="2:2" ht="15" x14ac:dyDescent="0.25">
      <c r="B638" s="14"/>
    </row>
    <row r="639" spans="2:2" ht="15" x14ac:dyDescent="0.25">
      <c r="B639" s="14"/>
    </row>
    <row r="641" spans="2:2" ht="15" x14ac:dyDescent="0.25">
      <c r="B641" s="14"/>
    </row>
    <row r="642" spans="2:2" ht="15" x14ac:dyDescent="0.25">
      <c r="B642" s="14"/>
    </row>
    <row r="644" spans="2:2" ht="15" x14ac:dyDescent="0.25">
      <c r="B644" s="14"/>
    </row>
    <row r="645" spans="2:2" ht="15" x14ac:dyDescent="0.25">
      <c r="B645" s="14"/>
    </row>
    <row r="647" spans="2:2" ht="15" x14ac:dyDescent="0.25">
      <c r="B647" s="14"/>
    </row>
    <row r="648" spans="2:2" ht="15" x14ac:dyDescent="0.25">
      <c r="B648" s="14"/>
    </row>
    <row r="650" spans="2:2" ht="15" x14ac:dyDescent="0.25">
      <c r="B650" s="14"/>
    </row>
    <row r="651" spans="2:2" ht="15" x14ac:dyDescent="0.25">
      <c r="B651" s="14"/>
    </row>
    <row r="653" spans="2:2" ht="15" x14ac:dyDescent="0.25">
      <c r="B653" s="14"/>
    </row>
    <row r="654" spans="2:2" ht="15" x14ac:dyDescent="0.25">
      <c r="B654" s="14"/>
    </row>
    <row r="656" spans="2:2" ht="15" x14ac:dyDescent="0.25">
      <c r="B656" s="14"/>
    </row>
    <row r="657" spans="2:2" ht="15" x14ac:dyDescent="0.25">
      <c r="B657" s="14"/>
    </row>
    <row r="659" spans="2:2" ht="15" x14ac:dyDescent="0.25">
      <c r="B659" s="14"/>
    </row>
    <row r="660" spans="2:2" ht="15" x14ac:dyDescent="0.25">
      <c r="B660" s="14"/>
    </row>
    <row r="662" spans="2:2" ht="15" x14ac:dyDescent="0.25">
      <c r="B662" s="14"/>
    </row>
    <row r="663" spans="2:2" ht="15" x14ac:dyDescent="0.25">
      <c r="B663" s="14"/>
    </row>
    <row r="665" spans="2:2" ht="15" x14ac:dyDescent="0.25">
      <c r="B665" s="14"/>
    </row>
    <row r="666" spans="2:2" ht="15" x14ac:dyDescent="0.25">
      <c r="B666" s="14"/>
    </row>
    <row r="668" spans="2:2" ht="15" x14ac:dyDescent="0.25">
      <c r="B668" s="14"/>
    </row>
    <row r="669" spans="2:2" ht="15" x14ac:dyDescent="0.25">
      <c r="B669" s="14"/>
    </row>
    <row r="671" spans="2:2" ht="15" x14ac:dyDescent="0.25">
      <c r="B671" s="14"/>
    </row>
    <row r="672" spans="2:2" ht="15" x14ac:dyDescent="0.25">
      <c r="B672" s="14"/>
    </row>
    <row r="674" spans="2:2" ht="15" x14ac:dyDescent="0.25">
      <c r="B674" s="14"/>
    </row>
    <row r="675" spans="2:2" ht="15" x14ac:dyDescent="0.25">
      <c r="B675" s="14"/>
    </row>
    <row r="677" spans="2:2" ht="15" x14ac:dyDescent="0.25">
      <c r="B677" s="14"/>
    </row>
    <row r="678" spans="2:2" ht="15" x14ac:dyDescent="0.25">
      <c r="B678" s="14"/>
    </row>
    <row r="680" spans="2:2" ht="15" x14ac:dyDescent="0.25">
      <c r="B680" s="14"/>
    </row>
    <row r="681" spans="2:2" ht="15" x14ac:dyDescent="0.25">
      <c r="B681" s="14"/>
    </row>
    <row r="683" spans="2:2" ht="15" x14ac:dyDescent="0.25">
      <c r="B683" s="14"/>
    </row>
    <row r="684" spans="2:2" ht="15" x14ac:dyDescent="0.25">
      <c r="B684" s="14"/>
    </row>
    <row r="686" spans="2:2" ht="15" x14ac:dyDescent="0.25">
      <c r="B686" s="14"/>
    </row>
    <row r="687" spans="2:2" ht="15" x14ac:dyDescent="0.25">
      <c r="B687" s="14"/>
    </row>
    <row r="689" spans="2:2" ht="15" x14ac:dyDescent="0.25">
      <c r="B689" s="14"/>
    </row>
    <row r="690" spans="2:2" ht="15" x14ac:dyDescent="0.25">
      <c r="B690" s="14"/>
    </row>
    <row r="692" spans="2:2" ht="15" x14ac:dyDescent="0.25">
      <c r="B692" s="14"/>
    </row>
    <row r="693" spans="2:2" ht="15" x14ac:dyDescent="0.25">
      <c r="B693" s="14"/>
    </row>
    <row r="695" spans="2:2" ht="15" x14ac:dyDescent="0.25">
      <c r="B695" s="14"/>
    </row>
    <row r="696" spans="2:2" ht="15" x14ac:dyDescent="0.25">
      <c r="B696" s="14"/>
    </row>
    <row r="698" spans="2:2" ht="15" x14ac:dyDescent="0.25">
      <c r="B698" s="14"/>
    </row>
    <row r="699" spans="2:2" ht="15" x14ac:dyDescent="0.25">
      <c r="B699" s="14"/>
    </row>
    <row r="701" spans="2:2" ht="15" x14ac:dyDescent="0.25">
      <c r="B701" s="14"/>
    </row>
    <row r="702" spans="2:2" ht="15" x14ac:dyDescent="0.25">
      <c r="B702" s="14"/>
    </row>
    <row r="704" spans="2:2" ht="15" x14ac:dyDescent="0.25">
      <c r="B704" s="14"/>
    </row>
    <row r="705" spans="2:2" ht="15" x14ac:dyDescent="0.25">
      <c r="B705" s="14"/>
    </row>
    <row r="707" spans="2:2" ht="15" x14ac:dyDescent="0.25">
      <c r="B707" s="14"/>
    </row>
    <row r="708" spans="2:2" ht="15" x14ac:dyDescent="0.25">
      <c r="B708" s="14"/>
    </row>
    <row r="710" spans="2:2" ht="15" x14ac:dyDescent="0.25">
      <c r="B710" s="14"/>
    </row>
    <row r="711" spans="2:2" ht="15" x14ac:dyDescent="0.25">
      <c r="B711" s="14"/>
    </row>
    <row r="713" spans="2:2" ht="15" x14ac:dyDescent="0.25">
      <c r="B713" s="14"/>
    </row>
    <row r="714" spans="2:2" ht="15" x14ac:dyDescent="0.25">
      <c r="B714" s="14"/>
    </row>
    <row r="716" spans="2:2" ht="15" x14ac:dyDescent="0.25">
      <c r="B716" s="14"/>
    </row>
    <row r="717" spans="2:2" ht="15" x14ac:dyDescent="0.25">
      <c r="B717" s="14"/>
    </row>
    <row r="719" spans="2:2" ht="15" x14ac:dyDescent="0.25">
      <c r="B719" s="14"/>
    </row>
    <row r="720" spans="2:2" ht="15" x14ac:dyDescent="0.25">
      <c r="B720" s="14"/>
    </row>
    <row r="722" spans="2:2" ht="15" x14ac:dyDescent="0.25">
      <c r="B722" s="16"/>
    </row>
    <row r="723" spans="2:2" ht="15" x14ac:dyDescent="0.25">
      <c r="B723" s="14"/>
    </row>
    <row r="726" spans="2:2" ht="15" x14ac:dyDescent="0.25">
      <c r="B726" s="14"/>
    </row>
    <row r="729" spans="2:2" ht="15" x14ac:dyDescent="0.25">
      <c r="B729" s="14"/>
    </row>
    <row r="732" spans="2:2" ht="15" x14ac:dyDescent="0.25">
      <c r="B732" s="14"/>
    </row>
    <row r="735" spans="2:2" ht="15" x14ac:dyDescent="0.25">
      <c r="B735" s="14"/>
    </row>
    <row r="738" spans="2:2" ht="15" x14ac:dyDescent="0.25">
      <c r="B738" s="14"/>
    </row>
    <row r="741" spans="2:2" ht="15" x14ac:dyDescent="0.25">
      <c r="B741" s="14"/>
    </row>
    <row r="744" spans="2:2" ht="15" x14ac:dyDescent="0.25">
      <c r="B744" s="14"/>
    </row>
    <row r="747" spans="2:2" ht="15" x14ac:dyDescent="0.25">
      <c r="B747" s="14"/>
    </row>
    <row r="750" spans="2:2" ht="15" x14ac:dyDescent="0.25">
      <c r="B750" s="14"/>
    </row>
    <row r="753" spans="2:2" ht="15" x14ac:dyDescent="0.25">
      <c r="B753" s="14"/>
    </row>
    <row r="756" spans="2:2" ht="15" x14ac:dyDescent="0.25">
      <c r="B756" s="14"/>
    </row>
    <row r="759" spans="2:2" ht="15" x14ac:dyDescent="0.25">
      <c r="B759" s="14"/>
    </row>
    <row r="762" spans="2:2" ht="15" x14ac:dyDescent="0.25">
      <c r="B762" s="14"/>
    </row>
    <row r="765" spans="2:2" ht="15" x14ac:dyDescent="0.25">
      <c r="B765" s="14"/>
    </row>
    <row r="768" spans="2:2" ht="15" x14ac:dyDescent="0.25">
      <c r="B768" s="14"/>
    </row>
    <row r="771" spans="2:2" ht="15" x14ac:dyDescent="0.25">
      <c r="B771" s="14"/>
    </row>
    <row r="774" spans="2:2" ht="15" x14ac:dyDescent="0.25">
      <c r="B774" s="14"/>
    </row>
    <row r="777" spans="2:2" ht="15" x14ac:dyDescent="0.25">
      <c r="B777" s="14"/>
    </row>
    <row r="780" spans="2:2" ht="15" x14ac:dyDescent="0.25">
      <c r="B780" s="14"/>
    </row>
    <row r="783" spans="2:2" ht="15" x14ac:dyDescent="0.25">
      <c r="B783" s="14"/>
    </row>
    <row r="786" spans="2:2" ht="15" x14ac:dyDescent="0.25">
      <c r="B786" s="14"/>
    </row>
    <row r="789" spans="2:2" ht="15" x14ac:dyDescent="0.25">
      <c r="B789" s="14"/>
    </row>
    <row r="792" spans="2:2" ht="15" x14ac:dyDescent="0.25">
      <c r="B792" s="14"/>
    </row>
    <row r="795" spans="2:2" ht="15" x14ac:dyDescent="0.25">
      <c r="B795" s="14"/>
    </row>
    <row r="798" spans="2:2" ht="15" x14ac:dyDescent="0.25">
      <c r="B798" s="14"/>
    </row>
    <row r="801" spans="2:2" ht="15" x14ac:dyDescent="0.25">
      <c r="B801" s="14"/>
    </row>
    <row r="804" spans="2:2" ht="15" x14ac:dyDescent="0.25">
      <c r="B804" s="14"/>
    </row>
    <row r="807" spans="2:2" ht="15" x14ac:dyDescent="0.25">
      <c r="B807" s="14"/>
    </row>
    <row r="810" spans="2:2" ht="15" x14ac:dyDescent="0.25">
      <c r="B810" s="14"/>
    </row>
    <row r="813" spans="2:2" ht="15" x14ac:dyDescent="0.25">
      <c r="B813" s="14"/>
    </row>
    <row r="816" spans="2:2" ht="15" x14ac:dyDescent="0.25">
      <c r="B816" s="14"/>
    </row>
    <row r="819" spans="2:2" ht="15" x14ac:dyDescent="0.25">
      <c r="B819" s="14"/>
    </row>
    <row r="822" spans="2:2" ht="15" x14ac:dyDescent="0.25">
      <c r="B822" s="14"/>
    </row>
    <row r="825" spans="2:2" ht="15" x14ac:dyDescent="0.25">
      <c r="B825" s="14"/>
    </row>
    <row r="828" spans="2:2" ht="15" x14ac:dyDescent="0.25">
      <c r="B828" s="14"/>
    </row>
    <row r="831" spans="2:2" ht="15" x14ac:dyDescent="0.25">
      <c r="B831" s="14"/>
    </row>
    <row r="834" spans="2:2" ht="15" x14ac:dyDescent="0.25">
      <c r="B834" s="14"/>
    </row>
    <row r="837" spans="2:2" ht="15" x14ac:dyDescent="0.25">
      <c r="B837" s="14"/>
    </row>
    <row r="840" spans="2:2" ht="15" x14ac:dyDescent="0.25">
      <c r="B840" s="14"/>
    </row>
    <row r="843" spans="2:2" ht="15" x14ac:dyDescent="0.25">
      <c r="B843" s="14"/>
    </row>
    <row r="846" spans="2:2" ht="15" x14ac:dyDescent="0.25">
      <c r="B846" s="14"/>
    </row>
    <row r="849" spans="2:2" ht="15" x14ac:dyDescent="0.25">
      <c r="B849" s="14"/>
    </row>
    <row r="852" spans="2:2" ht="15" x14ac:dyDescent="0.25">
      <c r="B852" s="14"/>
    </row>
    <row r="855" spans="2:2" ht="15" x14ac:dyDescent="0.25">
      <c r="B855" s="14"/>
    </row>
    <row r="858" spans="2:2" ht="15" x14ac:dyDescent="0.25">
      <c r="B858" s="14"/>
    </row>
    <row r="861" spans="2:2" ht="15" x14ac:dyDescent="0.25">
      <c r="B861" s="14"/>
    </row>
    <row r="864" spans="2:2" ht="15" x14ac:dyDescent="0.25">
      <c r="B864" s="14"/>
    </row>
    <row r="867" spans="2:2" ht="15" x14ac:dyDescent="0.25">
      <c r="B867" s="14"/>
    </row>
    <row r="870" spans="2:2" ht="15" x14ac:dyDescent="0.25">
      <c r="B870" s="14"/>
    </row>
    <row r="873" spans="2:2" ht="15" x14ac:dyDescent="0.25">
      <c r="B873" s="14"/>
    </row>
    <row r="876" spans="2:2" ht="15" x14ac:dyDescent="0.25">
      <c r="B876" s="14"/>
    </row>
    <row r="879" spans="2:2" ht="15" x14ac:dyDescent="0.25">
      <c r="B879" s="14"/>
    </row>
    <row r="882" spans="2:2" ht="15" x14ac:dyDescent="0.25">
      <c r="B882" s="14"/>
    </row>
    <row r="885" spans="2:2" ht="15" x14ac:dyDescent="0.25">
      <c r="B885" s="14"/>
    </row>
    <row r="888" spans="2:2" ht="15" x14ac:dyDescent="0.25">
      <c r="B888" s="14"/>
    </row>
    <row r="891" spans="2:2" ht="15" x14ac:dyDescent="0.25">
      <c r="B891" s="14"/>
    </row>
    <row r="894" spans="2:2" ht="15" x14ac:dyDescent="0.25">
      <c r="B894" s="14"/>
    </row>
    <row r="897" spans="2:2" ht="15" x14ac:dyDescent="0.25">
      <c r="B897" s="14"/>
    </row>
    <row r="900" spans="2:2" ht="15" x14ac:dyDescent="0.25">
      <c r="B900" s="14"/>
    </row>
    <row r="903" spans="2:2" ht="15" x14ac:dyDescent="0.25">
      <c r="B903" s="14"/>
    </row>
    <row r="906" spans="2:2" ht="15" x14ac:dyDescent="0.25">
      <c r="B906" s="14"/>
    </row>
    <row r="909" spans="2:2" ht="15" x14ac:dyDescent="0.25">
      <c r="B909" s="14"/>
    </row>
    <row r="912" spans="2:2" ht="15" x14ac:dyDescent="0.25">
      <c r="B912" s="14"/>
    </row>
    <row r="915" spans="2:2" ht="15" x14ac:dyDescent="0.25">
      <c r="B915" s="14"/>
    </row>
    <row r="918" spans="2:2" ht="15" x14ac:dyDescent="0.25">
      <c r="B918" s="14"/>
    </row>
    <row r="921" spans="2:2" ht="15" x14ac:dyDescent="0.25">
      <c r="B921" s="14"/>
    </row>
    <row r="924" spans="2:2" ht="15" x14ac:dyDescent="0.25">
      <c r="B924" s="14"/>
    </row>
    <row r="927" spans="2:2" ht="15" x14ac:dyDescent="0.25">
      <c r="B927" s="14"/>
    </row>
    <row r="930" spans="2:2" ht="15" x14ac:dyDescent="0.25">
      <c r="B930" s="14"/>
    </row>
    <row r="933" spans="2:2" ht="15" x14ac:dyDescent="0.25">
      <c r="B933" s="14"/>
    </row>
    <row r="936" spans="2:2" ht="15" x14ac:dyDescent="0.25">
      <c r="B936" s="14"/>
    </row>
    <row r="939" spans="2:2" ht="15" x14ac:dyDescent="0.25">
      <c r="B939" s="14"/>
    </row>
    <row r="942" spans="2:2" ht="15" x14ac:dyDescent="0.25">
      <c r="B942" s="14"/>
    </row>
    <row r="945" spans="2:2" ht="15" x14ac:dyDescent="0.25">
      <c r="B945" s="14"/>
    </row>
    <row r="948" spans="2:2" ht="15" x14ac:dyDescent="0.25">
      <c r="B948" s="14"/>
    </row>
    <row r="951" spans="2:2" ht="15" x14ac:dyDescent="0.25">
      <c r="B951" s="14"/>
    </row>
    <row r="954" spans="2:2" ht="15" x14ac:dyDescent="0.25">
      <c r="B954" s="14"/>
    </row>
    <row r="957" spans="2:2" ht="15" x14ac:dyDescent="0.25">
      <c r="B957" s="14"/>
    </row>
    <row r="960" spans="2:2" ht="15" x14ac:dyDescent="0.25">
      <c r="B960" s="14"/>
    </row>
    <row r="963" spans="2:2" ht="15" x14ac:dyDescent="0.25">
      <c r="B963" s="14"/>
    </row>
    <row r="966" spans="2:2" ht="15" x14ac:dyDescent="0.25">
      <c r="B966" s="14"/>
    </row>
    <row r="969" spans="2:2" ht="15" x14ac:dyDescent="0.25">
      <c r="B969" s="14"/>
    </row>
    <row r="972" spans="2:2" ht="15" x14ac:dyDescent="0.25">
      <c r="B972" s="14"/>
    </row>
    <row r="975" spans="2:2" ht="15" x14ac:dyDescent="0.25">
      <c r="B975" s="14"/>
    </row>
    <row r="978" spans="2:2" ht="15" x14ac:dyDescent="0.25">
      <c r="B978" s="14"/>
    </row>
    <row r="981" spans="2:2" ht="15" x14ac:dyDescent="0.25">
      <c r="B981" s="14"/>
    </row>
    <row r="984" spans="2:2" ht="15" x14ac:dyDescent="0.25">
      <c r="B984" s="14"/>
    </row>
    <row r="987" spans="2:2" ht="15" x14ac:dyDescent="0.25">
      <c r="B987" s="14"/>
    </row>
    <row r="990" spans="2:2" ht="15" x14ac:dyDescent="0.25">
      <c r="B990" s="14"/>
    </row>
    <row r="993" spans="2:2" ht="15" x14ac:dyDescent="0.25">
      <c r="B993" s="14"/>
    </row>
    <row r="996" spans="2:2" ht="15" x14ac:dyDescent="0.25">
      <c r="B996" s="14"/>
    </row>
    <row r="999" spans="2:2" ht="15" x14ac:dyDescent="0.25">
      <c r="B999" s="14"/>
    </row>
    <row r="1002" spans="2:2" ht="15" x14ac:dyDescent="0.25">
      <c r="B1002" s="14"/>
    </row>
    <row r="1005" spans="2:2" ht="15" x14ac:dyDescent="0.25">
      <c r="B1005" s="14"/>
    </row>
    <row r="1008" spans="2:2" ht="15" x14ac:dyDescent="0.25">
      <c r="B1008" s="14"/>
    </row>
    <row r="1011" spans="2:2" ht="15" x14ac:dyDescent="0.25">
      <c r="B1011" s="14"/>
    </row>
    <row r="1014" spans="2:2" ht="15" x14ac:dyDescent="0.25">
      <c r="B1014" s="14"/>
    </row>
    <row r="1017" spans="2:2" ht="15" x14ac:dyDescent="0.25">
      <c r="B1017" s="14"/>
    </row>
    <row r="1020" spans="2:2" ht="15" x14ac:dyDescent="0.25">
      <c r="B1020" s="14"/>
    </row>
    <row r="1023" spans="2:2" ht="15" x14ac:dyDescent="0.25">
      <c r="B1023" s="14"/>
    </row>
    <row r="1026" spans="2:2" ht="15" x14ac:dyDescent="0.25">
      <c r="B1026" s="14"/>
    </row>
    <row r="1029" spans="2:2" ht="15" x14ac:dyDescent="0.25">
      <c r="B1029" s="14"/>
    </row>
    <row r="1032" spans="2:2" ht="15" x14ac:dyDescent="0.25">
      <c r="B1032" s="14"/>
    </row>
    <row r="1035" spans="2:2" ht="15" x14ac:dyDescent="0.25">
      <c r="B1035" s="14"/>
    </row>
    <row r="1038" spans="2:2" ht="15" x14ac:dyDescent="0.25">
      <c r="B1038" s="14"/>
    </row>
    <row r="1041" spans="2:2" ht="15" x14ac:dyDescent="0.25">
      <c r="B1041" s="14"/>
    </row>
    <row r="1044" spans="2:2" ht="15" x14ac:dyDescent="0.25">
      <c r="B1044" s="14"/>
    </row>
    <row r="1047" spans="2:2" ht="15" x14ac:dyDescent="0.25">
      <c r="B1047" s="14"/>
    </row>
    <row r="1050" spans="2:2" ht="15" x14ac:dyDescent="0.25">
      <c r="B1050" s="14"/>
    </row>
    <row r="1053" spans="2:2" ht="15" x14ac:dyDescent="0.25">
      <c r="B1053" s="14"/>
    </row>
    <row r="1056" spans="2:2" ht="15" x14ac:dyDescent="0.25">
      <c r="B1056" s="14"/>
    </row>
    <row r="1059" spans="2:2" ht="15" x14ac:dyDescent="0.25">
      <c r="B1059" s="14"/>
    </row>
    <row r="1062" spans="2:2" ht="15" x14ac:dyDescent="0.25">
      <c r="B1062" s="14"/>
    </row>
    <row r="1065" spans="2:2" ht="15" x14ac:dyDescent="0.25">
      <c r="B1065" s="14"/>
    </row>
    <row r="1068" spans="2:2" ht="15" x14ac:dyDescent="0.25">
      <c r="B1068" s="14"/>
    </row>
    <row r="1071" spans="2:2" ht="15" x14ac:dyDescent="0.25">
      <c r="B1071" s="14"/>
    </row>
    <row r="1074" spans="2:2" ht="15" x14ac:dyDescent="0.25">
      <c r="B1074" s="14"/>
    </row>
    <row r="1077" spans="2:2" ht="15" x14ac:dyDescent="0.25">
      <c r="B1077" s="14"/>
    </row>
    <row r="1080" spans="2:2" ht="15" x14ac:dyDescent="0.25">
      <c r="B1080" s="14"/>
    </row>
    <row r="1083" spans="2:2" ht="15" x14ac:dyDescent="0.25">
      <c r="B1083" s="14"/>
    </row>
    <row r="1086" spans="2:2" ht="15" x14ac:dyDescent="0.25">
      <c r="B1086" s="14"/>
    </row>
    <row r="1089" spans="2:2" ht="15" x14ac:dyDescent="0.25">
      <c r="B1089" s="14"/>
    </row>
    <row r="1092" spans="2:2" ht="15" x14ac:dyDescent="0.25">
      <c r="B1092" s="14"/>
    </row>
    <row r="1095" spans="2:2" ht="15" x14ac:dyDescent="0.25">
      <c r="B1095" s="14"/>
    </row>
    <row r="1098" spans="2:2" ht="15" x14ac:dyDescent="0.25">
      <c r="B1098" s="14"/>
    </row>
    <row r="1101" spans="2:2" ht="15" x14ac:dyDescent="0.25">
      <c r="B1101" s="14"/>
    </row>
    <row r="1104" spans="2:2" ht="15" x14ac:dyDescent="0.25">
      <c r="B1104" s="14"/>
    </row>
    <row r="1107" spans="2:2" ht="15" x14ac:dyDescent="0.25">
      <c r="B1107" s="14"/>
    </row>
    <row r="1110" spans="2:2" ht="15" x14ac:dyDescent="0.25">
      <c r="B1110" s="14"/>
    </row>
    <row r="1113" spans="2:2" ht="15" x14ac:dyDescent="0.25">
      <c r="B1113" s="14"/>
    </row>
    <row r="1116" spans="2:2" ht="15" x14ac:dyDescent="0.25">
      <c r="B1116" s="14"/>
    </row>
    <row r="1119" spans="2:2" ht="15" x14ac:dyDescent="0.25">
      <c r="B1119" s="14"/>
    </row>
    <row r="1122" spans="2:2" ht="15" x14ac:dyDescent="0.25">
      <c r="B1122" s="14"/>
    </row>
    <row r="1125" spans="2:2" ht="15" x14ac:dyDescent="0.25">
      <c r="B1125" s="14"/>
    </row>
    <row r="1128" spans="2:2" ht="15" x14ac:dyDescent="0.25">
      <c r="B1128" s="14"/>
    </row>
    <row r="1131" spans="2:2" ht="15" x14ac:dyDescent="0.25">
      <c r="B1131" s="14"/>
    </row>
    <row r="1134" spans="2:2" ht="15" x14ac:dyDescent="0.25">
      <c r="B1134" s="14"/>
    </row>
    <row r="1137" spans="2:2" ht="15" x14ac:dyDescent="0.25">
      <c r="B1137" s="14"/>
    </row>
    <row r="1140" spans="2:2" ht="15" x14ac:dyDescent="0.25">
      <c r="B1140" s="14"/>
    </row>
    <row r="1143" spans="2:2" ht="15" x14ac:dyDescent="0.25">
      <c r="B1143" s="14"/>
    </row>
    <row r="1146" spans="2:2" ht="15" x14ac:dyDescent="0.25">
      <c r="B1146" s="14"/>
    </row>
    <row r="1149" spans="2:2" ht="15" x14ac:dyDescent="0.25">
      <c r="B1149" s="14"/>
    </row>
    <row r="1152" spans="2:2" ht="15" x14ac:dyDescent="0.25">
      <c r="B1152" s="14"/>
    </row>
    <row r="1155" spans="2:2" ht="15" x14ac:dyDescent="0.25">
      <c r="B1155" s="14"/>
    </row>
    <row r="1158" spans="2:2" ht="15" x14ac:dyDescent="0.25">
      <c r="B1158" s="14"/>
    </row>
    <row r="1161" spans="2:2" ht="15" x14ac:dyDescent="0.25">
      <c r="B1161" s="14"/>
    </row>
    <row r="1164" spans="2:2" ht="15" x14ac:dyDescent="0.25">
      <c r="B1164" s="14"/>
    </row>
    <row r="1167" spans="2:2" ht="15" x14ac:dyDescent="0.25">
      <c r="B1167" s="14"/>
    </row>
    <row r="1170" spans="2:2" ht="15" x14ac:dyDescent="0.25">
      <c r="B1170" s="14"/>
    </row>
    <row r="1173" spans="2:2" ht="15" x14ac:dyDescent="0.25">
      <c r="B1173" s="14"/>
    </row>
    <row r="1176" spans="2:2" ht="15" x14ac:dyDescent="0.25">
      <c r="B1176" s="14"/>
    </row>
    <row r="1179" spans="2:2" ht="15" x14ac:dyDescent="0.25">
      <c r="B1179" s="14"/>
    </row>
    <row r="1182" spans="2:2" ht="15" x14ac:dyDescent="0.25">
      <c r="B1182" s="14"/>
    </row>
    <row r="1185" spans="2:2" ht="15" x14ac:dyDescent="0.25">
      <c r="B1185" s="14"/>
    </row>
    <row r="1188" spans="2:2" ht="15" x14ac:dyDescent="0.25">
      <c r="B1188" s="14"/>
    </row>
    <row r="1191" spans="2:2" ht="15" x14ac:dyDescent="0.25">
      <c r="B1191" s="14"/>
    </row>
    <row r="1194" spans="2:2" ht="15" x14ac:dyDescent="0.25">
      <c r="B1194" s="14"/>
    </row>
    <row r="1197" spans="2:2" ht="15" x14ac:dyDescent="0.25">
      <c r="B1197" s="14"/>
    </row>
    <row r="1200" spans="2:2" ht="15" x14ac:dyDescent="0.25">
      <c r="B1200" s="14"/>
    </row>
    <row r="1203" spans="2:2" ht="15" x14ac:dyDescent="0.25">
      <c r="B1203" s="14"/>
    </row>
    <row r="1206" spans="2:2" ht="15" x14ac:dyDescent="0.25">
      <c r="B1206" s="14"/>
    </row>
    <row r="1209" spans="2:2" ht="15" x14ac:dyDescent="0.25">
      <c r="B1209" s="14"/>
    </row>
    <row r="1212" spans="2:2" ht="15" x14ac:dyDescent="0.25">
      <c r="B1212" s="14"/>
    </row>
    <row r="1215" spans="2:2" ht="15" x14ac:dyDescent="0.25">
      <c r="B1215" s="14"/>
    </row>
    <row r="1218" spans="2:2" ht="15" x14ac:dyDescent="0.25">
      <c r="B1218" s="14"/>
    </row>
    <row r="1221" spans="2:2" ht="15" x14ac:dyDescent="0.25">
      <c r="B1221" s="14"/>
    </row>
    <row r="1224" spans="2:2" ht="15" x14ac:dyDescent="0.25">
      <c r="B1224" s="14"/>
    </row>
    <row r="1227" spans="2:2" ht="15" x14ac:dyDescent="0.25">
      <c r="B1227" s="14"/>
    </row>
    <row r="1230" spans="2:2" ht="15" x14ac:dyDescent="0.25">
      <c r="B1230" s="14"/>
    </row>
    <row r="1233" spans="2:2" ht="15" x14ac:dyDescent="0.25">
      <c r="B1233" s="14"/>
    </row>
    <row r="1236" spans="2:2" ht="15" x14ac:dyDescent="0.25">
      <c r="B1236" s="14"/>
    </row>
    <row r="1239" spans="2:2" ht="15" x14ac:dyDescent="0.25">
      <c r="B1239" s="14"/>
    </row>
    <row r="1242" spans="2:2" ht="15" x14ac:dyDescent="0.25">
      <c r="B1242" s="14"/>
    </row>
    <row r="1245" spans="2:2" ht="15" x14ac:dyDescent="0.25">
      <c r="B1245" s="14"/>
    </row>
    <row r="1248" spans="2:2" ht="15" x14ac:dyDescent="0.25">
      <c r="B1248" s="14"/>
    </row>
    <row r="1251" spans="2:2" ht="15" x14ac:dyDescent="0.25">
      <c r="B1251" s="14"/>
    </row>
    <row r="1254" spans="2:2" ht="15" x14ac:dyDescent="0.25">
      <c r="B1254" s="14"/>
    </row>
    <row r="1257" spans="2:2" ht="15" x14ac:dyDescent="0.25">
      <c r="B1257" s="14"/>
    </row>
    <row r="1260" spans="2:2" ht="15" x14ac:dyDescent="0.25">
      <c r="B1260" s="14"/>
    </row>
    <row r="1263" spans="2:2" ht="15" x14ac:dyDescent="0.25">
      <c r="B1263" s="14"/>
    </row>
    <row r="1266" spans="2:2" ht="15" x14ac:dyDescent="0.25">
      <c r="B1266" s="14"/>
    </row>
    <row r="1269" spans="2:2" ht="15" x14ac:dyDescent="0.25">
      <c r="B1269" s="14"/>
    </row>
    <row r="1272" spans="2:2" ht="15" x14ac:dyDescent="0.25">
      <c r="B1272" s="14"/>
    </row>
    <row r="1275" spans="2:2" ht="15" x14ac:dyDescent="0.25">
      <c r="B1275" s="14"/>
    </row>
    <row r="1278" spans="2:2" ht="15" x14ac:dyDescent="0.25">
      <c r="B1278" s="14"/>
    </row>
    <row r="1281" spans="2:2" ht="15" x14ac:dyDescent="0.25">
      <c r="B1281" s="14"/>
    </row>
    <row r="1284" spans="2:2" ht="15" x14ac:dyDescent="0.25">
      <c r="B1284" s="14"/>
    </row>
    <row r="1287" spans="2:2" ht="15" x14ac:dyDescent="0.25">
      <c r="B1287" s="14"/>
    </row>
    <row r="1290" spans="2:2" ht="15" x14ac:dyDescent="0.25">
      <c r="B1290" s="14"/>
    </row>
    <row r="1293" spans="2:2" ht="15" x14ac:dyDescent="0.25">
      <c r="B1293" s="14"/>
    </row>
    <row r="1296" spans="2:2" ht="15" x14ac:dyDescent="0.25">
      <c r="B1296" s="14"/>
    </row>
    <row r="1299" spans="2:2" ht="15" x14ac:dyDescent="0.25">
      <c r="B1299" s="14"/>
    </row>
    <row r="1302" spans="2:2" ht="15" x14ac:dyDescent="0.25">
      <c r="B1302" s="14"/>
    </row>
    <row r="1305" spans="2:2" ht="15" x14ac:dyDescent="0.25">
      <c r="B1305" s="14"/>
    </row>
    <row r="1308" spans="2:2" ht="15" x14ac:dyDescent="0.25">
      <c r="B1308" s="14"/>
    </row>
    <row r="1311" spans="2:2" ht="15" x14ac:dyDescent="0.25">
      <c r="B1311" s="14"/>
    </row>
    <row r="1314" spans="2:2" ht="15" x14ac:dyDescent="0.25">
      <c r="B1314" s="14"/>
    </row>
    <row r="1317" spans="2:2" ht="15" x14ac:dyDescent="0.25">
      <c r="B1317" s="14"/>
    </row>
    <row r="1320" spans="2:2" ht="15" x14ac:dyDescent="0.25">
      <c r="B1320" s="14"/>
    </row>
    <row r="1323" spans="2:2" ht="15" x14ac:dyDescent="0.25">
      <c r="B1323" s="14"/>
    </row>
    <row r="1326" spans="2:2" ht="15" x14ac:dyDescent="0.25">
      <c r="B1326" s="14"/>
    </row>
    <row r="1329" spans="2:2" ht="15" x14ac:dyDescent="0.25">
      <c r="B1329" s="14"/>
    </row>
    <row r="1332" spans="2:2" ht="15" x14ac:dyDescent="0.25">
      <c r="B1332" s="14"/>
    </row>
    <row r="1335" spans="2:2" ht="15" x14ac:dyDescent="0.25">
      <c r="B1335" s="14"/>
    </row>
    <row r="1338" spans="2:2" ht="15" x14ac:dyDescent="0.25">
      <c r="B1338" s="14"/>
    </row>
    <row r="1341" spans="2:2" ht="15" x14ac:dyDescent="0.25">
      <c r="B1341" s="14"/>
    </row>
    <row r="1344" spans="2:2" ht="15" x14ac:dyDescent="0.25">
      <c r="B1344" s="14"/>
    </row>
    <row r="1347" spans="2:2" ht="15" x14ac:dyDescent="0.25">
      <c r="B1347" s="14"/>
    </row>
    <row r="1350" spans="2:2" ht="15" x14ac:dyDescent="0.25">
      <c r="B1350" s="14"/>
    </row>
    <row r="1353" spans="2:2" ht="15" x14ac:dyDescent="0.25">
      <c r="B1353" s="14"/>
    </row>
    <row r="1356" spans="2:2" ht="15" x14ac:dyDescent="0.25">
      <c r="B1356" s="14"/>
    </row>
    <row r="1359" spans="2:2" ht="15" x14ac:dyDescent="0.25">
      <c r="B1359" s="14"/>
    </row>
    <row r="1362" spans="2:2" ht="15" x14ac:dyDescent="0.25">
      <c r="B1362" s="14"/>
    </row>
    <row r="1365" spans="2:2" ht="15" x14ac:dyDescent="0.25">
      <c r="B1365" s="14"/>
    </row>
    <row r="1368" spans="2:2" ht="15" x14ac:dyDescent="0.25">
      <c r="B1368" s="14"/>
    </row>
    <row r="1371" spans="2:2" ht="15" x14ac:dyDescent="0.25">
      <c r="B1371" s="14"/>
    </row>
    <row r="1374" spans="2:2" ht="15" x14ac:dyDescent="0.25">
      <c r="B1374" s="14"/>
    </row>
    <row r="1377" spans="2:2" ht="15" x14ac:dyDescent="0.25">
      <c r="B1377" s="14"/>
    </row>
    <row r="1380" spans="2:2" ht="15" x14ac:dyDescent="0.25">
      <c r="B1380" s="14"/>
    </row>
    <row r="1383" spans="2:2" ht="15" x14ac:dyDescent="0.25">
      <c r="B1383" s="14"/>
    </row>
    <row r="1386" spans="2:2" ht="15" x14ac:dyDescent="0.25">
      <c r="B1386" s="14"/>
    </row>
    <row r="1389" spans="2:2" ht="15" x14ac:dyDescent="0.25">
      <c r="B1389" s="14"/>
    </row>
    <row r="1392" spans="2:2" ht="15" x14ac:dyDescent="0.25">
      <c r="B1392" s="14"/>
    </row>
    <row r="1395" spans="2:2" ht="15" x14ac:dyDescent="0.25">
      <c r="B1395" s="14"/>
    </row>
    <row r="1398" spans="2:2" ht="15" x14ac:dyDescent="0.25">
      <c r="B1398" s="14"/>
    </row>
    <row r="1401" spans="2:2" ht="15" x14ac:dyDescent="0.25">
      <c r="B1401" s="14"/>
    </row>
    <row r="1404" spans="2:2" ht="15" x14ac:dyDescent="0.25">
      <c r="B1404" s="14"/>
    </row>
    <row r="1407" spans="2:2" ht="15" x14ac:dyDescent="0.25">
      <c r="B1407" s="14"/>
    </row>
    <row r="1410" spans="2:2" ht="15" x14ac:dyDescent="0.25">
      <c r="B1410" s="14"/>
    </row>
    <row r="1413" spans="2:2" ht="15" x14ac:dyDescent="0.25">
      <c r="B1413" s="14"/>
    </row>
    <row r="1416" spans="2:2" ht="15" x14ac:dyDescent="0.25">
      <c r="B1416" s="14"/>
    </row>
    <row r="1419" spans="2:2" ht="15" x14ac:dyDescent="0.25">
      <c r="B1419" s="14"/>
    </row>
    <row r="1422" spans="2:2" ht="15" x14ac:dyDescent="0.25">
      <c r="B1422" s="14"/>
    </row>
    <row r="1425" spans="2:2" ht="15" x14ac:dyDescent="0.25">
      <c r="B1425" s="14"/>
    </row>
    <row r="1428" spans="2:2" ht="15" x14ac:dyDescent="0.25">
      <c r="B1428" s="14"/>
    </row>
    <row r="1431" spans="2:2" ht="15" x14ac:dyDescent="0.25">
      <c r="B1431" s="14"/>
    </row>
    <row r="1434" spans="2:2" ht="15" x14ac:dyDescent="0.25">
      <c r="B1434" s="14"/>
    </row>
    <row r="1437" spans="2:2" ht="15" x14ac:dyDescent="0.25">
      <c r="B1437" s="14"/>
    </row>
    <row r="1440" spans="2:2" ht="15" x14ac:dyDescent="0.25">
      <c r="B1440" s="14"/>
    </row>
    <row r="1443" spans="2:2" ht="15" x14ac:dyDescent="0.25">
      <c r="B1443" s="14"/>
    </row>
    <row r="1446" spans="2:2" ht="15" x14ac:dyDescent="0.25">
      <c r="B1446" s="14"/>
    </row>
    <row r="1449" spans="2:2" ht="15" x14ac:dyDescent="0.25">
      <c r="B1449" s="14"/>
    </row>
    <row r="1452" spans="2:2" ht="15" x14ac:dyDescent="0.25">
      <c r="B1452" s="14"/>
    </row>
    <row r="1455" spans="2:2" ht="15" x14ac:dyDescent="0.25">
      <c r="B1455" s="14"/>
    </row>
    <row r="1458" spans="2:2" ht="15" x14ac:dyDescent="0.25">
      <c r="B1458" s="14"/>
    </row>
    <row r="1461" spans="2:2" ht="15" x14ac:dyDescent="0.25">
      <c r="B1461" s="14"/>
    </row>
    <row r="1464" spans="2:2" ht="15" x14ac:dyDescent="0.25">
      <c r="B1464" s="14"/>
    </row>
    <row r="1467" spans="2:2" ht="15" x14ac:dyDescent="0.25">
      <c r="B1467" s="14"/>
    </row>
    <row r="1470" spans="2:2" ht="15" x14ac:dyDescent="0.25">
      <c r="B1470" s="14"/>
    </row>
    <row r="1473" spans="2:2" ht="15" x14ac:dyDescent="0.25">
      <c r="B1473" s="14"/>
    </row>
    <row r="1476" spans="2:2" ht="15" x14ac:dyDescent="0.25">
      <c r="B1476" s="14"/>
    </row>
    <row r="1479" spans="2:2" ht="15" x14ac:dyDescent="0.25">
      <c r="B1479" s="14"/>
    </row>
    <row r="1482" spans="2:2" ht="15" x14ac:dyDescent="0.25">
      <c r="B1482" s="14"/>
    </row>
    <row r="1485" spans="2:2" ht="15" x14ac:dyDescent="0.25">
      <c r="B1485" s="14"/>
    </row>
    <row r="1488" spans="2:2" ht="15" x14ac:dyDescent="0.25">
      <c r="B1488" s="14"/>
    </row>
    <row r="1491" spans="2:2" ht="15" x14ac:dyDescent="0.25">
      <c r="B1491" s="14"/>
    </row>
    <row r="1494" spans="2:2" ht="15" x14ac:dyDescent="0.25">
      <c r="B1494" s="14"/>
    </row>
    <row r="1497" spans="2:2" ht="15" x14ac:dyDescent="0.25">
      <c r="B1497" s="14"/>
    </row>
    <row r="1500" spans="2:2" ht="15" x14ac:dyDescent="0.25">
      <c r="B1500" s="14"/>
    </row>
    <row r="1503" spans="2:2" ht="15" x14ac:dyDescent="0.25">
      <c r="B1503" s="14"/>
    </row>
    <row r="1506" spans="2:2" ht="15" x14ac:dyDescent="0.25">
      <c r="B1506" s="14"/>
    </row>
    <row r="1509" spans="2:2" ht="15" x14ac:dyDescent="0.25">
      <c r="B1509" s="14"/>
    </row>
    <row r="1512" spans="2:2" ht="15" x14ac:dyDescent="0.25">
      <c r="B1512" s="14"/>
    </row>
    <row r="1515" spans="2:2" ht="15" x14ac:dyDescent="0.25">
      <c r="B1515" s="14"/>
    </row>
    <row r="1518" spans="2:2" ht="15" x14ac:dyDescent="0.25">
      <c r="B1518" s="14"/>
    </row>
    <row r="1521" spans="2:2" ht="15" x14ac:dyDescent="0.25">
      <c r="B1521" s="14"/>
    </row>
    <row r="1524" spans="2:2" ht="15" x14ac:dyDescent="0.25">
      <c r="B1524" s="14"/>
    </row>
    <row r="1527" spans="2:2" ht="15" x14ac:dyDescent="0.25">
      <c r="B1527" s="14"/>
    </row>
    <row r="1530" spans="2:2" ht="15" x14ac:dyDescent="0.25">
      <c r="B1530" s="14"/>
    </row>
    <row r="1533" spans="2:2" ht="15" x14ac:dyDescent="0.25">
      <c r="B1533" s="14"/>
    </row>
    <row r="1536" spans="2:2" ht="15" x14ac:dyDescent="0.25">
      <c r="B1536" s="14"/>
    </row>
    <row r="1539" spans="2:2" ht="15" x14ac:dyDescent="0.25">
      <c r="B1539" s="14"/>
    </row>
    <row r="1542" spans="2:2" ht="15" x14ac:dyDescent="0.25">
      <c r="B1542" s="14"/>
    </row>
    <row r="1545" spans="2:2" ht="15" x14ac:dyDescent="0.25">
      <c r="B1545" s="14"/>
    </row>
    <row r="1548" spans="2:2" ht="15" x14ac:dyDescent="0.25">
      <c r="B1548" s="14"/>
    </row>
    <row r="1551" spans="2:2" ht="15" x14ac:dyDescent="0.25">
      <c r="B1551" s="14"/>
    </row>
    <row r="1554" spans="2:2" ht="15" x14ac:dyDescent="0.25">
      <c r="B1554" s="14"/>
    </row>
    <row r="1557" spans="2:2" ht="15" x14ac:dyDescent="0.25">
      <c r="B1557" s="14"/>
    </row>
    <row r="1560" spans="2:2" ht="15" x14ac:dyDescent="0.25">
      <c r="B1560" s="14"/>
    </row>
    <row r="1563" spans="2:2" ht="15" x14ac:dyDescent="0.25">
      <c r="B1563" s="14"/>
    </row>
    <row r="1566" spans="2:2" ht="15" x14ac:dyDescent="0.25">
      <c r="B1566" s="14"/>
    </row>
    <row r="1569" spans="2:2" ht="15" x14ac:dyDescent="0.25">
      <c r="B1569" s="14"/>
    </row>
    <row r="1572" spans="2:2" ht="15" x14ac:dyDescent="0.25">
      <c r="B1572" s="14"/>
    </row>
    <row r="1575" spans="2:2" ht="15" x14ac:dyDescent="0.25">
      <c r="B1575" s="14"/>
    </row>
    <row r="1578" spans="2:2" ht="15" x14ac:dyDescent="0.25">
      <c r="B1578" s="14"/>
    </row>
    <row r="1581" spans="2:2" ht="15" x14ac:dyDescent="0.25">
      <c r="B1581" s="14"/>
    </row>
    <row r="1584" spans="2:2" ht="15" x14ac:dyDescent="0.25">
      <c r="B1584" s="14"/>
    </row>
    <row r="1587" spans="2:2" ht="15" x14ac:dyDescent="0.25">
      <c r="B1587" s="14"/>
    </row>
    <row r="1590" spans="2:2" ht="15" x14ac:dyDescent="0.25">
      <c r="B1590" s="14"/>
    </row>
    <row r="1593" spans="2:2" ht="15" x14ac:dyDescent="0.25">
      <c r="B1593" s="14"/>
    </row>
    <row r="1596" spans="2:2" ht="15" x14ac:dyDescent="0.25">
      <c r="B1596" s="14"/>
    </row>
    <row r="1599" spans="2:2" ht="15" x14ac:dyDescent="0.25">
      <c r="B1599" s="14"/>
    </row>
    <row r="1602" spans="2:2" ht="15" x14ac:dyDescent="0.25">
      <c r="B1602" s="14"/>
    </row>
    <row r="1605" spans="2:2" ht="15" x14ac:dyDescent="0.25">
      <c r="B1605" s="14"/>
    </row>
    <row r="1608" spans="2:2" ht="15" x14ac:dyDescent="0.25">
      <c r="B1608" s="14"/>
    </row>
    <row r="1611" spans="2:2" ht="15" x14ac:dyDescent="0.25">
      <c r="B1611" s="14"/>
    </row>
    <row r="1614" spans="2:2" ht="15" x14ac:dyDescent="0.25">
      <c r="B1614" s="14"/>
    </row>
    <row r="1617" spans="2:2" ht="15" x14ac:dyDescent="0.25">
      <c r="B1617" s="14"/>
    </row>
    <row r="1620" spans="2:2" ht="15" x14ac:dyDescent="0.25">
      <c r="B1620" s="14"/>
    </row>
    <row r="1623" spans="2:2" ht="15" x14ac:dyDescent="0.25">
      <c r="B1623" s="14"/>
    </row>
    <row r="1626" spans="2:2" ht="15" x14ac:dyDescent="0.25">
      <c r="B1626" s="14"/>
    </row>
    <row r="1629" spans="2:2" ht="15" x14ac:dyDescent="0.25">
      <c r="B1629" s="14"/>
    </row>
    <row r="1632" spans="2:2" ht="15" x14ac:dyDescent="0.25">
      <c r="B1632" s="14"/>
    </row>
    <row r="1635" spans="2:2" ht="15" x14ac:dyDescent="0.25">
      <c r="B1635" s="14"/>
    </row>
    <row r="1638" spans="2:2" ht="15" x14ac:dyDescent="0.25">
      <c r="B1638" s="14"/>
    </row>
    <row r="1641" spans="2:2" ht="15" x14ac:dyDescent="0.25">
      <c r="B1641" s="14"/>
    </row>
    <row r="1644" spans="2:2" ht="15" x14ac:dyDescent="0.25">
      <c r="B1644" s="14"/>
    </row>
    <row r="1647" spans="2:2" ht="15" x14ac:dyDescent="0.25">
      <c r="B1647" s="14"/>
    </row>
    <row r="1650" spans="2:2" ht="15" x14ac:dyDescent="0.25">
      <c r="B1650" s="14"/>
    </row>
    <row r="1653" spans="2:2" ht="15" x14ac:dyDescent="0.25">
      <c r="B1653" s="14"/>
    </row>
    <row r="1656" spans="2:2" ht="15" x14ac:dyDescent="0.25">
      <c r="B1656" s="14"/>
    </row>
    <row r="1659" spans="2:2" ht="15" x14ac:dyDescent="0.25">
      <c r="B1659" s="14"/>
    </row>
    <row r="1662" spans="2:2" ht="15" x14ac:dyDescent="0.25">
      <c r="B1662" s="14"/>
    </row>
    <row r="1665" spans="2:2" ht="15" x14ac:dyDescent="0.25">
      <c r="B1665" s="14"/>
    </row>
    <row r="1668" spans="2:2" ht="15" x14ac:dyDescent="0.25">
      <c r="B1668" s="14"/>
    </row>
    <row r="1671" spans="2:2" ht="15" x14ac:dyDescent="0.25">
      <c r="B1671" s="14"/>
    </row>
    <row r="1674" spans="2:2" ht="15" x14ac:dyDescent="0.25">
      <c r="B1674" s="14"/>
    </row>
    <row r="1677" spans="2:2" ht="15" x14ac:dyDescent="0.25">
      <c r="B1677" s="14"/>
    </row>
    <row r="1680" spans="2:2" ht="15" x14ac:dyDescent="0.25">
      <c r="B1680" s="14"/>
    </row>
    <row r="1683" spans="2:2" ht="15" x14ac:dyDescent="0.25">
      <c r="B1683" s="14"/>
    </row>
    <row r="1686" spans="2:2" ht="15" x14ac:dyDescent="0.25">
      <c r="B1686" s="14"/>
    </row>
    <row r="1689" spans="2:2" ht="15" x14ac:dyDescent="0.25">
      <c r="B1689" s="14"/>
    </row>
    <row r="1692" spans="2:2" ht="15" x14ac:dyDescent="0.25">
      <c r="B1692" s="14"/>
    </row>
    <row r="1695" spans="2:2" ht="15" x14ac:dyDescent="0.25">
      <c r="B1695" s="14"/>
    </row>
    <row r="1698" spans="2:2" ht="15" x14ac:dyDescent="0.25">
      <c r="B1698" s="14"/>
    </row>
    <row r="1701" spans="2:2" ht="15" x14ac:dyDescent="0.25">
      <c r="B1701" s="14"/>
    </row>
    <row r="1704" spans="2:2" ht="15" x14ac:dyDescent="0.25">
      <c r="B1704" s="14"/>
    </row>
    <row r="1707" spans="2:2" ht="15" x14ac:dyDescent="0.25">
      <c r="B1707" s="14"/>
    </row>
    <row r="1710" spans="2:2" ht="15" x14ac:dyDescent="0.25">
      <c r="B1710" s="14"/>
    </row>
    <row r="1713" spans="2:2" ht="15" x14ac:dyDescent="0.25">
      <c r="B1713" s="14"/>
    </row>
    <row r="1716" spans="2:2" ht="15" x14ac:dyDescent="0.25">
      <c r="B1716" s="14"/>
    </row>
    <row r="1719" spans="2:2" ht="15" x14ac:dyDescent="0.25">
      <c r="B1719" s="14"/>
    </row>
    <row r="1722" spans="2:2" ht="15" x14ac:dyDescent="0.25">
      <c r="B1722" s="14"/>
    </row>
    <row r="1725" spans="2:2" ht="15" x14ac:dyDescent="0.25">
      <c r="B1725" s="14"/>
    </row>
    <row r="1728" spans="2:2" ht="15" x14ac:dyDescent="0.25">
      <c r="B1728" s="14"/>
    </row>
    <row r="1731" spans="2:2" ht="15" x14ac:dyDescent="0.25">
      <c r="B1731" s="14"/>
    </row>
    <row r="1734" spans="2:2" ht="15" x14ac:dyDescent="0.25">
      <c r="B1734" s="14"/>
    </row>
    <row r="1737" spans="2:2" ht="15" x14ac:dyDescent="0.25">
      <c r="B1737" s="14"/>
    </row>
    <row r="1740" spans="2:2" ht="15" x14ac:dyDescent="0.25">
      <c r="B1740" s="14"/>
    </row>
    <row r="1743" spans="2:2" ht="15" x14ac:dyDescent="0.25">
      <c r="B1743" s="14"/>
    </row>
    <row r="1746" spans="2:2" ht="15" x14ac:dyDescent="0.25">
      <c r="B1746" s="14"/>
    </row>
    <row r="1749" spans="2:2" ht="15" x14ac:dyDescent="0.25">
      <c r="B1749" s="14"/>
    </row>
    <row r="1752" spans="2:2" ht="15" x14ac:dyDescent="0.25">
      <c r="B1752" s="14"/>
    </row>
    <row r="1755" spans="2:2" ht="15" x14ac:dyDescent="0.25">
      <c r="B1755" s="14"/>
    </row>
    <row r="1758" spans="2:2" ht="15" x14ac:dyDescent="0.25">
      <c r="B1758" s="14"/>
    </row>
    <row r="1761" spans="2:2" ht="15" x14ac:dyDescent="0.25">
      <c r="B1761" s="14"/>
    </row>
    <row r="1764" spans="2:2" ht="15" x14ac:dyDescent="0.25">
      <c r="B1764" s="14"/>
    </row>
    <row r="1767" spans="2:2" ht="15" x14ac:dyDescent="0.25">
      <c r="B1767" s="14"/>
    </row>
    <row r="1770" spans="2:2" ht="15" x14ac:dyDescent="0.25">
      <c r="B1770" s="14"/>
    </row>
    <row r="1773" spans="2:2" ht="15" x14ac:dyDescent="0.25">
      <c r="B1773" s="14"/>
    </row>
    <row r="1776" spans="2:2" ht="15" x14ac:dyDescent="0.25">
      <c r="B1776" s="14"/>
    </row>
    <row r="1779" spans="2:2" ht="15" x14ac:dyDescent="0.25">
      <c r="B1779" s="14"/>
    </row>
    <row r="1782" spans="2:2" ht="15" x14ac:dyDescent="0.25">
      <c r="B1782" s="14"/>
    </row>
    <row r="1785" spans="2:2" ht="15" x14ac:dyDescent="0.25">
      <c r="B1785" s="14"/>
    </row>
    <row r="1788" spans="2:2" ht="15" x14ac:dyDescent="0.25">
      <c r="B1788" s="14"/>
    </row>
    <row r="1791" spans="2:2" ht="15" x14ac:dyDescent="0.25">
      <c r="B1791" s="14"/>
    </row>
    <row r="1794" spans="2:2" ht="15" x14ac:dyDescent="0.25">
      <c r="B1794" s="14"/>
    </row>
    <row r="1797" spans="2:2" ht="15" x14ac:dyDescent="0.25">
      <c r="B1797" s="14"/>
    </row>
    <row r="1800" spans="2:2" ht="15" x14ac:dyDescent="0.25">
      <c r="B1800" s="14"/>
    </row>
    <row r="1803" spans="2:2" ht="15" x14ac:dyDescent="0.25">
      <c r="B1803" s="14"/>
    </row>
    <row r="1806" spans="2:2" ht="15" x14ac:dyDescent="0.25">
      <c r="B1806" s="14"/>
    </row>
    <row r="1809" spans="2:2" ht="15" x14ac:dyDescent="0.25">
      <c r="B1809" s="14"/>
    </row>
    <row r="1812" spans="2:2" ht="15" x14ac:dyDescent="0.25">
      <c r="B1812" s="14"/>
    </row>
    <row r="1815" spans="2:2" ht="15" x14ac:dyDescent="0.25">
      <c r="B1815" s="14"/>
    </row>
    <row r="1818" spans="2:2" ht="15" x14ac:dyDescent="0.25">
      <c r="B1818" s="14"/>
    </row>
    <row r="1821" spans="2:2" ht="15" x14ac:dyDescent="0.25">
      <c r="B1821" s="14"/>
    </row>
    <row r="1824" spans="2:2" ht="15" x14ac:dyDescent="0.25">
      <c r="B1824" s="14"/>
    </row>
    <row r="1827" spans="2:2" ht="15" x14ac:dyDescent="0.25">
      <c r="B1827" s="14"/>
    </row>
    <row r="1830" spans="2:2" ht="15" x14ac:dyDescent="0.25">
      <c r="B1830" s="14"/>
    </row>
    <row r="1833" spans="2:2" ht="15" x14ac:dyDescent="0.25">
      <c r="B1833" s="14"/>
    </row>
    <row r="1836" spans="2:2" ht="15" x14ac:dyDescent="0.25">
      <c r="B1836" s="14"/>
    </row>
    <row r="1839" spans="2:2" ht="15" x14ac:dyDescent="0.25">
      <c r="B1839" s="14"/>
    </row>
    <row r="1842" spans="2:2" ht="15" x14ac:dyDescent="0.25">
      <c r="B1842" s="14"/>
    </row>
    <row r="1845" spans="2:2" ht="15" x14ac:dyDescent="0.25">
      <c r="B1845" s="14"/>
    </row>
    <row r="1848" spans="2:2" ht="15" x14ac:dyDescent="0.25">
      <c r="B1848" s="14"/>
    </row>
    <row r="1851" spans="2:2" ht="15" x14ac:dyDescent="0.25">
      <c r="B1851" s="14"/>
    </row>
    <row r="1854" spans="2:2" ht="15" x14ac:dyDescent="0.25">
      <c r="B1854" s="14"/>
    </row>
    <row r="1857" spans="2:2" ht="15" x14ac:dyDescent="0.25">
      <c r="B1857" s="14"/>
    </row>
    <row r="1860" spans="2:2" ht="15" x14ac:dyDescent="0.25">
      <c r="B1860" s="14"/>
    </row>
    <row r="1863" spans="2:2" ht="15" x14ac:dyDescent="0.25">
      <c r="B1863" s="14"/>
    </row>
    <row r="1866" spans="2:2" ht="15" x14ac:dyDescent="0.25">
      <c r="B1866" s="14"/>
    </row>
    <row r="1869" spans="2:2" ht="15" x14ac:dyDescent="0.25">
      <c r="B1869" s="14"/>
    </row>
    <row r="1872" spans="2:2" ht="15" x14ac:dyDescent="0.25">
      <c r="B1872" s="14"/>
    </row>
    <row r="1875" spans="2:2" ht="15" x14ac:dyDescent="0.25">
      <c r="B1875" s="14"/>
    </row>
    <row r="1878" spans="2:2" ht="15" x14ac:dyDescent="0.25">
      <c r="B1878" s="14"/>
    </row>
    <row r="1881" spans="2:2" ht="15" x14ac:dyDescent="0.25">
      <c r="B1881" s="14"/>
    </row>
    <row r="1884" spans="2:2" ht="15" x14ac:dyDescent="0.25">
      <c r="B1884" s="14"/>
    </row>
    <row r="1887" spans="2:2" ht="15" x14ac:dyDescent="0.25">
      <c r="B1887" s="14"/>
    </row>
    <row r="1890" spans="2:2" ht="15" x14ac:dyDescent="0.25">
      <c r="B1890" s="14"/>
    </row>
    <row r="1893" spans="2:2" ht="15" x14ac:dyDescent="0.25">
      <c r="B1893" s="14"/>
    </row>
    <row r="1896" spans="2:2" ht="15" x14ac:dyDescent="0.25">
      <c r="B1896" s="14"/>
    </row>
    <row r="1899" spans="2:2" ht="15" x14ac:dyDescent="0.25">
      <c r="B1899" s="14"/>
    </row>
    <row r="1902" spans="2:2" ht="15" x14ac:dyDescent="0.25">
      <c r="B1902" s="14"/>
    </row>
    <row r="1905" spans="2:2" ht="15" x14ac:dyDescent="0.25">
      <c r="B1905" s="14"/>
    </row>
    <row r="1908" spans="2:2" ht="15" x14ac:dyDescent="0.25">
      <c r="B1908" s="14"/>
    </row>
    <row r="1911" spans="2:2" ht="15" x14ac:dyDescent="0.25">
      <c r="B1911" s="14"/>
    </row>
    <row r="1914" spans="2:2" ht="15" x14ac:dyDescent="0.25">
      <c r="B1914" s="14"/>
    </row>
    <row r="1917" spans="2:2" ht="15" x14ac:dyDescent="0.25">
      <c r="B1917" s="14"/>
    </row>
    <row r="1920" spans="2:2" ht="15" x14ac:dyDescent="0.25">
      <c r="B1920" s="14"/>
    </row>
    <row r="1923" spans="2:2" ht="15" x14ac:dyDescent="0.25">
      <c r="B1923" s="14"/>
    </row>
    <row r="1926" spans="2:2" ht="15" x14ac:dyDescent="0.25">
      <c r="B1926" s="14"/>
    </row>
    <row r="1929" spans="2:2" ht="15" x14ac:dyDescent="0.25">
      <c r="B1929" s="14"/>
    </row>
    <row r="1932" spans="2:2" ht="15" x14ac:dyDescent="0.25">
      <c r="B1932" s="14"/>
    </row>
    <row r="1935" spans="2:2" ht="15" x14ac:dyDescent="0.25">
      <c r="B1935" s="14"/>
    </row>
    <row r="1938" spans="2:2" ht="15" x14ac:dyDescent="0.25">
      <c r="B1938" s="14"/>
    </row>
    <row r="1941" spans="2:2" ht="15" x14ac:dyDescent="0.25">
      <c r="B1941" s="14"/>
    </row>
    <row r="1944" spans="2:2" ht="15" x14ac:dyDescent="0.25">
      <c r="B1944" s="14"/>
    </row>
    <row r="1947" spans="2:2" ht="15" x14ac:dyDescent="0.25">
      <c r="B1947" s="14"/>
    </row>
    <row r="1950" spans="2:2" ht="15" x14ac:dyDescent="0.25">
      <c r="B1950" s="14"/>
    </row>
    <row r="1953" spans="2:2" ht="15" x14ac:dyDescent="0.25">
      <c r="B1953" s="14"/>
    </row>
    <row r="1956" spans="2:2" ht="15" x14ac:dyDescent="0.25">
      <c r="B1956" s="14"/>
    </row>
    <row r="1959" spans="2:2" ht="15" x14ac:dyDescent="0.25">
      <c r="B1959" s="14"/>
    </row>
    <row r="1962" spans="2:2" ht="15" x14ac:dyDescent="0.25">
      <c r="B1962" s="14"/>
    </row>
    <row r="1965" spans="2:2" ht="15" x14ac:dyDescent="0.25">
      <c r="B1965" s="14"/>
    </row>
    <row r="1968" spans="2:2" ht="15" x14ac:dyDescent="0.25">
      <c r="B1968" s="14"/>
    </row>
    <row r="1971" spans="2:2" ht="15" x14ac:dyDescent="0.25">
      <c r="B1971" s="14"/>
    </row>
    <row r="1974" spans="2:2" ht="15" x14ac:dyDescent="0.25">
      <c r="B1974" s="14"/>
    </row>
    <row r="1977" spans="2:2" ht="15" x14ac:dyDescent="0.25">
      <c r="B1977" s="14"/>
    </row>
    <row r="1980" spans="2:2" ht="15" x14ac:dyDescent="0.25">
      <c r="B1980" s="14"/>
    </row>
    <row r="1983" spans="2:2" ht="15" x14ac:dyDescent="0.25">
      <c r="B1983" s="14"/>
    </row>
    <row r="1986" spans="2:2" ht="15" x14ac:dyDescent="0.25">
      <c r="B1986" s="14"/>
    </row>
    <row r="1989" spans="2:2" ht="15" x14ac:dyDescent="0.25">
      <c r="B1989" s="14"/>
    </row>
    <row r="1992" spans="2:2" ht="15" x14ac:dyDescent="0.25">
      <c r="B1992" s="14"/>
    </row>
    <row r="1995" spans="2:2" ht="15" x14ac:dyDescent="0.25">
      <c r="B1995" s="14"/>
    </row>
    <row r="1998" spans="2:2" ht="15" x14ac:dyDescent="0.25">
      <c r="B1998" s="14"/>
    </row>
    <row r="2001" spans="2:2" ht="15" x14ac:dyDescent="0.25">
      <c r="B2001" s="14"/>
    </row>
    <row r="2004" spans="2:2" ht="15" x14ac:dyDescent="0.25">
      <c r="B2004" s="14"/>
    </row>
    <row r="2007" spans="2:2" ht="15" x14ac:dyDescent="0.25">
      <c r="B2007" s="14"/>
    </row>
    <row r="2010" spans="2:2" ht="15" x14ac:dyDescent="0.25">
      <c r="B2010" s="14"/>
    </row>
    <row r="2013" spans="2:2" ht="15" x14ac:dyDescent="0.25">
      <c r="B2013" s="14"/>
    </row>
  </sheetData>
  <mergeCells count="4">
    <mergeCell ref="B3:I3"/>
    <mergeCell ref="B47:I47"/>
    <mergeCell ref="B2:I2"/>
    <mergeCell ref="B22:I22"/>
  </mergeCells>
  <hyperlinks>
    <hyperlink ref="B23:H23" location="2.33!A1" display="2.33!A1"/>
    <hyperlink ref="B24:H24" location="2.34!A1" display="2.34!A1"/>
    <hyperlink ref="B32" location="'2.24'!A1" display="2.24 Other items in departmental AME"/>
    <hyperlink ref="B35" location="'2.27'!A1" display="2.27 Transactions with the European Union in € billion, calendar year"/>
    <hyperlink ref="B38" location="'2.30'!A1" display="2.30 Local Authority current expenditure"/>
    <hyperlink ref="B41" location="'2.33'!A1" display="2.33 Paybill and paybill per head growth assumptions"/>
    <hyperlink ref="B23" location="'2.15'!A1" display="2.15 Council tax receipts"/>
    <hyperlink ref="B26" location="'2.18'!A1" display="2.18 Reconciliation of PSCE in RDEL and PSGI in CDEL with RDEL and CDEL"/>
    <hyperlink ref="B25" location="'2.17'!Print_Area" display="2.17 Consistent historical RDEL series, and data for spending discontinuities"/>
    <hyperlink ref="B24" location="'2.16'!Print_Area" display="2.16 Expenditure as a per cent of GDP"/>
    <hyperlink ref="H5" r:id="rId1"/>
    <hyperlink ref="B44" location="'2.36'!A1" display="2.36 Debt interest ready reckoner"/>
    <hyperlink ref="B43" location="'2.35'!A1" display="2.35 Total outstanding stocks, debt interest payments and effective interest rates over the forecast period"/>
    <hyperlink ref="B27" location="'2.19'!A1" display="2.19 Net underspends against PESA plans and final plans"/>
    <hyperlink ref="B28" location="'2.20'!A1" display="2.20 Net and gross underspends against PESA plans, and Budget Exchange"/>
    <hyperlink ref="B29" location="'2.21'!A1" display="2.21 Post measures breakdown of welfare spending "/>
    <hyperlink ref="B30" location="'2.22'!A1" display="2.22 The marginal cost of universal credit and its component parts"/>
    <hyperlink ref="B31" location="'2.23'!Print_Area" display="2.23 Breakdown of public service pension schemes expenditure and receipts"/>
    <hyperlink ref="B33" location="'2.25'!A1" display="2.25 European Union annual budget assumptions"/>
    <hyperlink ref="B34" location="'2.26'!A1" display="'2.26'!A1"/>
    <hyperlink ref="B36" location="'2.28'!A1" display="2.28 Accounting Adjustments"/>
    <hyperlink ref="B37" location="'2.29'!A1" display="2.29 Sale of fixed assets"/>
    <hyperlink ref="B39" location="'2.31'!A1" display="2.31 Local Authority capital expenditure"/>
    <hyperlink ref="B40" location="'2.32'!A1" display="2.32 BBC receipts and spending forecasts"/>
    <hyperlink ref="B42" location="'2.34'!A1" display="2.34 Central government debt interest payments by financing component"/>
    <hyperlink ref="H6:H20" r:id="rId2" display="Economic and fiscal outlook supplementary tables: receipts and other"/>
    <hyperlink ref="H49:H52" r:id="rId3" display="Economic and fiscal outlook supplementary tables: receipts and other"/>
    <hyperlink ref="H58" r:id="rId4"/>
    <hyperlink ref="H64" r:id="rId5"/>
    <hyperlink ref="H55:H57" r:id="rId6" display="Economic and fiscal outlook supplementary tables: receipts and other"/>
    <hyperlink ref="H59:H63" r:id="rId7" display="Economic and fiscal outlook supplementary tables: receipts and other"/>
    <hyperlink ref="H65" r:id="rId8"/>
    <hyperlink ref="B45" location="'2.37'!A1" display="2.37 Reconciliation of calendar year financial settlement payments with fiscal year effects on total managed expenditure"/>
  </hyperlinks>
  <pageMargins left="0.23622047244094491" right="0.23622047244094491" top="0.74803149606299213" bottom="0.74803149606299213" header="0.31496062992125984" footer="0.31496062992125984"/>
  <pageSetup paperSize="9" scale="69"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4"/>
  <sheetViews>
    <sheetView workbookViewId="0"/>
  </sheetViews>
  <sheetFormatPr defaultRowHeight="15" x14ac:dyDescent="0.25"/>
  <cols>
    <col min="1" max="16384" width="8.88671875" style="859"/>
  </cols>
  <sheetData>
    <row r="4" ht="18"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pageSetUpPr fitToPage="1"/>
  </sheetPr>
  <dimension ref="A1:Y48"/>
  <sheetViews>
    <sheetView workbookViewId="0"/>
  </sheetViews>
  <sheetFormatPr defaultColWidth="9.21875" defaultRowHeight="15.75" x14ac:dyDescent="0.25"/>
  <cols>
    <col min="1" max="1" width="9.33203125" style="816" customWidth="1"/>
    <col min="2" max="2" width="58.33203125" style="816" customWidth="1"/>
    <col min="3" max="9" width="9.109375" style="816" customWidth="1"/>
    <col min="10" max="10" width="9.109375" style="820" customWidth="1"/>
    <col min="11" max="11" width="8.88671875" style="816" customWidth="1"/>
    <col min="12" max="16384" width="9.21875" style="816"/>
  </cols>
  <sheetData>
    <row r="1" spans="1:13" ht="33.75" customHeight="1" thickBot="1" x14ac:dyDescent="0.3">
      <c r="A1" s="17" t="s">
        <v>0</v>
      </c>
      <c r="B1" s="814"/>
      <c r="C1" s="814"/>
      <c r="D1" s="814"/>
      <c r="E1" s="814"/>
      <c r="F1" s="814"/>
      <c r="G1" s="814"/>
      <c r="H1" s="814"/>
      <c r="I1" s="814"/>
      <c r="J1" s="815"/>
    </row>
    <row r="2" spans="1:13" ht="21" customHeight="1" thickBot="1" x14ac:dyDescent="0.3">
      <c r="B2" s="942" t="s">
        <v>252</v>
      </c>
      <c r="C2" s="943"/>
      <c r="D2" s="943"/>
      <c r="E2" s="943"/>
      <c r="F2" s="943"/>
      <c r="G2" s="943"/>
      <c r="H2" s="943"/>
      <c r="I2" s="944"/>
      <c r="J2" s="817"/>
    </row>
    <row r="3" spans="1:13" x14ac:dyDescent="0.25">
      <c r="A3" s="814"/>
      <c r="B3" s="444"/>
      <c r="C3" s="945" t="s">
        <v>1</v>
      </c>
      <c r="D3" s="945"/>
      <c r="E3" s="945"/>
      <c r="F3" s="945"/>
      <c r="G3" s="945"/>
      <c r="H3" s="945"/>
      <c r="I3" s="946"/>
      <c r="J3" s="818"/>
    </row>
    <row r="4" spans="1:13" ht="18" customHeight="1" x14ac:dyDescent="0.25">
      <c r="A4" s="814"/>
      <c r="B4" s="445"/>
      <c r="C4" s="819" t="s">
        <v>2</v>
      </c>
      <c r="D4" s="947" t="s">
        <v>3</v>
      </c>
      <c r="E4" s="947"/>
      <c r="F4" s="947"/>
      <c r="G4" s="947"/>
      <c r="H4" s="947"/>
      <c r="I4" s="948"/>
      <c r="J4" s="818"/>
      <c r="K4" s="820"/>
      <c r="L4" s="820"/>
      <c r="M4" s="820"/>
    </row>
    <row r="5" spans="1:13" s="826" customFormat="1" x14ac:dyDescent="0.25">
      <c r="A5" s="821"/>
      <c r="B5" s="822"/>
      <c r="C5" s="424" t="s">
        <v>6</v>
      </c>
      <c r="D5" s="823" t="s">
        <v>7</v>
      </c>
      <c r="E5" s="823" t="s">
        <v>8</v>
      </c>
      <c r="F5" s="823" t="s">
        <v>9</v>
      </c>
      <c r="G5" s="823" t="s">
        <v>10</v>
      </c>
      <c r="H5" s="823" t="s">
        <v>259</v>
      </c>
      <c r="I5" s="824" t="s">
        <v>318</v>
      </c>
      <c r="J5" s="449"/>
      <c r="K5" s="825"/>
      <c r="L5" s="825"/>
      <c r="M5" s="825"/>
    </row>
    <row r="6" spans="1:13" ht="6" customHeight="1" x14ac:dyDescent="0.25">
      <c r="A6" s="814"/>
      <c r="B6" s="827"/>
      <c r="C6" s="258"/>
      <c r="D6" s="258"/>
      <c r="E6" s="258"/>
      <c r="F6" s="258"/>
      <c r="G6" s="258"/>
      <c r="H6" s="258"/>
      <c r="I6" s="828"/>
      <c r="J6" s="829"/>
      <c r="K6" s="820"/>
      <c r="L6" s="820"/>
      <c r="M6" s="820"/>
    </row>
    <row r="7" spans="1:13" s="836" customFormat="1" ht="13.5" customHeight="1" x14ac:dyDescent="0.25">
      <c r="A7" s="830"/>
      <c r="B7" s="831" t="s">
        <v>496</v>
      </c>
      <c r="C7" s="832">
        <v>26.082511630000003</v>
      </c>
      <c r="D7" s="832">
        <v>27.643344841946497</v>
      </c>
      <c r="E7" s="832">
        <v>29.51299219308661</v>
      </c>
      <c r="F7" s="832">
        <v>31.063333167201172</v>
      </c>
      <c r="G7" s="832">
        <v>32.02704822804705</v>
      </c>
      <c r="H7" s="832">
        <v>32.955390653394872</v>
      </c>
      <c r="I7" s="833">
        <v>33.883776963491648</v>
      </c>
      <c r="J7" s="834"/>
      <c r="K7" s="835"/>
      <c r="L7" s="835"/>
      <c r="M7" s="835"/>
    </row>
    <row r="8" spans="1:13" ht="14.25" customHeight="1" x14ac:dyDescent="0.25">
      <c r="A8" s="814"/>
      <c r="B8" s="837" t="s">
        <v>497</v>
      </c>
      <c r="C8" s="838">
        <v>3.0943205172849986</v>
      </c>
      <c r="D8" s="838">
        <v>3.9899999999999998</v>
      </c>
      <c r="E8" s="838">
        <v>5.164955498416135</v>
      </c>
      <c r="F8" s="838">
        <v>3.7998812685759109</v>
      </c>
      <c r="G8" s="838">
        <v>1.8999999999999906</v>
      </c>
      <c r="H8" s="838">
        <v>1.8999999999999906</v>
      </c>
      <c r="I8" s="839">
        <v>1.8999999999999906</v>
      </c>
      <c r="J8" s="840"/>
      <c r="K8" s="820"/>
      <c r="L8" s="820"/>
      <c r="M8" s="820"/>
    </row>
    <row r="9" spans="1:13" ht="14.25" customHeight="1" x14ac:dyDescent="0.25">
      <c r="A9" s="814"/>
      <c r="B9" s="837" t="s">
        <v>498</v>
      </c>
      <c r="C9" s="838">
        <v>1.83</v>
      </c>
      <c r="D9" s="838">
        <v>1.917697484782388</v>
      </c>
      <c r="E9" s="838">
        <v>1.52</v>
      </c>
      <c r="F9" s="838">
        <v>1.4000000000000001</v>
      </c>
      <c r="G9" s="838">
        <v>1.18</v>
      </c>
      <c r="H9" s="838">
        <v>0.98</v>
      </c>
      <c r="I9" s="839">
        <v>0.89999999999999991</v>
      </c>
      <c r="J9" s="840"/>
      <c r="K9" s="820"/>
      <c r="L9" s="820"/>
      <c r="M9" s="820"/>
    </row>
    <row r="10" spans="1:13" ht="13.5" customHeight="1" x14ac:dyDescent="0.25">
      <c r="A10" s="814"/>
      <c r="B10" s="841"/>
      <c r="C10" s="67"/>
      <c r="D10" s="67"/>
      <c r="E10" s="67"/>
      <c r="F10" s="67"/>
      <c r="G10" s="67"/>
      <c r="H10" s="67"/>
      <c r="I10" s="68"/>
      <c r="J10" s="842"/>
      <c r="K10" s="820"/>
      <c r="L10" s="820"/>
      <c r="M10" s="820"/>
    </row>
    <row r="11" spans="1:13" s="836" customFormat="1" ht="13.5" customHeight="1" x14ac:dyDescent="0.25">
      <c r="A11" s="830"/>
      <c r="B11" s="831" t="s">
        <v>499</v>
      </c>
      <c r="C11" s="832">
        <v>2.090754</v>
      </c>
      <c r="D11" s="832">
        <v>2.257631026251707</v>
      </c>
      <c r="E11" s="832">
        <v>2.341919454853711</v>
      </c>
      <c r="F11" s="832">
        <v>2.4042038873835665</v>
      </c>
      <c r="G11" s="832">
        <v>2.4716392375841583</v>
      </c>
      <c r="H11" s="832">
        <v>2.5414512391780502</v>
      </c>
      <c r="I11" s="833">
        <v>2.6132777340997029</v>
      </c>
      <c r="J11" s="834"/>
      <c r="K11" s="835"/>
      <c r="L11" s="835"/>
      <c r="M11" s="835"/>
    </row>
    <row r="12" spans="1:13" ht="13.5" customHeight="1" x14ac:dyDescent="0.25">
      <c r="A12" s="814"/>
      <c r="B12" s="837" t="s">
        <v>500</v>
      </c>
      <c r="C12" s="67">
        <v>0</v>
      </c>
      <c r="D12" s="67">
        <v>2.1392992811660578</v>
      </c>
      <c r="E12" s="67">
        <v>2.9000000000000004</v>
      </c>
      <c r="F12" s="67">
        <v>1.8346853622008279</v>
      </c>
      <c r="G12" s="67">
        <v>1.9788643508930497</v>
      </c>
      <c r="H12" s="67">
        <v>1.9983357863120821</v>
      </c>
      <c r="I12" s="68">
        <v>2.0000000000000999</v>
      </c>
      <c r="J12" s="840"/>
      <c r="K12" s="820"/>
      <c r="L12" s="820"/>
      <c r="M12" s="820"/>
    </row>
    <row r="13" spans="1:13" ht="16.5" customHeight="1" x14ac:dyDescent="0.25">
      <c r="A13" s="814"/>
      <c r="B13" s="843" t="s">
        <v>501</v>
      </c>
      <c r="C13" s="120">
        <v>0.80999999999999994</v>
      </c>
      <c r="D13" s="120">
        <v>5.72</v>
      </c>
      <c r="E13" s="120">
        <v>0.80999999999999994</v>
      </c>
      <c r="F13" s="120">
        <v>0.80999999999999994</v>
      </c>
      <c r="G13" s="120">
        <v>0.80999999999999994</v>
      </c>
      <c r="H13" s="120">
        <v>0.80999999999999994</v>
      </c>
      <c r="I13" s="271">
        <v>0.80999999999999994</v>
      </c>
      <c r="J13" s="840"/>
      <c r="K13" s="820"/>
      <c r="L13" s="820"/>
      <c r="M13" s="820"/>
    </row>
    <row r="14" spans="1:13" ht="13.5" customHeight="1" x14ac:dyDescent="0.25">
      <c r="A14" s="814"/>
      <c r="B14" s="841"/>
      <c r="C14" s="67"/>
      <c r="D14" s="67"/>
      <c r="E14" s="67"/>
      <c r="F14" s="67"/>
      <c r="G14" s="67"/>
      <c r="H14" s="67"/>
      <c r="I14" s="68"/>
      <c r="J14" s="842"/>
      <c r="K14" s="820"/>
      <c r="L14" s="820"/>
      <c r="M14" s="820"/>
    </row>
    <row r="15" spans="1:13" s="836" customFormat="1" ht="13.5" customHeight="1" x14ac:dyDescent="0.25">
      <c r="A15" s="830"/>
      <c r="B15" s="831" t="s">
        <v>502</v>
      </c>
      <c r="C15" s="832">
        <v>1.3810470000000001</v>
      </c>
      <c r="D15" s="832">
        <v>1.449171286416</v>
      </c>
      <c r="E15" s="832">
        <v>1.5289890228024965</v>
      </c>
      <c r="F15" s="832">
        <v>1.6058004332480915</v>
      </c>
      <c r="G15" s="832">
        <v>1.688575658321299</v>
      </c>
      <c r="H15" s="832">
        <v>1.7768670952319048</v>
      </c>
      <c r="I15" s="833">
        <v>1.8681221885405841</v>
      </c>
      <c r="J15" s="834"/>
      <c r="K15" s="835"/>
      <c r="L15" s="835"/>
      <c r="M15" s="835"/>
    </row>
    <row r="16" spans="1:13" ht="14.25" customHeight="1" x14ac:dyDescent="0.25">
      <c r="A16" s="814"/>
      <c r="B16" s="837" t="s">
        <v>503</v>
      </c>
      <c r="C16" s="67">
        <v>3.8</v>
      </c>
      <c r="D16" s="67">
        <v>4.1000000000000005</v>
      </c>
      <c r="E16" s="67">
        <v>4.6704556946874218</v>
      </c>
      <c r="F16" s="67">
        <v>4.190151898229141</v>
      </c>
      <c r="G16" s="67">
        <v>4.3202025309721872</v>
      </c>
      <c r="H16" s="67">
        <v>4.3936033746295839</v>
      </c>
      <c r="I16" s="68">
        <v>4.3013192679436374</v>
      </c>
      <c r="J16" s="840"/>
      <c r="K16" s="820"/>
      <c r="L16" s="820"/>
      <c r="M16" s="820"/>
    </row>
    <row r="17" spans="1:25" ht="14.25" customHeight="1" x14ac:dyDescent="0.25">
      <c r="A17" s="814"/>
      <c r="B17" s="837" t="s">
        <v>504</v>
      </c>
      <c r="C17" s="67">
        <v>0.6</v>
      </c>
      <c r="D17" s="67">
        <v>0.8</v>
      </c>
      <c r="E17" s="67">
        <v>0.8</v>
      </c>
      <c r="F17" s="67">
        <v>0.8</v>
      </c>
      <c r="G17" s="67">
        <v>0.8</v>
      </c>
      <c r="H17" s="67">
        <v>0.8</v>
      </c>
      <c r="I17" s="68">
        <v>0.8</v>
      </c>
      <c r="J17" s="840"/>
      <c r="K17" s="820"/>
      <c r="L17" s="820"/>
      <c r="M17" s="820"/>
    </row>
    <row r="18" spans="1:25" ht="13.5" customHeight="1" x14ac:dyDescent="0.25">
      <c r="A18" s="814"/>
      <c r="B18" s="844"/>
      <c r="C18" s="113"/>
      <c r="D18" s="113"/>
      <c r="E18" s="113"/>
      <c r="F18" s="113"/>
      <c r="G18" s="113"/>
      <c r="H18" s="113"/>
      <c r="I18" s="114"/>
      <c r="J18" s="842"/>
      <c r="K18" s="820"/>
      <c r="L18" s="820"/>
      <c r="M18" s="820"/>
      <c r="N18" s="820"/>
      <c r="O18" s="820"/>
      <c r="P18" s="820"/>
      <c r="Q18" s="820"/>
      <c r="R18" s="820"/>
      <c r="S18" s="820"/>
      <c r="T18" s="820"/>
      <c r="U18" s="820"/>
      <c r="V18" s="820"/>
      <c r="W18" s="820"/>
      <c r="X18" s="820"/>
      <c r="Y18" s="820"/>
    </row>
    <row r="19" spans="1:25" s="836" customFormat="1" ht="13.5" customHeight="1" x14ac:dyDescent="0.25">
      <c r="A19" s="830"/>
      <c r="B19" s="845" t="s">
        <v>263</v>
      </c>
      <c r="C19" s="73">
        <v>29.554312630000002</v>
      </c>
      <c r="D19" s="73">
        <v>31.350147154614206</v>
      </c>
      <c r="E19" s="73">
        <v>33.383900670742818</v>
      </c>
      <c r="F19" s="73">
        <v>35.073337487832831</v>
      </c>
      <c r="G19" s="73">
        <v>36.187263123952505</v>
      </c>
      <c r="H19" s="73">
        <v>37.273708987804831</v>
      </c>
      <c r="I19" s="74">
        <v>38.365176886131934</v>
      </c>
      <c r="J19" s="846"/>
      <c r="K19" s="835"/>
      <c r="L19" s="835"/>
      <c r="M19" s="835"/>
      <c r="N19" s="835"/>
      <c r="O19" s="835"/>
      <c r="P19" s="835"/>
      <c r="Q19" s="835"/>
      <c r="R19" s="835"/>
      <c r="S19" s="835"/>
      <c r="T19" s="835"/>
      <c r="U19" s="835"/>
      <c r="V19" s="835"/>
      <c r="W19" s="835"/>
      <c r="X19" s="835"/>
      <c r="Y19" s="835"/>
    </row>
    <row r="20" spans="1:25" ht="13.5" customHeight="1" x14ac:dyDescent="0.25">
      <c r="A20" s="814"/>
      <c r="B20" s="841"/>
      <c r="C20" s="67"/>
      <c r="D20" s="67"/>
      <c r="E20" s="67"/>
      <c r="F20" s="67"/>
      <c r="G20" s="67"/>
      <c r="H20" s="67"/>
      <c r="I20" s="68"/>
      <c r="J20" s="842"/>
      <c r="K20" s="820"/>
      <c r="L20" s="820"/>
      <c r="M20" s="820"/>
      <c r="N20" s="820"/>
      <c r="O20" s="820"/>
      <c r="P20" s="820"/>
      <c r="Q20" s="820"/>
      <c r="R20" s="820"/>
      <c r="S20" s="820"/>
      <c r="T20" s="820"/>
      <c r="U20" s="820"/>
      <c r="V20" s="820"/>
      <c r="W20" s="820"/>
      <c r="X20" s="820"/>
      <c r="Y20" s="820"/>
    </row>
    <row r="21" spans="1:25" ht="13.5" customHeight="1" x14ac:dyDescent="0.25">
      <c r="A21" s="814"/>
      <c r="B21" s="841" t="s">
        <v>264</v>
      </c>
      <c r="C21" s="67">
        <v>0.27572775365561614</v>
      </c>
      <c r="D21" s="67">
        <v>0.27572775365561614</v>
      </c>
      <c r="E21" s="67">
        <v>0.27572775365561614</v>
      </c>
      <c r="F21" s="67">
        <v>0.27572775365561614</v>
      </c>
      <c r="G21" s="67">
        <v>0.27572775365561614</v>
      </c>
      <c r="H21" s="67">
        <v>0.27572775365561614</v>
      </c>
      <c r="I21" s="68">
        <v>0.27572775365561614</v>
      </c>
      <c r="J21" s="847"/>
      <c r="K21" s="820"/>
      <c r="L21" s="820"/>
      <c r="M21" s="820"/>
      <c r="N21" s="820"/>
      <c r="O21" s="820"/>
      <c r="P21" s="820"/>
      <c r="Q21" s="820"/>
      <c r="R21" s="820"/>
      <c r="S21" s="820"/>
      <c r="T21" s="820"/>
      <c r="U21" s="820"/>
      <c r="V21" s="820"/>
      <c r="W21" s="820"/>
      <c r="X21" s="820"/>
      <c r="Y21" s="820"/>
    </row>
    <row r="22" spans="1:25" ht="13.5" customHeight="1" x14ac:dyDescent="0.25">
      <c r="A22" s="814"/>
      <c r="B22" s="841" t="s">
        <v>265</v>
      </c>
      <c r="C22" s="120">
        <v>0.53100000000000003</v>
      </c>
      <c r="D22" s="67">
        <v>0.37818077471473532</v>
      </c>
      <c r="E22" s="67">
        <v>0.40250038122491616</v>
      </c>
      <c r="F22" s="67">
        <v>0.42269069771673068</v>
      </c>
      <c r="G22" s="67">
        <v>0.43600289698079769</v>
      </c>
      <c r="H22" s="67">
        <v>0.44898639146375513</v>
      </c>
      <c r="I22" s="68">
        <v>0.46202674490137391</v>
      </c>
      <c r="J22" s="847"/>
      <c r="K22" s="820"/>
      <c r="L22" s="820"/>
      <c r="M22" s="820"/>
      <c r="N22" s="820"/>
      <c r="O22" s="820"/>
      <c r="P22" s="820"/>
      <c r="Q22" s="820"/>
      <c r="R22" s="820"/>
      <c r="S22" s="820"/>
      <c r="T22" s="820"/>
      <c r="U22" s="820"/>
      <c r="V22" s="820"/>
      <c r="W22" s="820"/>
      <c r="X22" s="820"/>
      <c r="Y22" s="820"/>
    </row>
    <row r="23" spans="1:25" ht="13.5" customHeight="1" x14ac:dyDescent="0.25">
      <c r="A23" s="814"/>
      <c r="B23" s="844"/>
      <c r="C23" s="113"/>
      <c r="D23" s="113"/>
      <c r="E23" s="113"/>
      <c r="F23" s="113"/>
      <c r="G23" s="113"/>
      <c r="H23" s="113"/>
      <c r="I23" s="114"/>
      <c r="J23" s="848"/>
      <c r="K23" s="820"/>
      <c r="L23" s="820"/>
      <c r="M23" s="820"/>
      <c r="N23" s="820"/>
      <c r="O23" s="820"/>
      <c r="P23" s="820"/>
      <c r="Q23" s="820"/>
      <c r="R23" s="820"/>
      <c r="S23" s="820"/>
      <c r="T23" s="820"/>
      <c r="U23" s="820"/>
      <c r="V23" s="820"/>
      <c r="W23" s="820"/>
      <c r="X23" s="820"/>
      <c r="Y23" s="820"/>
    </row>
    <row r="24" spans="1:25" ht="13.5" customHeight="1" x14ac:dyDescent="0.25">
      <c r="A24" s="814"/>
      <c r="B24" s="845" t="s">
        <v>505</v>
      </c>
      <c r="C24" s="73">
        <v>30.361000000000001</v>
      </c>
      <c r="D24" s="73">
        <v>32.003381488566404</v>
      </c>
      <c r="E24" s="73">
        <v>34.061417477794649</v>
      </c>
      <c r="F24" s="73">
        <v>35.77001411798566</v>
      </c>
      <c r="G24" s="73">
        <v>36.896553117280675</v>
      </c>
      <c r="H24" s="73">
        <v>37.995275619253995</v>
      </c>
      <c r="I24" s="74">
        <v>39.098809785221718</v>
      </c>
      <c r="J24" s="834"/>
      <c r="K24" s="820"/>
      <c r="L24" s="849"/>
      <c r="M24" s="850"/>
      <c r="N24" s="851"/>
      <c r="O24" s="850"/>
      <c r="P24" s="851"/>
      <c r="Q24" s="850"/>
      <c r="R24" s="850"/>
      <c r="S24" s="850"/>
      <c r="T24" s="850"/>
      <c r="U24" s="850"/>
      <c r="V24" s="850"/>
      <c r="W24" s="850"/>
      <c r="X24" s="850"/>
      <c r="Y24" s="820"/>
    </row>
    <row r="25" spans="1:25" x14ac:dyDescent="0.25">
      <c r="A25" s="814"/>
      <c r="B25" s="949" t="s">
        <v>506</v>
      </c>
      <c r="C25" s="950"/>
      <c r="D25" s="950"/>
      <c r="E25" s="950"/>
      <c r="F25" s="950"/>
      <c r="G25" s="950"/>
      <c r="H25" s="950"/>
      <c r="I25" s="951"/>
      <c r="J25" s="852"/>
      <c r="K25" s="820"/>
      <c r="L25" s="941"/>
      <c r="M25" s="941"/>
      <c r="N25" s="941"/>
      <c r="O25" s="941"/>
      <c r="P25" s="941"/>
      <c r="Q25" s="941"/>
      <c r="R25" s="941"/>
      <c r="S25" s="941"/>
      <c r="T25" s="941"/>
      <c r="U25" s="941"/>
      <c r="V25" s="941"/>
      <c r="W25" s="941"/>
      <c r="X25" s="941"/>
      <c r="Y25" s="820"/>
    </row>
    <row r="26" spans="1:25" ht="48" customHeight="1" x14ac:dyDescent="0.25">
      <c r="A26" s="814"/>
      <c r="B26" s="932" t="s">
        <v>507</v>
      </c>
      <c r="C26" s="933"/>
      <c r="D26" s="933"/>
      <c r="E26" s="933"/>
      <c r="F26" s="933"/>
      <c r="G26" s="933"/>
      <c r="H26" s="933"/>
      <c r="I26" s="934"/>
      <c r="J26" s="853"/>
      <c r="K26" s="820"/>
      <c r="L26" s="941"/>
      <c r="M26" s="941"/>
      <c r="N26" s="941"/>
      <c r="O26" s="941"/>
      <c r="P26" s="941"/>
      <c r="Q26" s="941"/>
      <c r="R26" s="941"/>
      <c r="S26" s="941"/>
      <c r="T26" s="941"/>
      <c r="U26" s="941"/>
      <c r="V26" s="941"/>
      <c r="W26" s="941"/>
      <c r="X26" s="941"/>
      <c r="Y26" s="820"/>
    </row>
    <row r="27" spans="1:25" ht="61.5" customHeight="1" x14ac:dyDescent="0.25">
      <c r="A27" s="814"/>
      <c r="B27" s="932" t="s">
        <v>508</v>
      </c>
      <c r="C27" s="933"/>
      <c r="D27" s="933"/>
      <c r="E27" s="933"/>
      <c r="F27" s="933"/>
      <c r="G27" s="933"/>
      <c r="H27" s="933"/>
      <c r="I27" s="934"/>
      <c r="J27" s="853"/>
      <c r="K27" s="820"/>
      <c r="L27" s="941"/>
      <c r="M27" s="941"/>
      <c r="N27" s="941"/>
      <c r="O27" s="941"/>
      <c r="P27" s="941"/>
      <c r="Q27" s="941"/>
      <c r="R27" s="941"/>
      <c r="S27" s="941"/>
      <c r="T27" s="941"/>
      <c r="U27" s="941"/>
      <c r="V27" s="941"/>
      <c r="W27" s="941"/>
      <c r="X27" s="941"/>
      <c r="Y27" s="820"/>
    </row>
    <row r="28" spans="1:25" ht="36" customHeight="1" x14ac:dyDescent="0.25">
      <c r="A28" s="814"/>
      <c r="B28" s="935" t="s">
        <v>509</v>
      </c>
      <c r="C28" s="936"/>
      <c r="D28" s="936"/>
      <c r="E28" s="936"/>
      <c r="F28" s="936"/>
      <c r="G28" s="936"/>
      <c r="H28" s="936"/>
      <c r="I28" s="937"/>
      <c r="J28" s="852"/>
      <c r="K28" s="820"/>
      <c r="L28" s="941"/>
      <c r="M28" s="941"/>
      <c r="N28" s="941"/>
      <c r="O28" s="941"/>
      <c r="P28" s="941"/>
      <c r="Q28" s="941"/>
      <c r="R28" s="941"/>
      <c r="S28" s="941"/>
      <c r="T28" s="941"/>
      <c r="U28" s="941"/>
      <c r="V28" s="941"/>
      <c r="W28" s="941"/>
      <c r="X28" s="941"/>
      <c r="Y28" s="820"/>
    </row>
    <row r="29" spans="1:25" ht="48" customHeight="1" x14ac:dyDescent="0.25">
      <c r="A29" s="814"/>
      <c r="B29" s="938" t="s">
        <v>510</v>
      </c>
      <c r="C29" s="939"/>
      <c r="D29" s="939"/>
      <c r="E29" s="939"/>
      <c r="F29" s="939"/>
      <c r="G29" s="939"/>
      <c r="H29" s="939"/>
      <c r="I29" s="940"/>
      <c r="J29" s="852"/>
      <c r="K29" s="820"/>
      <c r="L29" s="941"/>
      <c r="M29" s="941"/>
      <c r="N29" s="941"/>
      <c r="O29" s="941"/>
      <c r="P29" s="941"/>
      <c r="Q29" s="941"/>
      <c r="R29" s="941"/>
      <c r="S29" s="941"/>
      <c r="T29" s="941"/>
      <c r="U29" s="941"/>
      <c r="V29" s="941"/>
      <c r="W29" s="941"/>
      <c r="X29" s="941"/>
      <c r="Y29" s="820"/>
    </row>
    <row r="30" spans="1:25" x14ac:dyDescent="0.25">
      <c r="A30" s="814"/>
      <c r="B30" s="935" t="s">
        <v>511</v>
      </c>
      <c r="C30" s="936"/>
      <c r="D30" s="936"/>
      <c r="E30" s="936"/>
      <c r="F30" s="936"/>
      <c r="G30" s="936"/>
      <c r="H30" s="936"/>
      <c r="I30" s="937"/>
      <c r="J30" s="852"/>
      <c r="K30" s="820"/>
      <c r="L30" s="941"/>
      <c r="M30" s="941"/>
      <c r="N30" s="941"/>
      <c r="O30" s="941"/>
      <c r="P30" s="941"/>
      <c r="Q30" s="941"/>
      <c r="R30" s="941"/>
      <c r="S30" s="941"/>
      <c r="T30" s="941"/>
      <c r="U30" s="941"/>
      <c r="V30" s="941"/>
      <c r="W30" s="941"/>
      <c r="X30" s="941"/>
      <c r="Y30" s="820"/>
    </row>
    <row r="31" spans="1:25" ht="36.75" customHeight="1" x14ac:dyDescent="0.25">
      <c r="A31" s="814"/>
      <c r="B31" s="935" t="s">
        <v>512</v>
      </c>
      <c r="C31" s="936"/>
      <c r="D31" s="936"/>
      <c r="E31" s="936"/>
      <c r="F31" s="936"/>
      <c r="G31" s="936"/>
      <c r="H31" s="936"/>
      <c r="I31" s="937"/>
      <c r="J31" s="852"/>
      <c r="K31" s="820"/>
      <c r="L31" s="941"/>
      <c r="M31" s="941"/>
      <c r="N31" s="941"/>
      <c r="O31" s="941"/>
      <c r="P31" s="941"/>
      <c r="Q31" s="941"/>
      <c r="R31" s="941"/>
      <c r="S31" s="941"/>
      <c r="T31" s="941"/>
      <c r="U31" s="941"/>
      <c r="V31" s="941"/>
      <c r="W31" s="941"/>
      <c r="X31" s="941"/>
      <c r="Y31" s="820"/>
    </row>
    <row r="32" spans="1:25" x14ac:dyDescent="0.25">
      <c r="A32" s="814"/>
      <c r="B32" s="935" t="s">
        <v>513</v>
      </c>
      <c r="C32" s="936"/>
      <c r="D32" s="936"/>
      <c r="E32" s="936"/>
      <c r="F32" s="936"/>
      <c r="G32" s="936"/>
      <c r="H32" s="936"/>
      <c r="I32" s="937"/>
      <c r="J32" s="852"/>
      <c r="K32" s="820"/>
      <c r="L32" s="941"/>
      <c r="M32" s="941"/>
      <c r="N32" s="941"/>
      <c r="O32" s="941"/>
      <c r="P32" s="941"/>
      <c r="Q32" s="941"/>
      <c r="R32" s="941"/>
      <c r="S32" s="941"/>
      <c r="T32" s="941"/>
      <c r="U32" s="941"/>
      <c r="V32" s="941"/>
      <c r="W32" s="941"/>
      <c r="X32" s="941"/>
      <c r="Y32" s="820"/>
    </row>
    <row r="33" spans="1:25" x14ac:dyDescent="0.25">
      <c r="A33" s="814"/>
      <c r="B33" s="935" t="s">
        <v>514</v>
      </c>
      <c r="C33" s="936"/>
      <c r="D33" s="936"/>
      <c r="E33" s="936"/>
      <c r="F33" s="936"/>
      <c r="G33" s="936"/>
      <c r="H33" s="936"/>
      <c r="I33" s="937"/>
      <c r="J33" s="852"/>
      <c r="K33" s="820"/>
      <c r="L33" s="941"/>
      <c r="M33" s="941"/>
      <c r="N33" s="941"/>
      <c r="O33" s="941"/>
      <c r="P33" s="941"/>
      <c r="Q33" s="941"/>
      <c r="R33" s="941"/>
      <c r="S33" s="941"/>
      <c r="T33" s="941"/>
      <c r="U33" s="941"/>
      <c r="V33" s="941"/>
      <c r="W33" s="941"/>
      <c r="X33" s="941"/>
      <c r="Y33" s="820"/>
    </row>
    <row r="34" spans="1:25" ht="36" customHeight="1" x14ac:dyDescent="0.25">
      <c r="A34" s="814"/>
      <c r="B34" s="935" t="s">
        <v>515</v>
      </c>
      <c r="C34" s="936"/>
      <c r="D34" s="936"/>
      <c r="E34" s="936"/>
      <c r="F34" s="936"/>
      <c r="G34" s="936"/>
      <c r="H34" s="936"/>
      <c r="I34" s="937"/>
      <c r="J34" s="852"/>
      <c r="K34" s="820"/>
      <c r="L34" s="941"/>
      <c r="M34" s="941"/>
      <c r="N34" s="941"/>
      <c r="O34" s="941"/>
      <c r="P34" s="941"/>
      <c r="Q34" s="941"/>
      <c r="R34" s="941"/>
      <c r="S34" s="941"/>
      <c r="T34" s="941"/>
      <c r="U34" s="941"/>
      <c r="V34" s="941"/>
      <c r="W34" s="941"/>
      <c r="X34" s="941"/>
      <c r="Y34" s="820"/>
    </row>
    <row r="35" spans="1:25" x14ac:dyDescent="0.25">
      <c r="A35" s="814"/>
      <c r="B35" s="935" t="s">
        <v>516</v>
      </c>
      <c r="C35" s="936"/>
      <c r="D35" s="936"/>
      <c r="E35" s="936"/>
      <c r="F35" s="936"/>
      <c r="G35" s="936"/>
      <c r="H35" s="936"/>
      <c r="I35" s="937"/>
      <c r="J35" s="852"/>
      <c r="K35" s="820"/>
      <c r="L35" s="941"/>
      <c r="M35" s="941"/>
      <c r="N35" s="941"/>
      <c r="O35" s="941"/>
      <c r="P35" s="941"/>
      <c r="Q35" s="941"/>
      <c r="R35" s="941"/>
      <c r="S35" s="941"/>
      <c r="T35" s="941"/>
      <c r="U35" s="941"/>
      <c r="V35" s="941"/>
      <c r="W35" s="941"/>
      <c r="X35" s="941"/>
      <c r="Y35" s="820"/>
    </row>
    <row r="36" spans="1:25" ht="16.5" thickBot="1" x14ac:dyDescent="0.3">
      <c r="A36" s="814"/>
      <c r="B36" s="952" t="s">
        <v>517</v>
      </c>
      <c r="C36" s="953"/>
      <c r="D36" s="953"/>
      <c r="E36" s="953"/>
      <c r="F36" s="953"/>
      <c r="G36" s="953"/>
      <c r="H36" s="953"/>
      <c r="I36" s="954"/>
      <c r="J36" s="854"/>
      <c r="K36" s="820"/>
      <c r="L36" s="941"/>
      <c r="M36" s="941"/>
      <c r="N36" s="941"/>
      <c r="O36" s="941"/>
      <c r="P36" s="941"/>
      <c r="Q36" s="941"/>
      <c r="R36" s="941"/>
      <c r="S36" s="941"/>
      <c r="T36" s="941"/>
      <c r="U36" s="941"/>
      <c r="V36" s="941"/>
      <c r="W36" s="941"/>
      <c r="X36" s="941"/>
      <c r="Y36" s="820"/>
    </row>
    <row r="37" spans="1:25" ht="15" customHeight="1" x14ac:dyDescent="0.25">
      <c r="A37" s="814"/>
      <c r="B37" s="854"/>
      <c r="C37" s="854"/>
      <c r="D37" s="854"/>
      <c r="E37" s="854"/>
      <c r="F37" s="854"/>
      <c r="G37" s="854"/>
      <c r="H37" s="854"/>
      <c r="I37" s="854"/>
      <c r="J37" s="854"/>
      <c r="K37" s="820"/>
      <c r="L37" s="820"/>
      <c r="M37" s="820"/>
      <c r="N37" s="820"/>
      <c r="O37" s="820"/>
      <c r="P37" s="820"/>
      <c r="Q37" s="820"/>
      <c r="R37" s="820"/>
      <c r="S37" s="820"/>
      <c r="T37" s="820"/>
      <c r="U37" s="820"/>
      <c r="V37" s="820"/>
      <c r="W37" s="820"/>
      <c r="X37" s="820"/>
      <c r="Y37" s="820"/>
    </row>
    <row r="38" spans="1:25" x14ac:dyDescent="0.25">
      <c r="K38" s="820"/>
      <c r="L38" s="820"/>
      <c r="M38" s="820"/>
      <c r="N38" s="820"/>
      <c r="O38" s="820"/>
      <c r="P38" s="820"/>
      <c r="Q38" s="820"/>
      <c r="R38" s="820"/>
      <c r="S38" s="820"/>
      <c r="T38" s="820"/>
      <c r="U38" s="820"/>
      <c r="V38" s="820"/>
      <c r="W38" s="820"/>
      <c r="X38" s="820"/>
      <c r="Y38" s="820"/>
    </row>
    <row r="39" spans="1:25" x14ac:dyDescent="0.25">
      <c r="J39" s="854"/>
      <c r="K39" s="820"/>
      <c r="L39" s="820"/>
      <c r="M39" s="820"/>
    </row>
    <row r="40" spans="1:25" x14ac:dyDescent="0.25">
      <c r="K40" s="820"/>
      <c r="L40" s="820"/>
      <c r="M40" s="820"/>
    </row>
    <row r="42" spans="1:25" s="820" customFormat="1" x14ac:dyDescent="0.25">
      <c r="A42" s="816"/>
      <c r="B42" s="855"/>
      <c r="C42" s="856"/>
      <c r="D42" s="856"/>
      <c r="E42" s="856"/>
      <c r="F42" s="856"/>
      <c r="G42" s="856"/>
      <c r="H42" s="856"/>
      <c r="I42" s="856"/>
      <c r="K42" s="816"/>
      <c r="L42" s="816"/>
      <c r="M42" s="816"/>
    </row>
    <row r="43" spans="1:25" s="820" customFormat="1" x14ac:dyDescent="0.25">
      <c r="A43" s="816"/>
      <c r="B43" s="855"/>
      <c r="C43" s="857"/>
      <c r="D43" s="857"/>
      <c r="E43" s="857"/>
      <c r="F43" s="857"/>
      <c r="G43" s="857"/>
      <c r="H43" s="857"/>
      <c r="I43" s="857"/>
      <c r="K43" s="816"/>
      <c r="L43" s="816"/>
      <c r="M43" s="816"/>
    </row>
    <row r="44" spans="1:25" x14ac:dyDescent="0.25">
      <c r="C44" s="858"/>
      <c r="D44" s="858"/>
      <c r="E44" s="858"/>
      <c r="F44" s="858"/>
      <c r="G44" s="858"/>
      <c r="H44" s="858"/>
      <c r="I44" s="858"/>
    </row>
    <row r="48" spans="1:25" x14ac:dyDescent="0.25">
      <c r="E48" s="814"/>
    </row>
  </sheetData>
  <mergeCells count="27">
    <mergeCell ref="L25:X25"/>
    <mergeCell ref="L27:X27"/>
    <mergeCell ref="L30:X30"/>
    <mergeCell ref="L31:X31"/>
    <mergeCell ref="L32:X32"/>
    <mergeCell ref="B32:I32"/>
    <mergeCell ref="B31:I31"/>
    <mergeCell ref="L35:X35"/>
    <mergeCell ref="L36:X36"/>
    <mergeCell ref="B30:I30"/>
    <mergeCell ref="L33:X33"/>
    <mergeCell ref="L34:X34"/>
    <mergeCell ref="B36:I36"/>
    <mergeCell ref="B33:I33"/>
    <mergeCell ref="B34:I34"/>
    <mergeCell ref="B35:I35"/>
    <mergeCell ref="B2:I2"/>
    <mergeCell ref="C3:I3"/>
    <mergeCell ref="D4:I4"/>
    <mergeCell ref="B25:I25"/>
    <mergeCell ref="B26:I26"/>
    <mergeCell ref="B27:I27"/>
    <mergeCell ref="B28:I28"/>
    <mergeCell ref="B29:I29"/>
    <mergeCell ref="L26:X26"/>
    <mergeCell ref="L28:X28"/>
    <mergeCell ref="L29:X29"/>
  </mergeCells>
  <hyperlinks>
    <hyperlink ref="A1" location="Contents!B3" display="Back to contents"/>
  </hyperlinks>
  <pageMargins left="0.74803149606299213" right="0.74803149606299213" top="0.98425196850393704" bottom="0.98425196850393704" header="0.51181102362204722" footer="0.51181102362204722"/>
  <pageSetup paperSize="9" scale="69" orientation="landscape" r:id="rId1"/>
  <headerFooter alignWithMargins="0">
    <oddHeader>&amp;CEconomic and fiscal outlook - supplementary tables: expenditure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3"/>
    <pageSetUpPr fitToPage="1"/>
  </sheetPr>
  <dimension ref="A1:U39"/>
  <sheetViews>
    <sheetView workbookViewId="0"/>
  </sheetViews>
  <sheetFormatPr defaultColWidth="9.33203125" defaultRowHeight="12.75" x14ac:dyDescent="0.2"/>
  <cols>
    <col min="1" max="1" width="9.33203125" style="6" customWidth="1"/>
    <col min="2" max="2" width="32.77734375" style="6" customWidth="1"/>
    <col min="3" max="9" width="8.44140625" style="6" customWidth="1"/>
    <col min="10" max="11" width="9.33203125" style="6"/>
    <col min="12" max="12" width="8.44140625" style="6" customWidth="1"/>
    <col min="13" max="22" width="8.6640625" style="6" customWidth="1"/>
    <col min="23" max="16384" width="9.33203125" style="6"/>
  </cols>
  <sheetData>
    <row r="1" spans="1:21" s="776" customFormat="1" ht="33.75" customHeight="1" thickBot="1" x14ac:dyDescent="0.3">
      <c r="A1" s="17" t="s">
        <v>0</v>
      </c>
      <c r="B1" s="775"/>
      <c r="I1" s="777"/>
    </row>
    <row r="2" spans="1:21" s="776" customFormat="1" ht="21" customHeight="1" thickBot="1" x14ac:dyDescent="0.3">
      <c r="A2" s="778"/>
      <c r="B2" s="959" t="s">
        <v>253</v>
      </c>
      <c r="C2" s="960"/>
      <c r="D2" s="960"/>
      <c r="E2" s="960"/>
      <c r="F2" s="960"/>
      <c r="G2" s="960"/>
      <c r="H2" s="960"/>
      <c r="I2" s="961"/>
    </row>
    <row r="3" spans="1:21" s="776" customFormat="1" ht="15.75" customHeight="1" x14ac:dyDescent="0.25">
      <c r="A3" s="778"/>
      <c r="B3" s="779"/>
      <c r="C3" s="955" t="s">
        <v>493</v>
      </c>
      <c r="D3" s="955"/>
      <c r="E3" s="955"/>
      <c r="F3" s="955"/>
      <c r="G3" s="955"/>
      <c r="H3" s="955"/>
      <c r="I3" s="956"/>
    </row>
    <row r="4" spans="1:21" s="776" customFormat="1" ht="18" customHeight="1" x14ac:dyDescent="0.25">
      <c r="A4" s="778"/>
      <c r="B4" s="779"/>
      <c r="C4" s="780" t="s">
        <v>2</v>
      </c>
      <c r="D4" s="957" t="s">
        <v>3</v>
      </c>
      <c r="E4" s="957"/>
      <c r="F4" s="957"/>
      <c r="G4" s="957"/>
      <c r="H4" s="957"/>
      <c r="I4" s="958"/>
    </row>
    <row r="5" spans="1:21" s="776" customFormat="1" ht="15" x14ac:dyDescent="0.25">
      <c r="A5" s="778"/>
      <c r="B5" s="779"/>
      <c r="C5" s="781" t="s">
        <v>6</v>
      </c>
      <c r="D5" s="782" t="s">
        <v>7</v>
      </c>
      <c r="E5" s="782" t="s">
        <v>8</v>
      </c>
      <c r="F5" s="782" t="s">
        <v>9</v>
      </c>
      <c r="G5" s="782" t="s">
        <v>10</v>
      </c>
      <c r="H5" s="782" t="s">
        <v>259</v>
      </c>
      <c r="I5" s="783" t="s">
        <v>318</v>
      </c>
    </row>
    <row r="6" spans="1:21" s="776" customFormat="1" ht="15" x14ac:dyDescent="0.25">
      <c r="A6" s="778"/>
      <c r="B6" s="784" t="s">
        <v>11</v>
      </c>
      <c r="C6" s="785">
        <v>38.867772014257916</v>
      </c>
      <c r="D6" s="785">
        <v>38.816004414592413</v>
      </c>
      <c r="E6" s="785">
        <v>38.414374511234804</v>
      </c>
      <c r="F6" s="785">
        <v>38.310944518189203</v>
      </c>
      <c r="G6" s="785">
        <v>38.085358231369675</v>
      </c>
      <c r="H6" s="785">
        <v>37.77847819927976</v>
      </c>
      <c r="I6" s="786">
        <v>37.589564996400696</v>
      </c>
    </row>
    <row r="7" spans="1:21" x14ac:dyDescent="0.2">
      <c r="A7" s="787"/>
      <c r="B7" s="788" t="s">
        <v>12</v>
      </c>
      <c r="C7" s="785"/>
      <c r="D7" s="785"/>
      <c r="E7" s="789"/>
      <c r="F7" s="789"/>
      <c r="G7" s="789"/>
      <c r="H7" s="789"/>
      <c r="I7" s="790"/>
      <c r="J7" s="791"/>
    </row>
    <row r="8" spans="1:21" x14ac:dyDescent="0.2">
      <c r="A8" s="270"/>
      <c r="B8" s="792" t="s">
        <v>13</v>
      </c>
      <c r="C8" s="785">
        <v>34.864250820152343</v>
      </c>
      <c r="D8" s="785">
        <v>34.706885142395599</v>
      </c>
      <c r="E8" s="785">
        <v>34.640929908980254</v>
      </c>
      <c r="F8" s="785">
        <v>34.234711216221484</v>
      </c>
      <c r="G8" s="785">
        <v>33.726232968172667</v>
      </c>
      <c r="H8" s="785">
        <v>33.528330266285224</v>
      </c>
      <c r="I8" s="786">
        <v>33.323006065420898</v>
      </c>
      <c r="J8" s="793"/>
      <c r="K8" s="793"/>
      <c r="L8" s="793"/>
      <c r="M8" s="342"/>
      <c r="N8" s="342"/>
      <c r="O8" s="342"/>
      <c r="P8" s="342"/>
      <c r="Q8" s="342"/>
      <c r="R8" s="342"/>
      <c r="S8" s="342"/>
      <c r="T8" s="342"/>
      <c r="U8" s="342"/>
    </row>
    <row r="9" spans="1:21" ht="12.95" customHeight="1" x14ac:dyDescent="0.2">
      <c r="A9" s="270"/>
      <c r="B9" s="794" t="s">
        <v>14</v>
      </c>
      <c r="C9" s="785">
        <v>4.0035211941055735</v>
      </c>
      <c r="D9" s="785">
        <v>4.1091192721968168</v>
      </c>
      <c r="E9" s="785">
        <v>3.7734446022545476</v>
      </c>
      <c r="F9" s="785">
        <v>4.0762333019677151</v>
      </c>
      <c r="G9" s="785">
        <v>4.3591252631970132</v>
      </c>
      <c r="H9" s="785">
        <v>4.2501479329945369</v>
      </c>
      <c r="I9" s="786">
        <v>4.2665589309798015</v>
      </c>
      <c r="J9" s="795"/>
      <c r="K9" s="795"/>
      <c r="L9" s="796"/>
      <c r="M9" s="342"/>
      <c r="N9" s="342"/>
      <c r="O9" s="342"/>
      <c r="P9" s="342"/>
      <c r="Q9" s="342"/>
      <c r="R9" s="342"/>
      <c r="S9" s="342"/>
      <c r="T9" s="342"/>
      <c r="U9" s="342"/>
    </row>
    <row r="10" spans="1:21" ht="28.5" customHeight="1" x14ac:dyDescent="0.2">
      <c r="A10" s="270"/>
      <c r="B10" s="784" t="s">
        <v>494</v>
      </c>
      <c r="C10" s="785">
        <v>21.975502635862423</v>
      </c>
      <c r="D10" s="785">
        <v>21.749266681139886</v>
      </c>
      <c r="E10" s="785">
        <v>21.24648547945759</v>
      </c>
      <c r="F10" s="785">
        <v>21.115450253328682</v>
      </c>
      <c r="G10" s="785">
        <v>21.013411848409874</v>
      </c>
      <c r="H10" s="785">
        <v>20.723951777279925</v>
      </c>
      <c r="I10" s="786">
        <v>20.53768957882145</v>
      </c>
      <c r="J10" s="795"/>
      <c r="K10" s="797"/>
      <c r="L10" s="796"/>
      <c r="M10" s="342"/>
      <c r="N10" s="342"/>
      <c r="O10" s="342"/>
      <c r="P10" s="342"/>
      <c r="Q10" s="342"/>
      <c r="R10" s="342"/>
      <c r="S10" s="342"/>
      <c r="T10" s="342"/>
      <c r="U10" s="342"/>
    </row>
    <row r="11" spans="1:21" ht="12.95" customHeight="1" x14ac:dyDescent="0.2">
      <c r="A11" s="270"/>
      <c r="B11" s="788" t="s">
        <v>12</v>
      </c>
      <c r="C11" s="785"/>
      <c r="D11" s="785"/>
      <c r="E11" s="789"/>
      <c r="F11" s="789"/>
      <c r="G11" s="789"/>
      <c r="H11" s="789"/>
      <c r="I11" s="790"/>
      <c r="J11" s="798"/>
      <c r="K11" s="798"/>
      <c r="L11" s="342"/>
    </row>
    <row r="12" spans="1:21" ht="13.5" customHeight="1" x14ac:dyDescent="0.2">
      <c r="A12" s="270"/>
      <c r="B12" s="799" t="s">
        <v>15</v>
      </c>
      <c r="C12" s="800">
        <v>18.598810363866789</v>
      </c>
      <c r="D12" s="800">
        <v>18.314316796778943</v>
      </c>
      <c r="E12" s="800">
        <v>18.242324799724919</v>
      </c>
      <c r="F12" s="800">
        <v>17.950761590780861</v>
      </c>
      <c r="G12" s="800">
        <v>17.664306814626617</v>
      </c>
      <c r="H12" s="800">
        <v>17.468706452897386</v>
      </c>
      <c r="I12" s="801">
        <v>17.27340042827414</v>
      </c>
      <c r="J12" s="802"/>
      <c r="K12" s="802"/>
      <c r="L12" s="342"/>
      <c r="M12" s="342"/>
      <c r="N12" s="342"/>
      <c r="O12" s="342"/>
      <c r="P12" s="342"/>
      <c r="Q12" s="342"/>
      <c r="R12" s="342"/>
      <c r="S12" s="342"/>
      <c r="T12" s="342"/>
      <c r="U12" s="342"/>
    </row>
    <row r="13" spans="1:21" ht="25.5" x14ac:dyDescent="0.2">
      <c r="A13" s="270"/>
      <c r="B13" s="794" t="s">
        <v>16</v>
      </c>
      <c r="C13" s="800">
        <v>2.517633652871464</v>
      </c>
      <c r="D13" s="800">
        <v>2.6313746631781045</v>
      </c>
      <c r="E13" s="800">
        <v>2.5141188026332975</v>
      </c>
      <c r="F13" s="800">
        <v>2.6792186456261597</v>
      </c>
      <c r="G13" s="800">
        <v>2.894636189855829</v>
      </c>
      <c r="H13" s="800">
        <v>2.8082612194082963</v>
      </c>
      <c r="I13" s="801">
        <v>2.8200194449649567</v>
      </c>
      <c r="J13" s="793"/>
      <c r="K13" s="793"/>
      <c r="L13" s="342"/>
      <c r="M13" s="342"/>
      <c r="N13" s="342"/>
      <c r="O13" s="342"/>
      <c r="P13" s="342"/>
      <c r="Q13" s="342"/>
      <c r="R13" s="342"/>
      <c r="S13" s="342"/>
      <c r="T13" s="342"/>
      <c r="U13" s="342"/>
    </row>
    <row r="14" spans="1:21" ht="13.5" customHeight="1" x14ac:dyDescent="0.2">
      <c r="A14" s="270"/>
      <c r="B14" s="803" t="s">
        <v>310</v>
      </c>
      <c r="C14" s="804">
        <v>0.85905861912417092</v>
      </c>
      <c r="D14" s="804">
        <v>0.80357522118283797</v>
      </c>
      <c r="E14" s="804">
        <v>0.49004187709937136</v>
      </c>
      <c r="F14" s="804">
        <v>0.48547001692165964</v>
      </c>
      <c r="G14" s="804">
        <v>0.45446884392742992</v>
      </c>
      <c r="H14" s="804">
        <v>0.44698410497424018</v>
      </c>
      <c r="I14" s="805">
        <v>0.44426970558235435</v>
      </c>
      <c r="J14" s="806"/>
      <c r="K14" s="806"/>
      <c r="L14" s="807"/>
      <c r="M14" s="807"/>
      <c r="N14" s="807"/>
      <c r="O14" s="807"/>
      <c r="P14" s="807"/>
      <c r="Q14" s="807"/>
      <c r="R14" s="807"/>
      <c r="S14" s="807"/>
      <c r="T14" s="807"/>
      <c r="U14" s="807"/>
    </row>
    <row r="15" spans="1:21" ht="13.5" thickBot="1" x14ac:dyDescent="0.25">
      <c r="A15" s="270"/>
      <c r="B15" s="808" t="s">
        <v>495</v>
      </c>
      <c r="C15" s="809"/>
      <c r="D15" s="809"/>
      <c r="E15" s="809"/>
      <c r="F15" s="809"/>
      <c r="G15" s="809"/>
      <c r="H15" s="809"/>
      <c r="I15" s="810"/>
      <c r="J15" s="802"/>
      <c r="K15" s="802"/>
      <c r="L15" s="342"/>
      <c r="M15" s="342"/>
      <c r="N15" s="342"/>
      <c r="O15" s="342"/>
      <c r="P15" s="342"/>
      <c r="Q15" s="342"/>
      <c r="R15" s="342"/>
      <c r="S15" s="342"/>
      <c r="T15" s="342"/>
      <c r="U15" s="342"/>
    </row>
    <row r="16" spans="1:21" x14ac:dyDescent="0.2">
      <c r="A16" s="270"/>
      <c r="J16" s="802"/>
      <c r="K16" s="802"/>
      <c r="L16" s="342"/>
      <c r="M16" s="342"/>
      <c r="N16" s="342"/>
      <c r="O16" s="342"/>
      <c r="P16" s="342"/>
      <c r="Q16" s="342"/>
      <c r="R16" s="342"/>
      <c r="S16" s="342"/>
      <c r="T16" s="342"/>
      <c r="U16" s="342"/>
    </row>
    <row r="17" spans="1:21" ht="13.5" customHeight="1" x14ac:dyDescent="0.2">
      <c r="A17" s="296"/>
      <c r="J17" s="793"/>
      <c r="K17" s="793"/>
    </row>
    <row r="18" spans="1:21" ht="13.5" thickBot="1" x14ac:dyDescent="0.25">
      <c r="A18" s="811"/>
      <c r="B18" s="342"/>
      <c r="C18" s="812"/>
      <c r="D18" s="812"/>
      <c r="E18" s="812"/>
      <c r="F18" s="812"/>
      <c r="G18" s="813"/>
      <c r="H18" s="813"/>
      <c r="I18" s="812"/>
      <c r="J18" s="98"/>
      <c r="K18" s="98"/>
      <c r="L18" s="342"/>
      <c r="M18" s="342"/>
      <c r="N18" s="342"/>
      <c r="O18" s="342"/>
      <c r="P18" s="342"/>
      <c r="Q18" s="342"/>
      <c r="R18" s="342"/>
      <c r="S18" s="342"/>
      <c r="T18" s="342"/>
      <c r="U18" s="342"/>
    </row>
    <row r="19" spans="1:21" x14ac:dyDescent="0.2">
      <c r="A19" s="807"/>
      <c r="J19" s="793"/>
      <c r="K19" s="793"/>
      <c r="O19" s="342"/>
      <c r="P19" s="342"/>
      <c r="Q19" s="342"/>
      <c r="R19" s="342"/>
      <c r="S19" s="342"/>
      <c r="T19" s="342"/>
      <c r="U19" s="342"/>
    </row>
    <row r="20" spans="1:21" x14ac:dyDescent="0.2">
      <c r="A20" s="342"/>
      <c r="B20" s="342"/>
      <c r="C20" s="812"/>
      <c r="D20" s="812"/>
      <c r="E20" s="812"/>
      <c r="F20" s="812"/>
      <c r="G20" s="813"/>
      <c r="H20" s="813"/>
      <c r="I20" s="812"/>
      <c r="J20" s="98"/>
      <c r="K20" s="98"/>
      <c r="L20" s="342"/>
      <c r="M20" s="342"/>
      <c r="N20" s="342"/>
      <c r="O20" s="342"/>
      <c r="P20" s="342"/>
      <c r="Q20" s="342"/>
      <c r="R20" s="342"/>
      <c r="S20" s="342"/>
      <c r="T20" s="342"/>
      <c r="U20" s="342"/>
    </row>
    <row r="21" spans="1:21" x14ac:dyDescent="0.2">
      <c r="A21" s="342"/>
      <c r="J21" s="793"/>
      <c r="K21" s="793"/>
    </row>
    <row r="22" spans="1:21" x14ac:dyDescent="0.2">
      <c r="A22" s="342"/>
      <c r="B22" s="342"/>
      <c r="C22" s="812"/>
      <c r="D22" s="812"/>
      <c r="E22" s="812"/>
      <c r="F22" s="812"/>
      <c r="G22" s="813"/>
      <c r="H22" s="813"/>
      <c r="I22" s="812"/>
      <c r="J22" s="98"/>
      <c r="K22" s="98"/>
      <c r="L22" s="342"/>
      <c r="M22" s="342"/>
      <c r="N22" s="342"/>
    </row>
    <row r="23" spans="1:21" x14ac:dyDescent="0.2">
      <c r="A23" s="342"/>
      <c r="J23" s="793"/>
      <c r="K23" s="793"/>
    </row>
    <row r="24" spans="1:21" x14ac:dyDescent="0.2">
      <c r="A24" s="342"/>
      <c r="B24" s="342"/>
      <c r="C24" s="812"/>
      <c r="D24" s="812"/>
      <c r="E24" s="812"/>
      <c r="F24" s="812"/>
      <c r="G24" s="813"/>
      <c r="H24" s="813"/>
      <c r="I24" s="812"/>
      <c r="J24" s="98"/>
      <c r="K24" s="98"/>
      <c r="L24" s="342"/>
      <c r="M24" s="342"/>
      <c r="N24" s="342"/>
    </row>
    <row r="25" spans="1:21" x14ac:dyDescent="0.2">
      <c r="A25" s="342"/>
      <c r="J25" s="793"/>
      <c r="K25" s="793"/>
    </row>
    <row r="26" spans="1:21" x14ac:dyDescent="0.2">
      <c r="A26" s="342"/>
      <c r="B26" s="342"/>
      <c r="C26" s="812"/>
      <c r="D26" s="812"/>
      <c r="E26" s="812"/>
      <c r="F26" s="812"/>
      <c r="G26" s="813"/>
      <c r="H26" s="813"/>
      <c r="I26" s="812"/>
      <c r="J26" s="98"/>
      <c r="K26" s="98"/>
      <c r="L26" s="342"/>
      <c r="M26" s="342"/>
      <c r="N26" s="342"/>
    </row>
    <row r="27" spans="1:21" x14ac:dyDescent="0.2">
      <c r="A27" s="342"/>
      <c r="J27" s="793"/>
      <c r="K27" s="793"/>
    </row>
    <row r="28" spans="1:21" x14ac:dyDescent="0.2">
      <c r="A28" s="342"/>
      <c r="B28" s="342"/>
      <c r="C28" s="812"/>
      <c r="D28" s="812"/>
      <c r="E28" s="812"/>
      <c r="F28" s="812"/>
      <c r="G28" s="813"/>
      <c r="H28" s="813"/>
      <c r="I28" s="812"/>
      <c r="J28" s="98"/>
      <c r="K28" s="98"/>
      <c r="L28" s="342"/>
      <c r="M28" s="342"/>
      <c r="N28" s="342"/>
    </row>
    <row r="29" spans="1:21" x14ac:dyDescent="0.2">
      <c r="A29" s="342"/>
      <c r="J29" s="793"/>
      <c r="K29" s="793"/>
    </row>
    <row r="30" spans="1:21" x14ac:dyDescent="0.2">
      <c r="A30" s="342"/>
      <c r="B30" s="342"/>
      <c r="C30" s="812"/>
      <c r="D30" s="812"/>
      <c r="E30" s="812"/>
      <c r="F30" s="812"/>
      <c r="G30" s="813"/>
      <c r="H30" s="813"/>
      <c r="I30" s="812"/>
      <c r="J30" s="98"/>
      <c r="K30" s="98"/>
      <c r="L30" s="342"/>
      <c r="M30" s="342"/>
      <c r="N30" s="342"/>
    </row>
    <row r="31" spans="1:21" x14ac:dyDescent="0.2">
      <c r="A31" s="342"/>
      <c r="J31" s="793"/>
      <c r="K31" s="793"/>
    </row>
    <row r="32" spans="1:21" x14ac:dyDescent="0.2">
      <c r="A32" s="342"/>
      <c r="B32" s="342"/>
      <c r="C32" s="812"/>
      <c r="D32" s="812"/>
      <c r="E32" s="812"/>
      <c r="F32" s="812"/>
      <c r="G32" s="813"/>
      <c r="H32" s="813"/>
      <c r="I32" s="812"/>
      <c r="J32" s="98"/>
      <c r="K32" s="98"/>
      <c r="L32" s="342"/>
      <c r="M32" s="342"/>
      <c r="N32" s="342"/>
    </row>
    <row r="33" spans="1:14" x14ac:dyDescent="0.2">
      <c r="A33" s="342"/>
      <c r="J33" s="793"/>
      <c r="K33" s="793"/>
    </row>
    <row r="34" spans="1:14" x14ac:dyDescent="0.2">
      <c r="A34" s="342"/>
      <c r="B34" s="342"/>
      <c r="C34" s="812"/>
      <c r="D34" s="812"/>
      <c r="E34" s="812"/>
      <c r="F34" s="812"/>
      <c r="G34" s="813"/>
      <c r="H34" s="813"/>
      <c r="I34" s="812"/>
      <c r="J34" s="98"/>
      <c r="K34" s="98"/>
      <c r="L34" s="342"/>
      <c r="M34" s="342"/>
      <c r="N34" s="342"/>
    </row>
    <row r="35" spans="1:14" x14ac:dyDescent="0.2">
      <c r="A35" s="342"/>
      <c r="J35" s="793"/>
      <c r="K35" s="793"/>
    </row>
    <row r="36" spans="1:14" x14ac:dyDescent="0.2">
      <c r="B36" s="342"/>
      <c r="C36" s="812"/>
      <c r="D36" s="812"/>
      <c r="E36" s="812"/>
      <c r="F36" s="812"/>
      <c r="G36" s="813"/>
      <c r="H36" s="813"/>
      <c r="I36" s="812"/>
      <c r="J36" s="98"/>
      <c r="K36" s="98"/>
      <c r="L36" s="342"/>
      <c r="M36" s="342"/>
      <c r="N36" s="342"/>
    </row>
    <row r="37" spans="1:14" x14ac:dyDescent="0.2">
      <c r="J37" s="793"/>
      <c r="K37" s="793"/>
    </row>
    <row r="38" spans="1:14" x14ac:dyDescent="0.2">
      <c r="B38" s="342"/>
      <c r="C38" s="812"/>
      <c r="D38" s="812"/>
      <c r="E38" s="812"/>
      <c r="F38" s="812"/>
      <c r="G38" s="813"/>
      <c r="H38" s="813"/>
      <c r="I38" s="812"/>
      <c r="J38" s="98"/>
      <c r="K38" s="98"/>
      <c r="L38" s="342"/>
      <c r="M38" s="342"/>
      <c r="N38" s="342"/>
    </row>
    <row r="39" spans="1:14" x14ac:dyDescent="0.2">
      <c r="J39" s="793"/>
      <c r="K39" s="793"/>
    </row>
  </sheetData>
  <mergeCells count="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oddHeader>&amp;CEconomic and fiscal outlook - supplementary tables: expenditure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pageSetUpPr fitToPage="1"/>
  </sheetPr>
  <dimension ref="A1:Z99"/>
  <sheetViews>
    <sheetView zoomScale="85" zoomScaleNormal="85" workbookViewId="0"/>
  </sheetViews>
  <sheetFormatPr defaultColWidth="9.21875" defaultRowHeight="12.75" x14ac:dyDescent="0.2"/>
  <cols>
    <col min="1" max="1" width="9.33203125" style="5" customWidth="1"/>
    <col min="2" max="3" width="0.77734375" style="5" customWidth="1"/>
    <col min="4" max="4" width="46.6640625" style="5" customWidth="1"/>
    <col min="5" max="14" width="10.6640625" style="5" customWidth="1"/>
    <col min="15" max="15" width="1.109375" style="5" customWidth="1"/>
    <col min="16" max="16" width="10.6640625" style="5" customWidth="1"/>
    <col min="17" max="17" width="9.21875" style="8"/>
    <col min="18" max="18" width="9.88671875" style="5" customWidth="1"/>
    <col min="19" max="19" width="9.21875" style="5"/>
    <col min="20" max="20" width="9.21875" style="8"/>
    <col min="21" max="21" width="9.21875" style="5"/>
    <col min="22" max="27" width="9.88671875" style="5" customWidth="1"/>
    <col min="28" max="16384" width="9.21875" style="5"/>
  </cols>
  <sheetData>
    <row r="1" spans="1:22" ht="33.75" customHeight="1" thickBot="1" x14ac:dyDescent="0.25">
      <c r="A1" s="17" t="s">
        <v>0</v>
      </c>
      <c r="B1" s="17"/>
      <c r="C1" s="17"/>
      <c r="D1" s="560"/>
      <c r="E1" s="560"/>
      <c r="F1" s="560"/>
      <c r="G1" s="560"/>
      <c r="H1" s="560"/>
      <c r="I1" s="560"/>
      <c r="J1" s="560"/>
      <c r="K1" s="560"/>
      <c r="L1" s="560"/>
      <c r="M1" s="560"/>
      <c r="N1" s="560"/>
      <c r="O1" s="560"/>
      <c r="P1" s="560"/>
      <c r="Q1" s="560"/>
      <c r="R1" s="560"/>
      <c r="S1" s="8"/>
    </row>
    <row r="2" spans="1:22" ht="21.75" customHeight="1" thickBot="1" x14ac:dyDescent="0.25">
      <c r="A2" s="561"/>
      <c r="B2" s="988" t="s">
        <v>270</v>
      </c>
      <c r="C2" s="989"/>
      <c r="D2" s="989"/>
      <c r="E2" s="989"/>
      <c r="F2" s="989"/>
      <c r="G2" s="989"/>
      <c r="H2" s="989"/>
      <c r="I2" s="989"/>
      <c r="J2" s="989"/>
      <c r="K2" s="989"/>
      <c r="L2" s="989"/>
      <c r="M2" s="989"/>
      <c r="N2" s="989"/>
      <c r="O2" s="989"/>
      <c r="P2" s="989"/>
      <c r="Q2" s="989"/>
      <c r="R2" s="989"/>
      <c r="S2" s="989"/>
      <c r="T2" s="989"/>
      <c r="U2" s="990"/>
    </row>
    <row r="3" spans="1:22" ht="15.75" customHeight="1" x14ac:dyDescent="0.2">
      <c r="A3" s="570"/>
      <c r="B3" s="566"/>
      <c r="C3" s="567"/>
      <c r="D3" s="567"/>
      <c r="E3" s="991" t="s">
        <v>1</v>
      </c>
      <c r="F3" s="991"/>
      <c r="G3" s="991"/>
      <c r="H3" s="991"/>
      <c r="I3" s="991"/>
      <c r="J3" s="991"/>
      <c r="K3" s="991"/>
      <c r="L3" s="991"/>
      <c r="M3" s="991"/>
      <c r="N3" s="991"/>
      <c r="O3" s="991"/>
      <c r="P3" s="991"/>
      <c r="Q3" s="991"/>
      <c r="R3" s="991"/>
      <c r="S3" s="991"/>
      <c r="T3" s="991"/>
      <c r="U3" s="992"/>
    </row>
    <row r="4" spans="1:22" ht="18" customHeight="1" x14ac:dyDescent="0.2">
      <c r="A4" s="570"/>
      <c r="B4" s="566"/>
      <c r="C4" s="567"/>
      <c r="D4" s="567"/>
      <c r="E4" s="971" t="s">
        <v>2</v>
      </c>
      <c r="F4" s="971"/>
      <c r="G4" s="971"/>
      <c r="H4" s="971"/>
      <c r="I4" s="971"/>
      <c r="J4" s="971"/>
      <c r="K4" s="971"/>
      <c r="L4" s="971"/>
      <c r="M4" s="971"/>
      <c r="N4" s="971"/>
      <c r="O4" s="676"/>
      <c r="P4" s="969" t="s">
        <v>3</v>
      </c>
      <c r="Q4" s="969"/>
      <c r="R4" s="969"/>
      <c r="S4" s="969"/>
      <c r="T4" s="969"/>
      <c r="U4" s="970"/>
    </row>
    <row r="5" spans="1:22" x14ac:dyDescent="0.2">
      <c r="A5" s="570"/>
      <c r="B5" s="571"/>
      <c r="C5" s="572"/>
      <c r="D5" s="572"/>
      <c r="E5" s="677" t="s">
        <v>20</v>
      </c>
      <c r="F5" s="677" t="s">
        <v>21</v>
      </c>
      <c r="G5" s="677" t="s">
        <v>22</v>
      </c>
      <c r="H5" s="677" t="s">
        <v>23</v>
      </c>
      <c r="I5" s="677" t="s">
        <v>17</v>
      </c>
      <c r="J5" s="677" t="s">
        <v>18</v>
      </c>
      <c r="K5" s="677" t="s">
        <v>19</v>
      </c>
      <c r="L5" s="677" t="s">
        <v>4</v>
      </c>
      <c r="M5" s="677" t="s">
        <v>5</v>
      </c>
      <c r="N5" s="574" t="s">
        <v>6</v>
      </c>
      <c r="O5" s="574"/>
      <c r="P5" s="574" t="s">
        <v>7</v>
      </c>
      <c r="Q5" s="574" t="s">
        <v>8</v>
      </c>
      <c r="R5" s="574" t="s">
        <v>9</v>
      </c>
      <c r="S5" s="574" t="s">
        <v>10</v>
      </c>
      <c r="T5" s="574" t="s">
        <v>259</v>
      </c>
      <c r="U5" s="678" t="s">
        <v>318</v>
      </c>
    </row>
    <row r="6" spans="1:22" x14ac:dyDescent="0.2">
      <c r="A6" s="570"/>
      <c r="B6" s="679"/>
      <c r="C6" s="680"/>
      <c r="D6" s="680"/>
      <c r="E6" s="681"/>
      <c r="F6" s="681"/>
      <c r="G6" s="681"/>
      <c r="H6" s="681"/>
      <c r="I6" s="681"/>
      <c r="J6" s="681"/>
      <c r="K6" s="681"/>
      <c r="L6" s="681"/>
      <c r="M6" s="681"/>
      <c r="N6" s="682"/>
      <c r="O6" s="682"/>
      <c r="P6" s="682"/>
      <c r="Q6" s="682"/>
      <c r="R6" s="682"/>
      <c r="S6" s="682"/>
      <c r="T6" s="682"/>
      <c r="U6" s="683"/>
    </row>
    <row r="7" spans="1:22" ht="15.75" customHeight="1" x14ac:dyDescent="0.2">
      <c r="A7" s="562"/>
      <c r="B7" s="965" t="s">
        <v>24</v>
      </c>
      <c r="C7" s="966"/>
      <c r="D7" s="966"/>
      <c r="E7" s="966"/>
      <c r="F7" s="966"/>
      <c r="G7" s="966"/>
      <c r="H7" s="966"/>
      <c r="I7" s="966"/>
      <c r="J7" s="966"/>
      <c r="K7" s="966"/>
      <c r="L7" s="966"/>
      <c r="M7" s="966"/>
      <c r="N7" s="966"/>
      <c r="O7" s="966"/>
      <c r="P7" s="966"/>
      <c r="Q7" s="966"/>
      <c r="R7" s="966"/>
      <c r="S7" s="966"/>
      <c r="T7" s="966"/>
      <c r="U7" s="967"/>
      <c r="V7" s="6"/>
    </row>
    <row r="8" spans="1:22" x14ac:dyDescent="0.2">
      <c r="A8" s="562"/>
      <c r="B8" s="684"/>
      <c r="C8" s="620"/>
      <c r="D8" s="592" t="s">
        <v>25</v>
      </c>
      <c r="E8" s="594">
        <v>275.82737720099999</v>
      </c>
      <c r="F8" s="594">
        <v>287.82525018600001</v>
      </c>
      <c r="G8" s="594">
        <v>305.61552581000001</v>
      </c>
      <c r="H8" s="594">
        <v>311.99062552864001</v>
      </c>
      <c r="I8" s="594">
        <v>307.21628343999998</v>
      </c>
      <c r="J8" s="594">
        <v>303.50263280600001</v>
      </c>
      <c r="K8" s="594">
        <v>308.68218100000001</v>
      </c>
      <c r="L8" s="594">
        <v>310.57818197859001</v>
      </c>
      <c r="M8" s="594">
        <v>309.74895700000008</v>
      </c>
      <c r="N8" s="594">
        <v>312.51734299999998</v>
      </c>
      <c r="O8" s="594"/>
      <c r="P8" s="594">
        <v>318.03647899999999</v>
      </c>
      <c r="Q8" s="594">
        <v>324.99883404512076</v>
      </c>
      <c r="R8" s="594">
        <v>326.86183166800799</v>
      </c>
      <c r="S8" s="594">
        <v>330.25485470527786</v>
      </c>
      <c r="T8" s="594">
        <v>336.22158779131382</v>
      </c>
      <c r="U8" s="644">
        <v>342.17456377809452</v>
      </c>
    </row>
    <row r="9" spans="1:22" x14ac:dyDescent="0.2">
      <c r="A9" s="562"/>
      <c r="B9" s="684"/>
      <c r="C9" s="620"/>
      <c r="D9" s="592" t="s">
        <v>331</v>
      </c>
      <c r="E9" s="594">
        <v>327.50426320000997</v>
      </c>
      <c r="F9" s="594">
        <v>333.04537005741497</v>
      </c>
      <c r="G9" s="594">
        <v>348.51677430078547</v>
      </c>
      <c r="H9" s="594">
        <v>349.3058075500777</v>
      </c>
      <c r="I9" s="594">
        <v>339.23495701765154</v>
      </c>
      <c r="J9" s="594">
        <v>328.28239745342154</v>
      </c>
      <c r="K9" s="594">
        <v>328.27760861218326</v>
      </c>
      <c r="L9" s="594">
        <v>325.49029589164428</v>
      </c>
      <c r="M9" s="594">
        <v>322.51857767871462</v>
      </c>
      <c r="N9" s="594">
        <v>318.34267236696076</v>
      </c>
      <c r="O9" s="594"/>
      <c r="P9" s="594">
        <v>318.03647899999999</v>
      </c>
      <c r="Q9" s="594">
        <v>320.14248032348343</v>
      </c>
      <c r="R9" s="594">
        <v>316.9987581493545</v>
      </c>
      <c r="S9" s="594">
        <v>315.05567313845461</v>
      </c>
      <c r="T9" s="594">
        <v>315.2694047756101</v>
      </c>
      <c r="U9" s="644">
        <v>315.05879811580274</v>
      </c>
    </row>
    <row r="10" spans="1:22" x14ac:dyDescent="0.2">
      <c r="A10" s="562"/>
      <c r="B10" s="684"/>
      <c r="C10" s="620"/>
      <c r="D10" s="592" t="s">
        <v>26</v>
      </c>
      <c r="E10" s="594"/>
      <c r="F10" s="594">
        <v>1.6919190007676388</v>
      </c>
      <c r="G10" s="594">
        <v>4.6454344165491213</v>
      </c>
      <c r="H10" s="594">
        <v>0.22639749575188439</v>
      </c>
      <c r="I10" s="594">
        <v>-2.8831042355293102</v>
      </c>
      <c r="J10" s="594">
        <v>-3.2286058195529987</v>
      </c>
      <c r="K10" s="594">
        <v>-1.4587566300905408E-3</v>
      </c>
      <c r="L10" s="594">
        <v>-0.8490718365844474</v>
      </c>
      <c r="M10" s="594">
        <v>-0.91299748423804283</v>
      </c>
      <c r="N10" s="594">
        <v>-1.2947797741790223</v>
      </c>
      <c r="O10" s="594"/>
      <c r="P10" s="594">
        <v>-9.6183576233788148E-2</v>
      </c>
      <c r="Q10" s="594">
        <v>0.66218860493780785</v>
      </c>
      <c r="R10" s="594">
        <v>-0.98197595362926604</v>
      </c>
      <c r="S10" s="594">
        <v>-0.61296297255032384</v>
      </c>
      <c r="T10" s="594">
        <v>6.7839323452378864E-2</v>
      </c>
      <c r="U10" s="644">
        <v>-6.6802124347353775E-2</v>
      </c>
    </row>
    <row r="11" spans="1:22" ht="13.5" customHeight="1" x14ac:dyDescent="0.2">
      <c r="A11" s="562"/>
      <c r="B11" s="684"/>
      <c r="C11" s="620"/>
      <c r="D11" s="592" t="s">
        <v>27</v>
      </c>
      <c r="E11" s="594">
        <v>17.76164774131356</v>
      </c>
      <c r="F11" s="594">
        <v>18.495615239229885</v>
      </c>
      <c r="G11" s="594">
        <v>19.841826979098968</v>
      </c>
      <c r="H11" s="594">
        <v>19.506533980442864</v>
      </c>
      <c r="I11" s="594">
        <v>18.730952748920373</v>
      </c>
      <c r="J11" s="594">
        <v>17.849946056931131</v>
      </c>
      <c r="K11" s="594">
        <v>17.403458284259361</v>
      </c>
      <c r="L11" s="594">
        <v>16.795899369952156</v>
      </c>
      <c r="M11" s="594">
        <v>16.283028480019517</v>
      </c>
      <c r="N11" s="594">
        <v>15.729477216424586</v>
      </c>
      <c r="O11" s="594"/>
      <c r="P11" s="594">
        <v>15.481893082042674</v>
      </c>
      <c r="Q11" s="594">
        <v>15.358728446079601</v>
      </c>
      <c r="R11" s="594">
        <v>15.014854988807965</v>
      </c>
      <c r="S11" s="594">
        <v>14.734344223364374</v>
      </c>
      <c r="T11" s="594">
        <v>14.542267522104549</v>
      </c>
      <c r="U11" s="644">
        <v>14.322950185249217</v>
      </c>
    </row>
    <row r="12" spans="1:22" ht="13.5" customHeight="1" x14ac:dyDescent="0.2">
      <c r="A12" s="562"/>
      <c r="B12" s="685"/>
      <c r="C12" s="686"/>
      <c r="D12" s="687" t="s">
        <v>336</v>
      </c>
      <c r="E12" s="688">
        <v>5325</v>
      </c>
      <c r="F12" s="688">
        <v>5373</v>
      </c>
      <c r="G12" s="688">
        <v>5581</v>
      </c>
      <c r="H12" s="688">
        <v>5548</v>
      </c>
      <c r="I12" s="688">
        <v>5347</v>
      </c>
      <c r="J12" s="688">
        <v>5141</v>
      </c>
      <c r="K12" s="688">
        <v>5106</v>
      </c>
      <c r="L12" s="688">
        <v>5024</v>
      </c>
      <c r="M12" s="688">
        <v>4939</v>
      </c>
      <c r="N12" s="688">
        <v>4838</v>
      </c>
      <c r="O12" s="688"/>
      <c r="P12" s="688">
        <v>4804</v>
      </c>
      <c r="Q12" s="688">
        <v>4806</v>
      </c>
      <c r="R12" s="688">
        <v>4730</v>
      </c>
      <c r="S12" s="688">
        <v>4675</v>
      </c>
      <c r="T12" s="688">
        <v>4654</v>
      </c>
      <c r="U12" s="689">
        <v>4627</v>
      </c>
    </row>
    <row r="13" spans="1:22" ht="15.75" customHeight="1" x14ac:dyDescent="0.2">
      <c r="A13" s="562"/>
      <c r="B13" s="962" t="s">
        <v>271</v>
      </c>
      <c r="C13" s="963"/>
      <c r="D13" s="963"/>
      <c r="E13" s="963"/>
      <c r="F13" s="963"/>
      <c r="G13" s="963"/>
      <c r="H13" s="963"/>
      <c r="I13" s="963"/>
      <c r="J13" s="963"/>
      <c r="K13" s="963"/>
      <c r="L13" s="963"/>
      <c r="M13" s="963"/>
      <c r="N13" s="963"/>
      <c r="O13" s="963"/>
      <c r="P13" s="963"/>
      <c r="Q13" s="963"/>
      <c r="R13" s="963"/>
      <c r="S13" s="963"/>
      <c r="T13" s="963"/>
      <c r="U13" s="964"/>
    </row>
    <row r="14" spans="1:22" x14ac:dyDescent="0.2">
      <c r="A14" s="562"/>
      <c r="B14" s="684"/>
      <c r="C14" s="620"/>
      <c r="D14" s="592" t="s">
        <v>274</v>
      </c>
      <c r="E14" s="594">
        <v>47.555411312339999</v>
      </c>
      <c r="F14" s="594">
        <v>49.839862200350879</v>
      </c>
      <c r="G14" s="594">
        <v>58.161265948029694</v>
      </c>
      <c r="H14" s="594">
        <v>49.431374903962215</v>
      </c>
      <c r="I14" s="594">
        <v>41.862758947060733</v>
      </c>
      <c r="J14" s="594">
        <v>40.356622184000003</v>
      </c>
      <c r="K14" s="594">
        <v>42.985455915999999</v>
      </c>
      <c r="L14" s="594">
        <v>47.267434194000003</v>
      </c>
      <c r="M14" s="594">
        <v>45.279323389342608</v>
      </c>
      <c r="N14" s="594">
        <v>46.819301975000009</v>
      </c>
      <c r="O14" s="594"/>
      <c r="P14" s="594">
        <v>51.017988875</v>
      </c>
      <c r="Q14" s="594">
        <v>53.485655952652351</v>
      </c>
      <c r="R14" s="594">
        <v>59.692727599718538</v>
      </c>
      <c r="S14" s="594">
        <v>68.324075170851998</v>
      </c>
      <c r="T14" s="594">
        <v>68.164691965201555</v>
      </c>
      <c r="U14" s="644">
        <v>70.628329976047866</v>
      </c>
    </row>
    <row r="15" spans="1:22" x14ac:dyDescent="0.2">
      <c r="A15" s="562"/>
      <c r="B15" s="684"/>
      <c r="C15" s="620"/>
      <c r="D15" s="592" t="s">
        <v>332</v>
      </c>
      <c r="E15" s="594">
        <v>56.465025702187141</v>
      </c>
      <c r="F15" s="594">
        <v>57.670184736744858</v>
      </c>
      <c r="G15" s="594">
        <v>66.325742920728814</v>
      </c>
      <c r="H15" s="594">
        <v>55.343542133300829</v>
      </c>
      <c r="I15" s="594">
        <v>46.225776423794294</v>
      </c>
      <c r="J15" s="594">
        <v>43.651577454861375</v>
      </c>
      <c r="K15" s="594">
        <v>45.714212033537834</v>
      </c>
      <c r="L15" s="594">
        <v>49.536934770596567</v>
      </c>
      <c r="M15" s="594">
        <v>47.145995645064694</v>
      </c>
      <c r="N15" s="594">
        <v>47.692014676693404</v>
      </c>
      <c r="O15" s="594"/>
      <c r="P15" s="594">
        <v>51.017988875</v>
      </c>
      <c r="Q15" s="594">
        <v>52.686436887442355</v>
      </c>
      <c r="R15" s="594">
        <v>57.891496303177995</v>
      </c>
      <c r="S15" s="594">
        <v>65.179624728681219</v>
      </c>
      <c r="T15" s="594">
        <v>63.916900767003938</v>
      </c>
      <c r="U15" s="644">
        <v>65.031358583424051</v>
      </c>
    </row>
    <row r="16" spans="1:22" x14ac:dyDescent="0.2">
      <c r="A16" s="562"/>
      <c r="B16" s="684"/>
      <c r="C16" s="620"/>
      <c r="D16" s="592" t="s">
        <v>275</v>
      </c>
      <c r="E16" s="594"/>
      <c r="F16" s="594">
        <v>2.1343460302561068</v>
      </c>
      <c r="G16" s="594">
        <v>15.008722832248921</v>
      </c>
      <c r="H16" s="594">
        <v>-16.557976290674482</v>
      </c>
      <c r="I16" s="594">
        <v>-16.474850286137134</v>
      </c>
      <c r="J16" s="594">
        <v>-5.5687522592002825</v>
      </c>
      <c r="K16" s="594">
        <v>4.7252234602732424</v>
      </c>
      <c r="L16" s="594">
        <v>8.3622194652600115</v>
      </c>
      <c r="M16" s="594">
        <v>-4.8265786662097909</v>
      </c>
      <c r="N16" s="594">
        <v>1.1581450856174014</v>
      </c>
      <c r="O16" s="594"/>
      <c r="P16" s="594">
        <v>6.9738597139448633</v>
      </c>
      <c r="Q16" s="594">
        <v>3.2703131762607196</v>
      </c>
      <c r="R16" s="594">
        <v>9.8793156706640914</v>
      </c>
      <c r="S16" s="594">
        <v>12.589290121877772</v>
      </c>
      <c r="T16" s="594">
        <v>-1.9372986066328757</v>
      </c>
      <c r="U16" s="644">
        <v>1.7436042784406025</v>
      </c>
    </row>
    <row r="17" spans="1:25" ht="13.5" customHeight="1" x14ac:dyDescent="0.2">
      <c r="A17" s="562"/>
      <c r="B17" s="684"/>
      <c r="C17" s="620"/>
      <c r="D17" s="592" t="s">
        <v>276</v>
      </c>
      <c r="E17" s="594">
        <v>3.0622865376685993</v>
      </c>
      <c r="F17" s="594">
        <v>3.2027034259093821</v>
      </c>
      <c r="G17" s="594">
        <v>3.7760705146361548</v>
      </c>
      <c r="H17" s="594">
        <v>3.0905889964813542</v>
      </c>
      <c r="I17" s="594">
        <v>2.5523691355050859</v>
      </c>
      <c r="J17" s="594">
        <v>2.3735000990413457</v>
      </c>
      <c r="K17" s="594">
        <v>2.4235140053775113</v>
      </c>
      <c r="L17" s="594">
        <v>2.5561971647222399</v>
      </c>
      <c r="M17" s="594">
        <v>2.3802647132228421</v>
      </c>
      <c r="N17" s="594">
        <v>2.3564872804664327</v>
      </c>
      <c r="O17" s="594"/>
      <c r="P17" s="594">
        <v>2.4835360129351471</v>
      </c>
      <c r="Q17" s="594">
        <v>2.5276141926810132</v>
      </c>
      <c r="R17" s="594">
        <v>2.7420688558905639</v>
      </c>
      <c r="S17" s="594">
        <v>3.0482835542531324</v>
      </c>
      <c r="T17" s="594">
        <v>2.9482615694952723</v>
      </c>
      <c r="U17" s="644">
        <v>2.9564034238685251</v>
      </c>
    </row>
    <row r="18" spans="1:25" ht="13.5" customHeight="1" x14ac:dyDescent="0.2">
      <c r="A18" s="562"/>
      <c r="B18" s="685"/>
      <c r="C18" s="686"/>
      <c r="D18" s="687" t="s">
        <v>337</v>
      </c>
      <c r="E18" s="688">
        <v>918</v>
      </c>
      <c r="F18" s="688">
        <v>930</v>
      </c>
      <c r="G18" s="688">
        <v>1062</v>
      </c>
      <c r="H18" s="688">
        <v>879</v>
      </c>
      <c r="I18" s="688">
        <v>729</v>
      </c>
      <c r="J18" s="688">
        <v>684</v>
      </c>
      <c r="K18" s="688">
        <v>711</v>
      </c>
      <c r="L18" s="688">
        <v>765</v>
      </c>
      <c r="M18" s="688">
        <v>722</v>
      </c>
      <c r="N18" s="688">
        <v>725</v>
      </c>
      <c r="O18" s="688"/>
      <c r="P18" s="688">
        <v>771</v>
      </c>
      <c r="Q18" s="688">
        <v>791</v>
      </c>
      <c r="R18" s="688">
        <v>864</v>
      </c>
      <c r="S18" s="688">
        <v>967</v>
      </c>
      <c r="T18" s="688">
        <v>943</v>
      </c>
      <c r="U18" s="689">
        <v>955</v>
      </c>
    </row>
    <row r="19" spans="1:25" ht="15.75" customHeight="1" x14ac:dyDescent="0.2">
      <c r="A19" s="562"/>
      <c r="B19" s="962" t="s">
        <v>28</v>
      </c>
      <c r="C19" s="963"/>
      <c r="D19" s="963"/>
      <c r="E19" s="963"/>
      <c r="F19" s="963"/>
      <c r="G19" s="963"/>
      <c r="H19" s="963"/>
      <c r="I19" s="963"/>
      <c r="J19" s="963"/>
      <c r="K19" s="963"/>
      <c r="L19" s="963"/>
      <c r="M19" s="963"/>
      <c r="N19" s="963"/>
      <c r="O19" s="963"/>
      <c r="P19" s="963"/>
      <c r="Q19" s="963"/>
      <c r="R19" s="963"/>
      <c r="S19" s="963"/>
      <c r="T19" s="963"/>
      <c r="U19" s="964"/>
    </row>
    <row r="20" spans="1:25" x14ac:dyDescent="0.2">
      <c r="A20" s="562"/>
      <c r="B20" s="684"/>
      <c r="C20" s="596"/>
      <c r="D20" s="592" t="s">
        <v>29</v>
      </c>
      <c r="E20" s="690">
        <v>286.76629400000002</v>
      </c>
      <c r="F20" s="690">
        <v>299.94735100000003</v>
      </c>
      <c r="G20" s="690">
        <v>318.08264200000002</v>
      </c>
      <c r="H20" s="690">
        <v>324.94498900000002</v>
      </c>
      <c r="I20" s="690">
        <v>313.267403</v>
      </c>
      <c r="J20" s="690">
        <v>309.98998599999999</v>
      </c>
      <c r="K20" s="690">
        <v>308.71881300000001</v>
      </c>
      <c r="L20" s="690">
        <v>310.64616799999999</v>
      </c>
      <c r="M20" s="690">
        <v>309.74895700000008</v>
      </c>
      <c r="N20" s="690">
        <v>312.51734299999998</v>
      </c>
      <c r="O20" s="690"/>
      <c r="P20" s="690">
        <v>316.628739</v>
      </c>
      <c r="Q20" s="690">
        <v>322.52529404512075</v>
      </c>
      <c r="R20" s="690">
        <v>326.86183166800799</v>
      </c>
      <c r="S20" s="690">
        <v>330.25485470527786</v>
      </c>
      <c r="T20" s="690">
        <v>336.22158779131382</v>
      </c>
      <c r="U20" s="691">
        <v>342.17456377809452</v>
      </c>
    </row>
    <row r="21" spans="1:25" x14ac:dyDescent="0.2">
      <c r="A21" s="562"/>
      <c r="B21" s="630"/>
      <c r="C21" s="596"/>
      <c r="D21" s="592" t="s">
        <v>30</v>
      </c>
      <c r="E21" s="690">
        <v>43.189293280000001</v>
      </c>
      <c r="F21" s="690">
        <v>47.242335060000002</v>
      </c>
      <c r="G21" s="690">
        <v>54.660401890000003</v>
      </c>
      <c r="H21" s="690">
        <v>42.333612796000004</v>
      </c>
      <c r="I21" s="690">
        <v>42.325887692000002</v>
      </c>
      <c r="J21" s="690">
        <v>39.479622184</v>
      </c>
      <c r="K21" s="690">
        <v>42.162455915999999</v>
      </c>
      <c r="L21" s="690">
        <v>46.237434194000002</v>
      </c>
      <c r="M21" s="690">
        <v>44.945323389342605</v>
      </c>
      <c r="N21" s="690">
        <v>46.39856600000001</v>
      </c>
      <c r="O21" s="690"/>
      <c r="P21" s="690">
        <v>49.578637000000001</v>
      </c>
      <c r="Q21" s="690">
        <v>52.422545952652349</v>
      </c>
      <c r="R21" s="690">
        <v>59.692727599718538</v>
      </c>
      <c r="S21" s="690">
        <v>68.324075170851998</v>
      </c>
      <c r="T21" s="690">
        <v>68.164691965201555</v>
      </c>
      <c r="U21" s="691">
        <v>70.628329976047866</v>
      </c>
    </row>
    <row r="22" spans="1:25" x14ac:dyDescent="0.2">
      <c r="A22" s="562"/>
      <c r="B22" s="630"/>
      <c r="C22" s="596"/>
      <c r="D22" s="592" t="s">
        <v>273</v>
      </c>
      <c r="E22" s="690">
        <v>329.95558728000003</v>
      </c>
      <c r="F22" s="690">
        <v>347.18968606000004</v>
      </c>
      <c r="G22" s="690">
        <v>372.74304389000002</v>
      </c>
      <c r="H22" s="690">
        <v>367.27860179600003</v>
      </c>
      <c r="I22" s="690">
        <v>355.59329069199998</v>
      </c>
      <c r="J22" s="690">
        <v>349.46960818399998</v>
      </c>
      <c r="K22" s="690">
        <v>350.88126891600001</v>
      </c>
      <c r="L22" s="690">
        <v>356.88360219399999</v>
      </c>
      <c r="M22" s="690">
        <v>354.69428038934268</v>
      </c>
      <c r="N22" s="690">
        <v>358.915909</v>
      </c>
      <c r="O22" s="690"/>
      <c r="P22" s="690">
        <v>366.20737600000001</v>
      </c>
      <c r="Q22" s="690">
        <v>374.94783999777309</v>
      </c>
      <c r="R22" s="690">
        <v>386.55455926772652</v>
      </c>
      <c r="S22" s="690">
        <v>398.57892987612985</v>
      </c>
      <c r="T22" s="690">
        <v>404.38627975651536</v>
      </c>
      <c r="U22" s="691">
        <v>412.80289375414236</v>
      </c>
    </row>
    <row r="23" spans="1:25" x14ac:dyDescent="0.2">
      <c r="A23" s="562"/>
      <c r="B23" s="630"/>
      <c r="C23" s="596"/>
      <c r="D23" s="592" t="s">
        <v>31</v>
      </c>
      <c r="E23" s="690">
        <v>257.46070599999996</v>
      </c>
      <c r="F23" s="690">
        <v>277.12564899999995</v>
      </c>
      <c r="G23" s="690">
        <v>291.85735800000003</v>
      </c>
      <c r="H23" s="690">
        <v>312.87601100000001</v>
      </c>
      <c r="I23" s="690">
        <v>332.77959700000002</v>
      </c>
      <c r="J23" s="690">
        <v>346.09001400000005</v>
      </c>
      <c r="K23" s="690">
        <v>356.51418699999994</v>
      </c>
      <c r="L23" s="690">
        <v>365.01383200000009</v>
      </c>
      <c r="M23" s="690">
        <v>373.13404299999996</v>
      </c>
      <c r="N23" s="690">
        <v>380.17465700000002</v>
      </c>
      <c r="O23" s="690"/>
      <c r="P23" s="690">
        <v>396.33675489995881</v>
      </c>
      <c r="Q23" s="690">
        <v>410.49514252175322</v>
      </c>
      <c r="R23" s="690">
        <v>418.40147078149721</v>
      </c>
      <c r="S23" s="690">
        <v>425.68324473169588</v>
      </c>
      <c r="T23" s="690">
        <v>438.96346646428049</v>
      </c>
      <c r="U23" s="691">
        <v>453.91038497450762</v>
      </c>
    </row>
    <row r="24" spans="1:25" ht="15.75" customHeight="1" x14ac:dyDescent="0.2">
      <c r="A24" s="562"/>
      <c r="B24" s="630"/>
      <c r="C24" s="596"/>
      <c r="D24" s="592" t="s">
        <v>462</v>
      </c>
      <c r="E24" s="690">
        <v>18.985706719999996</v>
      </c>
      <c r="F24" s="690">
        <v>37.358664939999997</v>
      </c>
      <c r="G24" s="690">
        <v>30.348598109999998</v>
      </c>
      <c r="H24" s="690">
        <v>37.101387203999998</v>
      </c>
      <c r="I24" s="690">
        <v>29.002112308000001</v>
      </c>
      <c r="J24" s="690">
        <v>27.073377815999997</v>
      </c>
      <c r="K24" s="690">
        <v>26.475544084000006</v>
      </c>
      <c r="L24" s="690">
        <v>29.504565806000016</v>
      </c>
      <c r="M24" s="690">
        <v>29.313676610657396</v>
      </c>
      <c r="N24" s="690">
        <v>33.144433999999997</v>
      </c>
      <c r="O24" s="690"/>
      <c r="P24" s="690">
        <v>34.832863466717669</v>
      </c>
      <c r="Q24" s="690">
        <v>27.425541756693072</v>
      </c>
      <c r="R24" s="690">
        <v>29.043732684476097</v>
      </c>
      <c r="S24" s="690">
        <v>29.381140522182704</v>
      </c>
      <c r="T24" s="690">
        <v>30.10000329001204</v>
      </c>
      <c r="U24" s="691">
        <v>31.299549557113053</v>
      </c>
    </row>
    <row r="25" spans="1:25" ht="12.75" customHeight="1" x14ac:dyDescent="0.2">
      <c r="A25" s="562"/>
      <c r="B25" s="630"/>
      <c r="C25" s="596"/>
      <c r="D25" s="592" t="s">
        <v>463</v>
      </c>
      <c r="E25" s="690">
        <v>276.44641272000001</v>
      </c>
      <c r="F25" s="690">
        <v>314.48431393999994</v>
      </c>
      <c r="G25" s="690">
        <v>322.20595610999993</v>
      </c>
      <c r="H25" s="690">
        <v>349.97739820399994</v>
      </c>
      <c r="I25" s="690">
        <v>361.78170930800002</v>
      </c>
      <c r="J25" s="690">
        <v>373.16339181600006</v>
      </c>
      <c r="K25" s="690">
        <v>382.98973108399997</v>
      </c>
      <c r="L25" s="690">
        <v>394.51839780600017</v>
      </c>
      <c r="M25" s="690">
        <v>402.44771961065737</v>
      </c>
      <c r="N25" s="690">
        <v>413.31909100000001</v>
      </c>
      <c r="O25" s="690"/>
      <c r="P25" s="690">
        <v>431.16961836667639</v>
      </c>
      <c r="Q25" s="690">
        <v>437.92068427844634</v>
      </c>
      <c r="R25" s="690">
        <v>447.44520346597335</v>
      </c>
      <c r="S25" s="690">
        <v>455.06438525387858</v>
      </c>
      <c r="T25" s="690">
        <v>469.06346975429244</v>
      </c>
      <c r="U25" s="691">
        <v>485.20993453162055</v>
      </c>
    </row>
    <row r="26" spans="1:25" x14ac:dyDescent="0.2">
      <c r="A26" s="562"/>
      <c r="B26" s="692"/>
      <c r="C26" s="596"/>
      <c r="D26" s="592" t="s">
        <v>32</v>
      </c>
      <c r="E26" s="690">
        <v>544.22699999999998</v>
      </c>
      <c r="F26" s="690">
        <v>577.07299999999998</v>
      </c>
      <c r="G26" s="690">
        <v>609.94000000000005</v>
      </c>
      <c r="H26" s="690">
        <v>637.82100000000003</v>
      </c>
      <c r="I26" s="690">
        <v>646.04700000000003</v>
      </c>
      <c r="J26" s="690">
        <v>656.08</v>
      </c>
      <c r="K26" s="690">
        <v>665.23299999999995</v>
      </c>
      <c r="L26" s="690">
        <v>675.66000000000008</v>
      </c>
      <c r="M26" s="690">
        <v>682.88300000000004</v>
      </c>
      <c r="N26" s="690">
        <v>692.69200000000001</v>
      </c>
      <c r="O26" s="690"/>
      <c r="P26" s="690">
        <v>712.9654938999588</v>
      </c>
      <c r="Q26" s="690">
        <v>733.02043656687397</v>
      </c>
      <c r="R26" s="690">
        <v>745.2633024495052</v>
      </c>
      <c r="S26" s="690">
        <v>755.93809943697374</v>
      </c>
      <c r="T26" s="690">
        <v>775.18505425559431</v>
      </c>
      <c r="U26" s="691">
        <v>796.08494875260214</v>
      </c>
    </row>
    <row r="27" spans="1:25" ht="15" x14ac:dyDescent="0.2">
      <c r="A27" s="562"/>
      <c r="B27" s="692"/>
      <c r="C27" s="596"/>
      <c r="D27" s="592" t="s">
        <v>464</v>
      </c>
      <c r="E27" s="690">
        <v>62.174999999999997</v>
      </c>
      <c r="F27" s="690">
        <v>84.600999999999999</v>
      </c>
      <c r="G27" s="690">
        <v>85.009</v>
      </c>
      <c r="H27" s="690">
        <v>79.435000000000002</v>
      </c>
      <c r="I27" s="690">
        <v>71.328000000000003</v>
      </c>
      <c r="J27" s="690">
        <v>66.552999999999997</v>
      </c>
      <c r="K27" s="690">
        <v>68.638000000000005</v>
      </c>
      <c r="L27" s="690">
        <v>75.742000000000019</v>
      </c>
      <c r="M27" s="690">
        <v>74.259</v>
      </c>
      <c r="N27" s="690">
        <v>79.543000000000006</v>
      </c>
      <c r="O27" s="690"/>
      <c r="P27" s="690">
        <v>84.411500466717669</v>
      </c>
      <c r="Q27" s="690">
        <v>79.848087709345421</v>
      </c>
      <c r="R27" s="690">
        <v>88.736460284194635</v>
      </c>
      <c r="S27" s="690">
        <v>97.705215693034702</v>
      </c>
      <c r="T27" s="690">
        <v>98.264695255213596</v>
      </c>
      <c r="U27" s="691">
        <v>101.92787953316092</v>
      </c>
    </row>
    <row r="28" spans="1:25" ht="15" x14ac:dyDescent="0.2">
      <c r="A28" s="562"/>
      <c r="B28" s="693"/>
      <c r="C28" s="694"/>
      <c r="D28" s="695" t="s">
        <v>465</v>
      </c>
      <c r="E28" s="696">
        <v>606.40200000000004</v>
      </c>
      <c r="F28" s="696">
        <v>661.67399999999998</v>
      </c>
      <c r="G28" s="696">
        <v>694.94899999999996</v>
      </c>
      <c r="H28" s="696">
        <v>717.25599999999997</v>
      </c>
      <c r="I28" s="696">
        <v>717.375</v>
      </c>
      <c r="J28" s="696">
        <v>722.63300000000004</v>
      </c>
      <c r="K28" s="696">
        <v>733.87099999999998</v>
      </c>
      <c r="L28" s="696">
        <v>751.40200000000016</v>
      </c>
      <c r="M28" s="696">
        <v>757.14200000000005</v>
      </c>
      <c r="N28" s="696">
        <v>772.23500000000001</v>
      </c>
      <c r="O28" s="696"/>
      <c r="P28" s="696">
        <v>797.3769943666764</v>
      </c>
      <c r="Q28" s="696">
        <v>812.86852427621943</v>
      </c>
      <c r="R28" s="696">
        <v>833.99976273369987</v>
      </c>
      <c r="S28" s="696">
        <v>853.64331513000843</v>
      </c>
      <c r="T28" s="696">
        <v>873.44974951080781</v>
      </c>
      <c r="U28" s="697">
        <v>898.01282828576291</v>
      </c>
    </row>
    <row r="29" spans="1:25" ht="15.75" customHeight="1" x14ac:dyDescent="0.2">
      <c r="A29" s="562"/>
      <c r="B29" s="965" t="s">
        <v>33</v>
      </c>
      <c r="C29" s="966"/>
      <c r="D29" s="966"/>
      <c r="E29" s="966"/>
      <c r="F29" s="966"/>
      <c r="G29" s="966"/>
      <c r="H29" s="966"/>
      <c r="I29" s="966"/>
      <c r="J29" s="966"/>
      <c r="K29" s="966"/>
      <c r="L29" s="966"/>
      <c r="M29" s="966"/>
      <c r="N29" s="966"/>
      <c r="O29" s="966"/>
      <c r="P29" s="966"/>
      <c r="Q29" s="966"/>
      <c r="R29" s="966"/>
      <c r="S29" s="966"/>
      <c r="T29" s="966"/>
      <c r="U29" s="967"/>
      <c r="Y29" s="8"/>
    </row>
    <row r="30" spans="1:25" x14ac:dyDescent="0.2">
      <c r="A30" s="562"/>
      <c r="B30" s="698" t="s">
        <v>34</v>
      </c>
      <c r="C30" s="699"/>
      <c r="D30" s="700"/>
      <c r="E30" s="594"/>
      <c r="F30" s="594"/>
      <c r="G30" s="594"/>
      <c r="H30" s="594"/>
      <c r="I30" s="594"/>
      <c r="J30" s="594"/>
      <c r="K30" s="594"/>
      <c r="L30" s="594"/>
      <c r="M30" s="594"/>
      <c r="N30" s="594"/>
      <c r="O30" s="594"/>
      <c r="P30" s="594"/>
      <c r="Q30" s="594"/>
      <c r="R30" s="594"/>
      <c r="S30" s="594"/>
      <c r="T30" s="701"/>
      <c r="U30" s="9"/>
    </row>
    <row r="31" spans="1:25" ht="15" x14ac:dyDescent="0.2">
      <c r="A31" s="562"/>
      <c r="B31" s="692"/>
      <c r="C31" s="596"/>
      <c r="D31" s="599" t="s">
        <v>466</v>
      </c>
      <c r="E31" s="702">
        <v>3.9114053540000002</v>
      </c>
      <c r="F31" s="702">
        <v>4.1284742460000006</v>
      </c>
      <c r="G31" s="702">
        <v>4.5823780900000006</v>
      </c>
      <c r="H31" s="702">
        <v>4.7985646799999992</v>
      </c>
      <c r="I31" s="702">
        <v>4.8238635099999998</v>
      </c>
      <c r="J31" s="702">
        <v>4.8160338059999992</v>
      </c>
      <c r="K31" s="703" t="s">
        <v>35</v>
      </c>
      <c r="L31" s="703" t="s">
        <v>35</v>
      </c>
      <c r="M31" s="703" t="s">
        <v>35</v>
      </c>
      <c r="N31" s="703" t="s">
        <v>35</v>
      </c>
      <c r="O31" s="703"/>
      <c r="P31" s="703" t="s">
        <v>35</v>
      </c>
      <c r="Q31" s="703" t="s">
        <v>35</v>
      </c>
      <c r="R31" s="703" t="s">
        <v>35</v>
      </c>
      <c r="S31" s="703" t="s">
        <v>35</v>
      </c>
      <c r="T31" s="703" t="s">
        <v>35</v>
      </c>
      <c r="U31" s="704" t="s">
        <v>35</v>
      </c>
    </row>
    <row r="32" spans="1:25" ht="15" x14ac:dyDescent="0.2">
      <c r="A32" s="562"/>
      <c r="B32" s="705"/>
      <c r="C32" s="648"/>
      <c r="D32" s="610" t="s">
        <v>467</v>
      </c>
      <c r="E32" s="702">
        <v>9.1660000000000004</v>
      </c>
      <c r="F32" s="702">
        <v>9.9390000000000001</v>
      </c>
      <c r="G32" s="702">
        <v>10.1105</v>
      </c>
      <c r="H32" s="702">
        <v>10.055999999999999</v>
      </c>
      <c r="I32" s="702">
        <v>10.946999999999999</v>
      </c>
      <c r="J32" s="702">
        <v>11.331</v>
      </c>
      <c r="K32" s="703" t="s">
        <v>35</v>
      </c>
      <c r="L32" s="703" t="s">
        <v>35</v>
      </c>
      <c r="M32" s="703" t="s">
        <v>35</v>
      </c>
      <c r="N32" s="703" t="s">
        <v>35</v>
      </c>
      <c r="O32" s="703"/>
      <c r="P32" s="703" t="s">
        <v>35</v>
      </c>
      <c r="Q32" s="703" t="s">
        <v>35</v>
      </c>
      <c r="R32" s="703" t="s">
        <v>35</v>
      </c>
      <c r="S32" s="703" t="s">
        <v>35</v>
      </c>
      <c r="T32" s="703" t="s">
        <v>35</v>
      </c>
      <c r="U32" s="704" t="s">
        <v>35</v>
      </c>
      <c r="V32" s="8"/>
    </row>
    <row r="33" spans="1:22" ht="15" x14ac:dyDescent="0.2">
      <c r="A33" s="562"/>
      <c r="B33" s="705"/>
      <c r="C33" s="648"/>
      <c r="D33" s="610" t="s">
        <v>468</v>
      </c>
      <c r="E33" s="702">
        <v>0.35662872000000001</v>
      </c>
      <c r="F33" s="702">
        <v>0.39662994000000007</v>
      </c>
      <c r="G33" s="702">
        <v>0.37220211000000003</v>
      </c>
      <c r="H33" s="702">
        <v>0.37923136999999996</v>
      </c>
      <c r="I33" s="702" t="s">
        <v>35</v>
      </c>
      <c r="J33" s="702" t="s">
        <v>35</v>
      </c>
      <c r="K33" s="702" t="s">
        <v>35</v>
      </c>
      <c r="L33" s="702" t="s">
        <v>35</v>
      </c>
      <c r="M33" s="702" t="s">
        <v>35</v>
      </c>
      <c r="N33" s="703" t="s">
        <v>35</v>
      </c>
      <c r="O33" s="703"/>
      <c r="P33" s="703" t="s">
        <v>35</v>
      </c>
      <c r="Q33" s="703" t="s">
        <v>35</v>
      </c>
      <c r="R33" s="703" t="s">
        <v>35</v>
      </c>
      <c r="S33" s="703" t="s">
        <v>35</v>
      </c>
      <c r="T33" s="703" t="s">
        <v>35</v>
      </c>
      <c r="U33" s="704" t="s">
        <v>35</v>
      </c>
      <c r="V33" s="8"/>
    </row>
    <row r="34" spans="1:22" ht="15" x14ac:dyDescent="0.2">
      <c r="A34" s="562"/>
      <c r="B34" s="692"/>
      <c r="C34" s="596"/>
      <c r="D34" s="593" t="s">
        <v>469</v>
      </c>
      <c r="E34" s="702">
        <v>0.73840887300000002</v>
      </c>
      <c r="F34" s="702">
        <v>0.79310000000000003</v>
      </c>
      <c r="G34" s="702">
        <v>0.78854539000000001</v>
      </c>
      <c r="H34" s="702">
        <v>0.82498352135999997</v>
      </c>
      <c r="I34" s="702">
        <v>0.84366606999999993</v>
      </c>
      <c r="J34" s="702">
        <v>0.88020399999999999</v>
      </c>
      <c r="K34" s="702">
        <v>0.89559599999999995</v>
      </c>
      <c r="L34" s="702">
        <v>0.90563502141000007</v>
      </c>
      <c r="M34" s="702" t="s">
        <v>35</v>
      </c>
      <c r="N34" s="706" t="s">
        <v>35</v>
      </c>
      <c r="O34" s="706"/>
      <c r="P34" s="706" t="s">
        <v>35</v>
      </c>
      <c r="Q34" s="706" t="s">
        <v>35</v>
      </c>
      <c r="R34" s="706" t="s">
        <v>35</v>
      </c>
      <c r="S34" s="706" t="s">
        <v>35</v>
      </c>
      <c r="T34" s="706" t="s">
        <v>35</v>
      </c>
      <c r="U34" s="707" t="s">
        <v>35</v>
      </c>
      <c r="V34" s="8"/>
    </row>
    <row r="35" spans="1:22" s="617" customFormat="1" ht="14.25" customHeight="1" x14ac:dyDescent="0.2">
      <c r="A35" s="562"/>
      <c r="B35" s="693"/>
      <c r="C35" s="694"/>
      <c r="D35" s="708" t="s">
        <v>470</v>
      </c>
      <c r="E35" s="702">
        <v>1.014616</v>
      </c>
      <c r="F35" s="702">
        <v>1.0004</v>
      </c>
      <c r="G35" s="702">
        <v>0.980294</v>
      </c>
      <c r="H35" s="702">
        <v>0.93506599999999995</v>
      </c>
      <c r="I35" s="702">
        <v>0.91568300000000002</v>
      </c>
      <c r="J35" s="702">
        <v>0.90781699999999999</v>
      </c>
      <c r="K35" s="702">
        <v>0.85896399999999995</v>
      </c>
      <c r="L35" s="702">
        <v>0.83764899999999998</v>
      </c>
      <c r="M35" s="702" t="s">
        <v>35</v>
      </c>
      <c r="N35" s="709" t="s">
        <v>35</v>
      </c>
      <c r="O35" s="709"/>
      <c r="P35" s="709" t="s">
        <v>35</v>
      </c>
      <c r="Q35" s="709" t="s">
        <v>35</v>
      </c>
      <c r="R35" s="709" t="s">
        <v>35</v>
      </c>
      <c r="S35" s="709" t="s">
        <v>35</v>
      </c>
      <c r="T35" s="709" t="s">
        <v>35</v>
      </c>
      <c r="U35" s="710" t="s">
        <v>35</v>
      </c>
    </row>
    <row r="36" spans="1:22" x14ac:dyDescent="0.2">
      <c r="A36" s="562"/>
      <c r="B36" s="698" t="s">
        <v>36</v>
      </c>
      <c r="C36" s="699"/>
      <c r="D36" s="700"/>
      <c r="E36" s="711"/>
      <c r="F36" s="711"/>
      <c r="G36" s="711"/>
      <c r="H36" s="711"/>
      <c r="I36" s="711"/>
      <c r="J36" s="711"/>
      <c r="K36" s="711"/>
      <c r="L36" s="711"/>
      <c r="M36" s="712"/>
      <c r="N36" s="706"/>
      <c r="O36" s="706"/>
      <c r="P36" s="706"/>
      <c r="Q36" s="706"/>
      <c r="R36" s="706"/>
      <c r="S36" s="706"/>
      <c r="T36" s="706"/>
      <c r="U36" s="707"/>
    </row>
    <row r="37" spans="1:22" ht="15" x14ac:dyDescent="0.2">
      <c r="A37" s="562"/>
      <c r="B37" s="693"/>
      <c r="C37" s="694"/>
      <c r="D37" s="708" t="s">
        <v>471</v>
      </c>
      <c r="E37" s="709" t="s">
        <v>35</v>
      </c>
      <c r="F37" s="713">
        <v>0.443</v>
      </c>
      <c r="G37" s="713">
        <v>0.52400000000000002</v>
      </c>
      <c r="H37" s="713">
        <v>0.46600000000000003</v>
      </c>
      <c r="I37" s="713" t="s">
        <v>35</v>
      </c>
      <c r="J37" s="713" t="s">
        <v>35</v>
      </c>
      <c r="K37" s="709" t="s">
        <v>35</v>
      </c>
      <c r="L37" s="709" t="s">
        <v>35</v>
      </c>
      <c r="M37" s="709" t="s">
        <v>35</v>
      </c>
      <c r="N37" s="709" t="s">
        <v>35</v>
      </c>
      <c r="O37" s="709"/>
      <c r="P37" s="709" t="s">
        <v>35</v>
      </c>
      <c r="Q37" s="709" t="s">
        <v>35</v>
      </c>
      <c r="R37" s="709" t="s">
        <v>35</v>
      </c>
      <c r="S37" s="709" t="s">
        <v>35</v>
      </c>
      <c r="T37" s="709" t="s">
        <v>35</v>
      </c>
      <c r="U37" s="710" t="s">
        <v>35</v>
      </c>
    </row>
    <row r="38" spans="1:22" x14ac:dyDescent="0.2">
      <c r="A38" s="562"/>
      <c r="B38" s="698" t="s">
        <v>272</v>
      </c>
      <c r="C38" s="560"/>
      <c r="D38" s="714"/>
      <c r="E38" s="712"/>
      <c r="F38" s="711"/>
      <c r="G38" s="711"/>
      <c r="H38" s="711"/>
      <c r="I38" s="712"/>
      <c r="J38" s="712"/>
      <c r="K38" s="712"/>
      <c r="L38" s="712"/>
      <c r="M38" s="712"/>
      <c r="N38" s="712"/>
      <c r="O38" s="712"/>
      <c r="P38" s="712"/>
      <c r="Q38" s="712"/>
      <c r="R38" s="712"/>
      <c r="S38" s="712"/>
      <c r="T38" s="712"/>
      <c r="U38" s="715"/>
    </row>
    <row r="39" spans="1:22" ht="15" x14ac:dyDescent="0.2">
      <c r="A39" s="562"/>
      <c r="B39" s="693"/>
      <c r="C39" s="694"/>
      <c r="D39" s="708" t="s">
        <v>472</v>
      </c>
      <c r="E39" s="716">
        <v>6.3171580000000001</v>
      </c>
      <c r="F39" s="716">
        <v>6.472505</v>
      </c>
      <c r="G39" s="716">
        <v>6.9789449999999995</v>
      </c>
      <c r="H39" s="716">
        <v>7.7202419999999998</v>
      </c>
      <c r="I39" s="717" t="s">
        <v>35</v>
      </c>
      <c r="J39" s="717" t="s">
        <v>35</v>
      </c>
      <c r="K39" s="717" t="s">
        <v>35</v>
      </c>
      <c r="L39" s="717" t="s">
        <v>35</v>
      </c>
      <c r="M39" s="717" t="s">
        <v>35</v>
      </c>
      <c r="N39" s="717" t="s">
        <v>35</v>
      </c>
      <c r="O39" s="717"/>
      <c r="P39" s="717" t="s">
        <v>35</v>
      </c>
      <c r="Q39" s="717" t="s">
        <v>35</v>
      </c>
      <c r="R39" s="717" t="s">
        <v>35</v>
      </c>
      <c r="S39" s="717" t="s">
        <v>35</v>
      </c>
      <c r="T39" s="717" t="s">
        <v>35</v>
      </c>
      <c r="U39" s="718" t="s">
        <v>35</v>
      </c>
    </row>
    <row r="40" spans="1:22" ht="15.75" customHeight="1" x14ac:dyDescent="0.2">
      <c r="A40" s="562"/>
      <c r="B40" s="719" t="s">
        <v>37</v>
      </c>
      <c r="C40" s="720"/>
      <c r="D40" s="593"/>
      <c r="E40" s="721"/>
      <c r="F40" s="722"/>
      <c r="G40" s="722"/>
      <c r="H40" s="722"/>
      <c r="I40" s="722"/>
      <c r="J40" s="722"/>
      <c r="K40" s="594"/>
      <c r="L40" s="594"/>
      <c r="M40" s="594"/>
      <c r="N40" s="594"/>
      <c r="O40" s="594"/>
      <c r="P40" s="594"/>
      <c r="Q40" s="594"/>
      <c r="R40" s="594"/>
      <c r="S40" s="594"/>
      <c r="T40" s="723"/>
      <c r="U40" s="724"/>
    </row>
    <row r="41" spans="1:22" ht="15" x14ac:dyDescent="0.2">
      <c r="A41" s="562"/>
      <c r="B41" s="725"/>
      <c r="C41" s="726"/>
      <c r="D41" s="727" t="s">
        <v>473</v>
      </c>
      <c r="E41" s="728">
        <v>0.60342203234000003</v>
      </c>
      <c r="F41" s="728">
        <v>0.72712399999999999</v>
      </c>
      <c r="G41" s="728">
        <v>0.70123800000000003</v>
      </c>
      <c r="H41" s="729" t="s">
        <v>35</v>
      </c>
      <c r="I41" s="729" t="s">
        <v>35</v>
      </c>
      <c r="J41" s="729" t="s">
        <v>35</v>
      </c>
      <c r="K41" s="729" t="s">
        <v>35</v>
      </c>
      <c r="L41" s="729" t="s">
        <v>35</v>
      </c>
      <c r="M41" s="729" t="s">
        <v>35</v>
      </c>
      <c r="N41" s="729" t="s">
        <v>35</v>
      </c>
      <c r="O41" s="729"/>
      <c r="P41" s="729" t="s">
        <v>35</v>
      </c>
      <c r="Q41" s="729" t="s">
        <v>35</v>
      </c>
      <c r="R41" s="729" t="s">
        <v>35</v>
      </c>
      <c r="S41" s="729" t="s">
        <v>35</v>
      </c>
      <c r="T41" s="729" t="s">
        <v>35</v>
      </c>
      <c r="U41" s="730" t="s">
        <v>35</v>
      </c>
    </row>
    <row r="42" spans="1:22" x14ac:dyDescent="0.2">
      <c r="A42" s="562"/>
      <c r="B42" s="731" t="s">
        <v>269</v>
      </c>
      <c r="C42" s="8"/>
      <c r="D42" s="732"/>
      <c r="E42" s="733"/>
      <c r="F42" s="733"/>
      <c r="G42" s="733"/>
      <c r="H42" s="733"/>
      <c r="I42" s="733"/>
      <c r="J42" s="733"/>
      <c r="K42" s="733"/>
      <c r="L42" s="733"/>
      <c r="M42" s="734"/>
      <c r="N42" s="734"/>
      <c r="O42" s="734"/>
      <c r="P42" s="734"/>
      <c r="Q42" s="734"/>
      <c r="R42" s="734"/>
      <c r="S42" s="734"/>
      <c r="T42" s="734"/>
      <c r="U42" s="735"/>
    </row>
    <row r="43" spans="1:22" ht="27.75" x14ac:dyDescent="0.2">
      <c r="A43" s="562"/>
      <c r="B43" s="731"/>
      <c r="C43" s="8"/>
      <c r="D43" s="619" t="s">
        <v>474</v>
      </c>
      <c r="E43" s="733">
        <v>2.554462</v>
      </c>
      <c r="F43" s="733">
        <v>3.8991579999999999</v>
      </c>
      <c r="G43" s="733">
        <v>3.3660960000000002</v>
      </c>
      <c r="H43" s="736" t="s">
        <v>35</v>
      </c>
      <c r="I43" s="703" t="s">
        <v>35</v>
      </c>
      <c r="J43" s="703" t="s">
        <v>35</v>
      </c>
      <c r="K43" s="703" t="s">
        <v>35</v>
      </c>
      <c r="L43" s="703" t="s">
        <v>35</v>
      </c>
      <c r="M43" s="703" t="s">
        <v>35</v>
      </c>
      <c r="N43" s="703" t="s">
        <v>35</v>
      </c>
      <c r="O43" s="703"/>
      <c r="P43" s="703" t="s">
        <v>35</v>
      </c>
      <c r="Q43" s="703" t="s">
        <v>35</v>
      </c>
      <c r="R43" s="703" t="s">
        <v>35</v>
      </c>
      <c r="S43" s="703" t="s">
        <v>35</v>
      </c>
      <c r="T43" s="703" t="s">
        <v>35</v>
      </c>
      <c r="U43" s="704" t="s">
        <v>35</v>
      </c>
    </row>
    <row r="44" spans="1:22" s="617" customFormat="1" ht="40.5" x14ac:dyDescent="0.2">
      <c r="A44" s="562"/>
      <c r="B44" s="737"/>
      <c r="C44" s="723"/>
      <c r="D44" s="619" t="s">
        <v>475</v>
      </c>
      <c r="E44" s="703" t="s">
        <v>35</v>
      </c>
      <c r="F44" s="738">
        <v>0.70294385964912287</v>
      </c>
      <c r="G44" s="738">
        <v>0.81322294197031031</v>
      </c>
      <c r="H44" s="738">
        <v>0.62247989203778675</v>
      </c>
      <c r="I44" s="738">
        <v>0.46312874493927125</v>
      </c>
      <c r="J44" s="703" t="s">
        <v>35</v>
      </c>
      <c r="K44" s="703" t="s">
        <v>35</v>
      </c>
      <c r="L44" s="703" t="s">
        <v>35</v>
      </c>
      <c r="M44" s="703" t="s">
        <v>35</v>
      </c>
      <c r="N44" s="703" t="s">
        <v>35</v>
      </c>
      <c r="O44" s="703"/>
      <c r="P44" s="703" t="s">
        <v>35</v>
      </c>
      <c r="Q44" s="703" t="s">
        <v>35</v>
      </c>
      <c r="R44" s="703" t="s">
        <v>35</v>
      </c>
      <c r="S44" s="703" t="s">
        <v>35</v>
      </c>
      <c r="T44" s="703" t="s">
        <v>35</v>
      </c>
      <c r="U44" s="704" t="s">
        <v>35</v>
      </c>
    </row>
    <row r="45" spans="1:22" s="617" customFormat="1" ht="27.75" x14ac:dyDescent="0.2">
      <c r="A45" s="562"/>
      <c r="B45" s="739"/>
      <c r="C45" s="723"/>
      <c r="D45" s="740" t="s">
        <v>476</v>
      </c>
      <c r="E45" s="703" t="s">
        <v>35</v>
      </c>
      <c r="F45" s="703" t="s">
        <v>35</v>
      </c>
      <c r="G45" s="703" t="s">
        <v>35</v>
      </c>
      <c r="H45" s="703" t="s">
        <v>35</v>
      </c>
      <c r="I45" s="703" t="s">
        <v>35</v>
      </c>
      <c r="J45" s="738">
        <v>0.877</v>
      </c>
      <c r="K45" s="738">
        <v>0.82299999999999995</v>
      </c>
      <c r="L45" s="738">
        <v>1.03</v>
      </c>
      <c r="M45" s="738">
        <v>0.33400000000000002</v>
      </c>
      <c r="N45" s="738">
        <v>0.42073597499999993</v>
      </c>
      <c r="O45" s="738"/>
      <c r="P45" s="738">
        <v>0.39224187500000002</v>
      </c>
      <c r="Q45" s="736" t="s">
        <v>35</v>
      </c>
      <c r="R45" s="736" t="s">
        <v>35</v>
      </c>
      <c r="S45" s="736" t="s">
        <v>35</v>
      </c>
      <c r="T45" s="703" t="s">
        <v>35</v>
      </c>
      <c r="U45" s="704" t="s">
        <v>35</v>
      </c>
    </row>
    <row r="46" spans="1:22" s="617" customFormat="1" x14ac:dyDescent="0.2">
      <c r="A46" s="562"/>
      <c r="B46" s="731" t="s">
        <v>340</v>
      </c>
      <c r="C46" s="741"/>
      <c r="D46" s="742"/>
      <c r="E46" s="743"/>
      <c r="F46" s="743"/>
      <c r="G46" s="743"/>
      <c r="H46" s="743"/>
      <c r="I46" s="743"/>
      <c r="J46" s="744"/>
      <c r="K46" s="744"/>
      <c r="L46" s="744"/>
      <c r="M46" s="744"/>
      <c r="N46" s="744"/>
      <c r="O46" s="744"/>
      <c r="P46" s="744"/>
      <c r="Q46" s="745"/>
      <c r="R46" s="745"/>
      <c r="S46" s="745"/>
      <c r="T46" s="743"/>
      <c r="U46" s="746"/>
    </row>
    <row r="47" spans="1:22" s="617" customFormat="1" ht="15" x14ac:dyDescent="0.2">
      <c r="A47" s="562"/>
      <c r="B47" s="731"/>
      <c r="C47" s="723"/>
      <c r="D47" s="619" t="s">
        <v>477</v>
      </c>
      <c r="E47" s="703" t="s">
        <v>35</v>
      </c>
      <c r="F47" s="703" t="s">
        <v>35</v>
      </c>
      <c r="G47" s="703" t="s">
        <v>35</v>
      </c>
      <c r="H47" s="703" t="s">
        <v>35</v>
      </c>
      <c r="I47" s="703" t="s">
        <v>35</v>
      </c>
      <c r="J47" s="703" t="s">
        <v>35</v>
      </c>
      <c r="K47" s="703" t="s">
        <v>35</v>
      </c>
      <c r="L47" s="703" t="s">
        <v>35</v>
      </c>
      <c r="M47" s="703" t="s">
        <v>35</v>
      </c>
      <c r="N47" s="703" t="s">
        <v>35</v>
      </c>
      <c r="O47" s="703"/>
      <c r="P47" s="738">
        <v>1.40774</v>
      </c>
      <c r="Q47" s="738">
        <v>2.4735399999999998</v>
      </c>
      <c r="R47" s="703" t="s">
        <v>35</v>
      </c>
      <c r="S47" s="703" t="s">
        <v>35</v>
      </c>
      <c r="T47" s="703" t="s">
        <v>35</v>
      </c>
      <c r="U47" s="704" t="s">
        <v>35</v>
      </c>
    </row>
    <row r="48" spans="1:22" s="617" customFormat="1" ht="15" x14ac:dyDescent="0.2">
      <c r="A48" s="562"/>
      <c r="B48" s="739"/>
      <c r="C48" s="747"/>
      <c r="D48" s="748" t="s">
        <v>478</v>
      </c>
      <c r="E48" s="717" t="s">
        <v>35</v>
      </c>
      <c r="F48" s="717" t="s">
        <v>35</v>
      </c>
      <c r="G48" s="717" t="s">
        <v>35</v>
      </c>
      <c r="H48" s="717" t="s">
        <v>35</v>
      </c>
      <c r="I48" s="717" t="s">
        <v>35</v>
      </c>
      <c r="J48" s="717" t="s">
        <v>35</v>
      </c>
      <c r="K48" s="717" t="s">
        <v>35</v>
      </c>
      <c r="L48" s="717" t="s">
        <v>35</v>
      </c>
      <c r="M48" s="717" t="s">
        <v>35</v>
      </c>
      <c r="N48" s="717" t="s">
        <v>35</v>
      </c>
      <c r="O48" s="717"/>
      <c r="P48" s="749">
        <v>1.04711</v>
      </c>
      <c r="Q48" s="749">
        <v>1.06311</v>
      </c>
      <c r="R48" s="717" t="s">
        <v>35</v>
      </c>
      <c r="S48" s="717" t="s">
        <v>35</v>
      </c>
      <c r="T48" s="717" t="s">
        <v>35</v>
      </c>
      <c r="U48" s="718" t="s">
        <v>35</v>
      </c>
    </row>
    <row r="49" spans="1:23" ht="15.75" customHeight="1" x14ac:dyDescent="0.2">
      <c r="A49" s="562"/>
      <c r="B49" s="968" t="s">
        <v>38</v>
      </c>
      <c r="C49" s="969"/>
      <c r="D49" s="969"/>
      <c r="E49" s="969"/>
      <c r="F49" s="969"/>
      <c r="G49" s="969"/>
      <c r="H49" s="969"/>
      <c r="I49" s="969"/>
      <c r="J49" s="969"/>
      <c r="K49" s="969"/>
      <c r="L49" s="969"/>
      <c r="M49" s="969"/>
      <c r="N49" s="969"/>
      <c r="O49" s="969"/>
      <c r="P49" s="969"/>
      <c r="Q49" s="969"/>
      <c r="R49" s="969"/>
      <c r="S49" s="969"/>
      <c r="T49" s="969"/>
      <c r="U49" s="970"/>
    </row>
    <row r="50" spans="1:23" ht="15.75" x14ac:dyDescent="0.2">
      <c r="A50" s="562"/>
      <c r="B50" s="571"/>
      <c r="C50" s="572"/>
      <c r="D50" s="572"/>
      <c r="E50" s="966" t="s">
        <v>2</v>
      </c>
      <c r="F50" s="966"/>
      <c r="G50" s="966"/>
      <c r="H50" s="966"/>
      <c r="I50" s="966"/>
      <c r="J50" s="966"/>
      <c r="K50" s="966"/>
      <c r="L50" s="966"/>
      <c r="M50" s="966"/>
      <c r="N50" s="966"/>
      <c r="O50" s="676"/>
      <c r="P50" s="971" t="s">
        <v>3</v>
      </c>
      <c r="Q50" s="971"/>
      <c r="R50" s="971"/>
      <c r="S50" s="971"/>
      <c r="T50" s="971"/>
      <c r="U50" s="972"/>
    </row>
    <row r="51" spans="1:23" ht="12.75" customHeight="1" x14ac:dyDescent="0.2">
      <c r="A51" s="562"/>
      <c r="B51" s="571"/>
      <c r="C51" s="572"/>
      <c r="D51" s="572"/>
      <c r="E51" s="677" t="s">
        <v>20</v>
      </c>
      <c r="F51" s="677" t="s">
        <v>21</v>
      </c>
      <c r="G51" s="677" t="s">
        <v>22</v>
      </c>
      <c r="H51" s="677" t="s">
        <v>23</v>
      </c>
      <c r="I51" s="677" t="s">
        <v>17</v>
      </c>
      <c r="J51" s="677" t="s">
        <v>18</v>
      </c>
      <c r="K51" s="677" t="s">
        <v>19</v>
      </c>
      <c r="L51" s="677" t="s">
        <v>4</v>
      </c>
      <c r="M51" s="677" t="s">
        <v>5</v>
      </c>
      <c r="N51" s="574" t="s">
        <v>6</v>
      </c>
      <c r="O51" s="574"/>
      <c r="P51" s="574" t="s">
        <v>7</v>
      </c>
      <c r="Q51" s="574" t="s">
        <v>8</v>
      </c>
      <c r="R51" s="574" t="s">
        <v>9</v>
      </c>
      <c r="S51" s="574" t="s">
        <v>10</v>
      </c>
      <c r="T51" s="574" t="s">
        <v>259</v>
      </c>
      <c r="U51" s="678" t="s">
        <v>318</v>
      </c>
    </row>
    <row r="52" spans="1:23" ht="13.5" customHeight="1" x14ac:dyDescent="0.2">
      <c r="A52" s="562"/>
      <c r="B52" s="750" t="s">
        <v>39</v>
      </c>
      <c r="C52" s="751"/>
      <c r="D52" s="732"/>
      <c r="E52" s="752">
        <v>1552.9380000000001</v>
      </c>
      <c r="F52" s="752">
        <v>1556.181</v>
      </c>
      <c r="G52" s="752">
        <v>1540.259</v>
      </c>
      <c r="H52" s="752">
        <v>1599.4159999999999</v>
      </c>
      <c r="I52" s="752">
        <v>1640.153</v>
      </c>
      <c r="J52" s="752">
        <v>1700.3</v>
      </c>
      <c r="K52" s="752">
        <v>1773.683</v>
      </c>
      <c r="L52" s="752">
        <v>1849.1310000000001</v>
      </c>
      <c r="M52" s="752">
        <v>1902.2809999999999</v>
      </c>
      <c r="N52" s="752">
        <v>1986.826</v>
      </c>
      <c r="O52" s="752"/>
      <c r="P52" s="752">
        <v>2054.248</v>
      </c>
      <c r="Q52" s="752">
        <v>2116.0529999999999</v>
      </c>
      <c r="R52" s="752">
        <v>2176.9229999999998</v>
      </c>
      <c r="S52" s="752">
        <v>2241.395</v>
      </c>
      <c r="T52" s="752">
        <v>2312.0300000000002</v>
      </c>
      <c r="U52" s="753">
        <v>2388.9949999999999</v>
      </c>
    </row>
    <row r="53" spans="1:23" ht="13.5" customHeight="1" x14ac:dyDescent="0.2">
      <c r="A53" s="562"/>
      <c r="B53" s="750" t="s">
        <v>40</v>
      </c>
      <c r="C53" s="751"/>
      <c r="D53" s="732"/>
      <c r="E53" s="594">
        <v>2.4745269286754024</v>
      </c>
      <c r="F53" s="594">
        <v>2.6136363636363882</v>
      </c>
      <c r="G53" s="594">
        <v>1.4673311184938882</v>
      </c>
      <c r="H53" s="594">
        <v>1.8553888130968517</v>
      </c>
      <c r="I53" s="594">
        <v>1.3929815162067882</v>
      </c>
      <c r="J53" s="594">
        <v>2.0871862615587702</v>
      </c>
      <c r="K53" s="594">
        <v>1.7080745341614829</v>
      </c>
      <c r="L53" s="594">
        <v>1.4758269720101822</v>
      </c>
      <c r="M53" s="594">
        <v>0.6519558676027799</v>
      </c>
      <c r="N53" s="594">
        <v>2.2172396611858574</v>
      </c>
      <c r="O53" s="594"/>
      <c r="P53" s="594">
        <v>1.8640019497928364</v>
      </c>
      <c r="Q53" s="594">
        <v>1.5169351211155515</v>
      </c>
      <c r="R53" s="594">
        <v>1.5706312693264834</v>
      </c>
      <c r="S53" s="594">
        <v>1.6612058883587792</v>
      </c>
      <c r="T53" s="594">
        <v>1.7376874810264979</v>
      </c>
      <c r="U53" s="644">
        <v>1.8385817232188515</v>
      </c>
      <c r="V53" s="8"/>
    </row>
    <row r="54" spans="1:23" ht="13.5" customHeight="1" x14ac:dyDescent="0.2">
      <c r="A54" s="562"/>
      <c r="B54" s="750"/>
      <c r="C54" s="751"/>
      <c r="D54" s="732"/>
      <c r="E54" s="982" t="s">
        <v>41</v>
      </c>
      <c r="F54" s="982"/>
      <c r="G54" s="982"/>
      <c r="H54" s="982"/>
      <c r="I54" s="982"/>
      <c r="J54" s="982"/>
      <c r="K54" s="982"/>
      <c r="L54" s="982"/>
      <c r="M54" s="982"/>
      <c r="N54" s="982"/>
      <c r="O54" s="754"/>
      <c r="P54" s="983" t="s">
        <v>42</v>
      </c>
      <c r="Q54" s="983"/>
      <c r="R54" s="983"/>
      <c r="S54" s="983"/>
      <c r="T54" s="983"/>
      <c r="U54" s="984"/>
      <c r="V54" s="8"/>
    </row>
    <row r="55" spans="1:23" ht="12.75" customHeight="1" x14ac:dyDescent="0.2">
      <c r="A55" s="562"/>
      <c r="B55" s="755" t="s">
        <v>479</v>
      </c>
      <c r="C55" s="756"/>
      <c r="D55" s="757"/>
      <c r="E55" s="758">
        <v>61508.25</v>
      </c>
      <c r="F55" s="758">
        <v>61987.5</v>
      </c>
      <c r="G55" s="758">
        <v>62447.5</v>
      </c>
      <c r="H55" s="758">
        <v>62956.5</v>
      </c>
      <c r="I55" s="758">
        <v>63442.5</v>
      </c>
      <c r="J55" s="758">
        <v>63855</v>
      </c>
      <c r="K55" s="758">
        <v>64289.75</v>
      </c>
      <c r="L55" s="758">
        <v>64789.5</v>
      </c>
      <c r="M55" s="758">
        <v>65297.75</v>
      </c>
      <c r="N55" s="758">
        <v>65799.5</v>
      </c>
      <c r="O55" s="758"/>
      <c r="P55" s="758">
        <v>66206.745187499997</v>
      </c>
      <c r="Q55" s="758">
        <v>66616.308499999999</v>
      </c>
      <c r="R55" s="758">
        <v>67012.589875000005</v>
      </c>
      <c r="S55" s="758">
        <v>67390.217124999996</v>
      </c>
      <c r="T55" s="758">
        <v>67745.735625000016</v>
      </c>
      <c r="U55" s="759">
        <v>68084.463250000015</v>
      </c>
      <c r="V55" s="760"/>
    </row>
    <row r="56" spans="1:23" ht="24" customHeight="1" x14ac:dyDescent="0.2">
      <c r="A56" s="562"/>
      <c r="B56" s="985" t="s">
        <v>341</v>
      </c>
      <c r="C56" s="986"/>
      <c r="D56" s="986"/>
      <c r="E56" s="986"/>
      <c r="F56" s="986"/>
      <c r="G56" s="986"/>
      <c r="H56" s="986"/>
      <c r="I56" s="986"/>
      <c r="J56" s="986"/>
      <c r="K56" s="986"/>
      <c r="L56" s="986"/>
      <c r="M56" s="986"/>
      <c r="N56" s="986"/>
      <c r="O56" s="986"/>
      <c r="P56" s="986"/>
      <c r="Q56" s="986"/>
      <c r="R56" s="986"/>
      <c r="S56" s="986"/>
      <c r="T56" s="986"/>
      <c r="U56" s="987"/>
      <c r="V56" s="760"/>
    </row>
    <row r="57" spans="1:23" ht="12.75" customHeight="1" x14ac:dyDescent="0.2">
      <c r="A57" s="562"/>
      <c r="B57" s="761" t="s">
        <v>480</v>
      </c>
      <c r="C57" s="762"/>
      <c r="D57" s="762"/>
      <c r="E57" s="762"/>
      <c r="F57" s="762"/>
      <c r="G57" s="762"/>
      <c r="H57" s="762"/>
      <c r="I57" s="762"/>
      <c r="J57" s="762"/>
      <c r="K57" s="762"/>
      <c r="L57" s="762"/>
      <c r="M57" s="762"/>
      <c r="N57" s="762"/>
      <c r="O57" s="762"/>
      <c r="P57" s="762"/>
      <c r="Q57" s="762"/>
      <c r="R57" s="762"/>
      <c r="S57" s="762"/>
      <c r="T57" s="762"/>
      <c r="U57" s="763"/>
      <c r="V57" s="8"/>
    </row>
    <row r="58" spans="1:23" ht="12.75" customHeight="1" x14ac:dyDescent="0.2">
      <c r="A58" s="562"/>
      <c r="B58" s="761" t="s">
        <v>481</v>
      </c>
      <c r="C58" s="762"/>
      <c r="D58" s="762"/>
      <c r="E58" s="762"/>
      <c r="F58" s="762"/>
      <c r="G58" s="762"/>
      <c r="H58" s="762"/>
      <c r="I58" s="762"/>
      <c r="J58" s="762"/>
      <c r="K58" s="762"/>
      <c r="L58" s="762"/>
      <c r="M58" s="762"/>
      <c r="N58" s="762"/>
      <c r="O58" s="762"/>
      <c r="P58" s="762"/>
      <c r="Q58" s="762"/>
      <c r="R58" s="762"/>
      <c r="S58" s="762"/>
      <c r="T58" s="762"/>
      <c r="U58" s="763"/>
      <c r="V58" s="8"/>
    </row>
    <row r="59" spans="1:23" ht="12.75" customHeight="1" x14ac:dyDescent="0.2">
      <c r="A59" s="562"/>
      <c r="B59" s="764" t="s">
        <v>482</v>
      </c>
      <c r="C59" s="765"/>
      <c r="D59" s="765"/>
      <c r="E59" s="765"/>
      <c r="F59" s="765"/>
      <c r="G59" s="765"/>
      <c r="H59" s="765"/>
      <c r="I59" s="765"/>
      <c r="J59" s="765"/>
      <c r="K59" s="765"/>
      <c r="L59" s="765"/>
      <c r="M59" s="765"/>
      <c r="N59" s="765"/>
      <c r="O59" s="765"/>
      <c r="P59" s="765"/>
      <c r="Q59" s="765"/>
      <c r="R59" s="765"/>
      <c r="S59" s="765"/>
      <c r="T59" s="765"/>
      <c r="U59" s="766"/>
      <c r="V59" s="8"/>
      <c r="W59" s="8"/>
    </row>
    <row r="60" spans="1:23" ht="12.75" customHeight="1" x14ac:dyDescent="0.2">
      <c r="A60" s="562"/>
      <c r="B60" s="761" t="s">
        <v>483</v>
      </c>
      <c r="C60" s="762"/>
      <c r="D60" s="762"/>
      <c r="E60" s="765"/>
      <c r="F60" s="765"/>
      <c r="G60" s="765"/>
      <c r="H60" s="765"/>
      <c r="I60" s="765"/>
      <c r="J60" s="765"/>
      <c r="K60" s="765"/>
      <c r="L60" s="765"/>
      <c r="M60" s="765"/>
      <c r="N60" s="765"/>
      <c r="O60" s="765"/>
      <c r="P60" s="765"/>
      <c r="Q60" s="765"/>
      <c r="R60" s="765"/>
      <c r="S60" s="765"/>
      <c r="T60" s="765"/>
      <c r="U60" s="766"/>
      <c r="V60" s="8"/>
      <c r="W60" s="8"/>
    </row>
    <row r="61" spans="1:23" s="617" customFormat="1" ht="12.75" customHeight="1" x14ac:dyDescent="0.2">
      <c r="A61" s="562"/>
      <c r="B61" s="764" t="s">
        <v>484</v>
      </c>
      <c r="C61" s="765"/>
      <c r="D61" s="765"/>
      <c r="E61" s="765"/>
      <c r="F61" s="765"/>
      <c r="G61" s="765"/>
      <c r="H61" s="765"/>
      <c r="I61" s="765"/>
      <c r="J61" s="765"/>
      <c r="K61" s="765"/>
      <c r="L61" s="765"/>
      <c r="M61" s="765"/>
      <c r="N61" s="765"/>
      <c r="O61" s="765"/>
      <c r="P61" s="765"/>
      <c r="Q61" s="765"/>
      <c r="R61" s="765"/>
      <c r="S61" s="765"/>
      <c r="T61" s="765"/>
      <c r="U61" s="766"/>
    </row>
    <row r="62" spans="1:23" ht="12.75" customHeight="1" x14ac:dyDescent="0.2">
      <c r="A62" s="562"/>
      <c r="B62" s="764" t="s">
        <v>485</v>
      </c>
      <c r="C62" s="765"/>
      <c r="D62" s="765"/>
      <c r="E62" s="765"/>
      <c r="F62" s="765"/>
      <c r="G62" s="765"/>
      <c r="H62" s="765"/>
      <c r="I62" s="765"/>
      <c r="J62" s="765"/>
      <c r="K62" s="765"/>
      <c r="L62" s="765"/>
      <c r="M62" s="765"/>
      <c r="N62" s="765"/>
      <c r="O62" s="765"/>
      <c r="P62" s="765"/>
      <c r="Q62" s="765"/>
      <c r="R62" s="765"/>
      <c r="S62" s="765"/>
      <c r="T62" s="765"/>
      <c r="U62" s="766"/>
    </row>
    <row r="63" spans="1:23" ht="25.5" customHeight="1" x14ac:dyDescent="0.2">
      <c r="A63" s="562"/>
      <c r="B63" s="973" t="s">
        <v>486</v>
      </c>
      <c r="C63" s="974"/>
      <c r="D63" s="974"/>
      <c r="E63" s="974"/>
      <c r="F63" s="974"/>
      <c r="G63" s="974"/>
      <c r="H63" s="974"/>
      <c r="I63" s="974"/>
      <c r="J63" s="974"/>
      <c r="K63" s="974"/>
      <c r="L63" s="974"/>
      <c r="M63" s="974"/>
      <c r="N63" s="974"/>
      <c r="O63" s="974"/>
      <c r="P63" s="974"/>
      <c r="Q63" s="974"/>
      <c r="R63" s="974"/>
      <c r="S63" s="974"/>
      <c r="T63" s="974"/>
      <c r="U63" s="975"/>
    </row>
    <row r="64" spans="1:23" x14ac:dyDescent="0.2">
      <c r="A64" s="562"/>
      <c r="B64" s="761" t="s">
        <v>487</v>
      </c>
      <c r="C64" s="762"/>
      <c r="D64" s="762"/>
      <c r="E64" s="762"/>
      <c r="F64" s="762"/>
      <c r="G64" s="762"/>
      <c r="H64" s="762"/>
      <c r="I64" s="762"/>
      <c r="J64" s="762"/>
      <c r="K64" s="762"/>
      <c r="L64" s="762"/>
      <c r="M64" s="762"/>
      <c r="N64" s="762"/>
      <c r="O64" s="762"/>
      <c r="P64" s="762"/>
      <c r="Q64" s="762"/>
      <c r="R64" s="762"/>
      <c r="S64" s="762"/>
      <c r="T64" s="762"/>
      <c r="U64" s="766"/>
    </row>
    <row r="65" spans="1:26" x14ac:dyDescent="0.2">
      <c r="A65" s="562"/>
      <c r="B65" s="761" t="s">
        <v>488</v>
      </c>
      <c r="C65" s="762"/>
      <c r="D65" s="762"/>
      <c r="E65" s="762"/>
      <c r="F65" s="762"/>
      <c r="G65" s="762"/>
      <c r="H65" s="762"/>
      <c r="I65" s="762"/>
      <c r="J65" s="762"/>
      <c r="K65" s="762"/>
      <c r="L65" s="762"/>
      <c r="M65" s="762"/>
      <c r="N65" s="762"/>
      <c r="O65" s="762"/>
      <c r="P65" s="762"/>
      <c r="Q65" s="762"/>
      <c r="R65" s="762"/>
      <c r="S65" s="762"/>
      <c r="T65" s="762"/>
      <c r="U65" s="767"/>
    </row>
    <row r="66" spans="1:26" ht="24" customHeight="1" x14ac:dyDescent="0.2">
      <c r="A66" s="562"/>
      <c r="B66" s="976" t="s">
        <v>489</v>
      </c>
      <c r="C66" s="977"/>
      <c r="D66" s="977"/>
      <c r="E66" s="977"/>
      <c r="F66" s="977"/>
      <c r="G66" s="977"/>
      <c r="H66" s="977"/>
      <c r="I66" s="977"/>
      <c r="J66" s="977"/>
      <c r="K66" s="977"/>
      <c r="L66" s="977"/>
      <c r="M66" s="977"/>
      <c r="N66" s="977"/>
      <c r="O66" s="977"/>
      <c r="P66" s="977"/>
      <c r="Q66" s="977"/>
      <c r="R66" s="977"/>
      <c r="S66" s="977"/>
      <c r="T66" s="977"/>
      <c r="U66" s="978"/>
    </row>
    <row r="67" spans="1:26" ht="24" customHeight="1" x14ac:dyDescent="0.2">
      <c r="A67" s="562"/>
      <c r="B67" s="979" t="s">
        <v>490</v>
      </c>
      <c r="C67" s="980"/>
      <c r="D67" s="980"/>
      <c r="E67" s="980"/>
      <c r="F67" s="980"/>
      <c r="G67" s="980"/>
      <c r="H67" s="980"/>
      <c r="I67" s="980"/>
      <c r="J67" s="980"/>
      <c r="K67" s="980"/>
      <c r="L67" s="980"/>
      <c r="M67" s="980"/>
      <c r="N67" s="980"/>
      <c r="O67" s="980"/>
      <c r="P67" s="980"/>
      <c r="Q67" s="980"/>
      <c r="R67" s="980"/>
      <c r="S67" s="980"/>
      <c r="T67" s="980"/>
      <c r="U67" s="981"/>
    </row>
    <row r="68" spans="1:26" ht="12.75" customHeight="1" x14ac:dyDescent="0.2">
      <c r="A68" s="562"/>
      <c r="B68" s="768" t="s">
        <v>491</v>
      </c>
      <c r="C68" s="769"/>
      <c r="D68" s="769"/>
      <c r="E68" s="769"/>
      <c r="F68" s="769"/>
      <c r="G68" s="769"/>
      <c r="H68" s="769"/>
      <c r="I68" s="769"/>
      <c r="J68" s="769"/>
      <c r="K68" s="769"/>
      <c r="L68" s="769"/>
      <c r="M68" s="769"/>
      <c r="N68" s="769"/>
      <c r="O68" s="769"/>
      <c r="P68" s="769"/>
      <c r="Q68" s="769"/>
      <c r="R68" s="769"/>
      <c r="S68" s="769"/>
      <c r="T68" s="769"/>
      <c r="U68" s="770"/>
    </row>
    <row r="69" spans="1:26" ht="13.5" customHeight="1" thickBot="1" x14ac:dyDescent="0.25">
      <c r="A69" s="562"/>
      <c r="B69" s="771" t="s">
        <v>492</v>
      </c>
      <c r="C69" s="772"/>
      <c r="D69" s="772"/>
      <c r="E69" s="772"/>
      <c r="F69" s="772"/>
      <c r="G69" s="772"/>
      <c r="H69" s="772"/>
      <c r="I69" s="772"/>
      <c r="J69" s="772"/>
      <c r="K69" s="772"/>
      <c r="L69" s="772"/>
      <c r="M69" s="772"/>
      <c r="N69" s="772"/>
      <c r="O69" s="772"/>
      <c r="P69" s="772"/>
      <c r="Q69" s="772"/>
      <c r="R69" s="772"/>
      <c r="S69" s="772"/>
      <c r="T69" s="772"/>
      <c r="U69" s="773"/>
    </row>
    <row r="70" spans="1:26" x14ac:dyDescent="0.2">
      <c r="B70" s="774"/>
      <c r="C70" s="774"/>
      <c r="D70" s="774"/>
      <c r="E70" s="774"/>
      <c r="F70" s="774"/>
      <c r="G70" s="774"/>
      <c r="H70" s="774"/>
      <c r="I70" s="774"/>
      <c r="J70" s="774"/>
      <c r="K70" s="774"/>
      <c r="L70" s="774"/>
      <c r="M70" s="774"/>
      <c r="N70" s="774"/>
      <c r="O70" s="774"/>
      <c r="P70" s="774"/>
      <c r="Q70" s="774"/>
      <c r="R70" s="774"/>
    </row>
    <row r="71" spans="1:26" x14ac:dyDescent="0.2">
      <c r="B71" s="774"/>
      <c r="C71" s="774"/>
      <c r="D71" s="774"/>
      <c r="E71" s="774"/>
      <c r="F71" s="774"/>
      <c r="G71" s="774"/>
      <c r="H71" s="774"/>
      <c r="I71" s="774"/>
      <c r="J71" s="774"/>
      <c r="K71" s="774"/>
      <c r="L71" s="774"/>
      <c r="M71" s="774"/>
      <c r="N71" s="774"/>
      <c r="O71" s="774"/>
      <c r="P71" s="774"/>
      <c r="Q71" s="774"/>
      <c r="R71" s="774"/>
    </row>
    <row r="72" spans="1:26" x14ac:dyDescent="0.2">
      <c r="B72" s="308"/>
      <c r="D72" s="308"/>
      <c r="F72" s="308"/>
      <c r="H72" s="308"/>
      <c r="J72" s="308"/>
      <c r="L72" s="308"/>
      <c r="N72" s="308"/>
      <c r="O72" s="308"/>
      <c r="Q72" s="308"/>
      <c r="S72" s="308"/>
      <c r="T72" s="5"/>
      <c r="U72" s="308"/>
      <c r="W72" s="308"/>
      <c r="Y72" s="308"/>
    </row>
    <row r="73" spans="1:26" x14ac:dyDescent="0.2">
      <c r="B73" s="308"/>
      <c r="D73" s="308"/>
      <c r="F73" s="308"/>
      <c r="H73" s="308"/>
      <c r="J73" s="308"/>
      <c r="L73" s="308"/>
      <c r="N73" s="308"/>
      <c r="O73" s="308"/>
      <c r="Q73" s="308"/>
      <c r="S73" s="308"/>
      <c r="T73" s="5"/>
      <c r="U73" s="308"/>
      <c r="W73" s="308"/>
      <c r="Y73" s="308"/>
    </row>
    <row r="74" spans="1:26" x14ac:dyDescent="0.2">
      <c r="B74" s="308"/>
      <c r="D74" s="308"/>
      <c r="F74" s="308"/>
      <c r="H74" s="308"/>
      <c r="J74" s="308"/>
      <c r="L74" s="308"/>
      <c r="N74" s="308"/>
      <c r="O74" s="308"/>
      <c r="Q74" s="308"/>
      <c r="S74" s="308"/>
      <c r="T74" s="5"/>
      <c r="U74" s="308"/>
      <c r="W74" s="308"/>
      <c r="Y74" s="308"/>
    </row>
    <row r="75" spans="1:26" x14ac:dyDescent="0.2">
      <c r="B75" s="308"/>
      <c r="D75" s="308"/>
      <c r="F75" s="308"/>
      <c r="H75" s="308"/>
      <c r="J75" s="308"/>
      <c r="L75" s="308"/>
      <c r="N75" s="308"/>
      <c r="O75" s="308"/>
      <c r="Q75" s="308"/>
      <c r="S75" s="308"/>
      <c r="T75" s="5"/>
      <c r="U75" s="308"/>
      <c r="W75" s="308"/>
      <c r="Y75" s="308"/>
    </row>
    <row r="76" spans="1:26" x14ac:dyDescent="0.2">
      <c r="B76" s="308"/>
      <c r="D76" s="308"/>
      <c r="F76" s="308"/>
      <c r="H76" s="308"/>
      <c r="J76" s="308"/>
      <c r="L76" s="308"/>
      <c r="N76" s="308"/>
      <c r="O76" s="308"/>
      <c r="Q76" s="308"/>
      <c r="S76" s="308"/>
      <c r="T76" s="5"/>
      <c r="U76" s="308"/>
      <c r="W76" s="308"/>
      <c r="Y76" s="308"/>
    </row>
    <row r="77" spans="1:26" x14ac:dyDescent="0.2">
      <c r="A77" s="6"/>
      <c r="B77" s="308"/>
      <c r="C77" s="6"/>
      <c r="D77" s="308"/>
      <c r="E77" s="6"/>
      <c r="F77" s="308"/>
      <c r="G77" s="6"/>
      <c r="H77" s="308"/>
      <c r="I77" s="6"/>
      <c r="J77" s="308"/>
      <c r="K77" s="6"/>
      <c r="L77" s="308"/>
      <c r="M77" s="6"/>
      <c r="N77" s="308"/>
      <c r="O77" s="308"/>
      <c r="P77" s="6"/>
      <c r="Q77" s="308"/>
      <c r="R77" s="6"/>
      <c r="S77" s="308"/>
      <c r="T77" s="6"/>
      <c r="U77" s="308"/>
      <c r="V77" s="6"/>
      <c r="W77" s="308"/>
      <c r="X77" s="6"/>
      <c r="Y77" s="308"/>
      <c r="Z77" s="6"/>
    </row>
    <row r="78" spans="1:26" x14ac:dyDescent="0.2">
      <c r="B78" s="308"/>
      <c r="D78" s="308"/>
      <c r="F78" s="308"/>
      <c r="H78" s="308"/>
      <c r="J78" s="308"/>
      <c r="L78" s="308"/>
      <c r="N78" s="308"/>
      <c r="O78" s="308"/>
      <c r="Q78" s="308"/>
      <c r="S78" s="308"/>
      <c r="T78" s="5"/>
      <c r="U78" s="308"/>
      <c r="W78" s="308"/>
      <c r="Y78" s="308"/>
    </row>
    <row r="79" spans="1:26" x14ac:dyDescent="0.2">
      <c r="B79" s="308"/>
      <c r="D79" s="308"/>
      <c r="F79" s="308"/>
      <c r="H79" s="308"/>
      <c r="J79" s="308"/>
      <c r="L79" s="308"/>
      <c r="N79" s="308"/>
      <c r="O79" s="308"/>
      <c r="Q79" s="308"/>
      <c r="S79" s="308"/>
      <c r="T79" s="5"/>
      <c r="U79" s="308"/>
      <c r="W79" s="308"/>
      <c r="Y79" s="308"/>
    </row>
    <row r="80" spans="1:26" x14ac:dyDescent="0.2">
      <c r="B80" s="308"/>
      <c r="D80" s="308"/>
      <c r="F80" s="308"/>
      <c r="H80" s="308"/>
      <c r="J80" s="308"/>
      <c r="L80" s="308"/>
      <c r="N80" s="308"/>
      <c r="O80" s="308"/>
      <c r="Q80" s="308"/>
      <c r="S80" s="308"/>
      <c r="T80" s="5"/>
      <c r="U80" s="308"/>
      <c r="W80" s="308"/>
      <c r="Y80" s="308"/>
    </row>
    <row r="81" spans="2:25" x14ac:dyDescent="0.2">
      <c r="Q81" s="5"/>
      <c r="T81" s="5"/>
    </row>
    <row r="82" spans="2:25" x14ac:dyDescent="0.2">
      <c r="B82" s="6"/>
      <c r="D82" s="6"/>
      <c r="F82" s="6"/>
      <c r="H82" s="6"/>
      <c r="J82" s="6"/>
      <c r="L82" s="6"/>
      <c r="N82" s="6"/>
      <c r="O82" s="6"/>
      <c r="Q82" s="6"/>
      <c r="S82" s="6"/>
      <c r="T82" s="5"/>
      <c r="U82" s="6"/>
      <c r="W82" s="6"/>
      <c r="Y82" s="6"/>
    </row>
    <row r="83" spans="2:25" x14ac:dyDescent="0.2">
      <c r="B83" s="308"/>
      <c r="D83" s="308"/>
      <c r="F83" s="308"/>
      <c r="H83" s="308"/>
      <c r="J83" s="308"/>
      <c r="L83" s="308"/>
      <c r="N83" s="308"/>
      <c r="O83" s="308"/>
      <c r="Q83" s="308"/>
      <c r="S83" s="308"/>
      <c r="T83" s="5"/>
      <c r="U83" s="308"/>
      <c r="W83" s="308"/>
      <c r="Y83" s="308"/>
    </row>
    <row r="84" spans="2:25" x14ac:dyDescent="0.2">
      <c r="B84" s="308"/>
      <c r="D84" s="308"/>
      <c r="F84" s="308"/>
      <c r="H84" s="308"/>
      <c r="J84" s="308"/>
      <c r="L84" s="308"/>
      <c r="N84" s="308"/>
      <c r="O84" s="308"/>
      <c r="Q84" s="308"/>
      <c r="S84" s="308"/>
      <c r="T84" s="5"/>
      <c r="U84" s="308"/>
      <c r="W84" s="308"/>
      <c r="Y84" s="308"/>
    </row>
    <row r="85" spans="2:25" x14ac:dyDescent="0.2">
      <c r="Q85" s="5"/>
      <c r="T85" s="5"/>
    </row>
    <row r="86" spans="2:25" x14ac:dyDescent="0.2">
      <c r="Q86" s="5"/>
      <c r="T86" s="5"/>
    </row>
    <row r="87" spans="2:25" x14ac:dyDescent="0.2">
      <c r="Q87" s="5"/>
      <c r="T87" s="5"/>
    </row>
    <row r="88" spans="2:25" x14ac:dyDescent="0.2">
      <c r="Q88" s="5"/>
      <c r="T88" s="5"/>
    </row>
    <row r="89" spans="2:25" x14ac:dyDescent="0.2">
      <c r="Q89" s="5"/>
      <c r="T89" s="5"/>
    </row>
    <row r="90" spans="2:25" x14ac:dyDescent="0.2">
      <c r="Q90" s="5"/>
      <c r="T90" s="5"/>
    </row>
    <row r="92" spans="2:25" x14ac:dyDescent="0.2">
      <c r="M92" s="8"/>
    </row>
    <row r="99" spans="8:8" x14ac:dyDescent="0.2">
      <c r="H99" s="8"/>
    </row>
  </sheetData>
  <mergeCells count="17">
    <mergeCell ref="P4:U4"/>
    <mergeCell ref="E4:N4"/>
    <mergeCell ref="B2:U2"/>
    <mergeCell ref="E3:U3"/>
    <mergeCell ref="B7:U7"/>
    <mergeCell ref="B63:U63"/>
    <mergeCell ref="B66:U66"/>
    <mergeCell ref="B67:U67"/>
    <mergeCell ref="E54:N54"/>
    <mergeCell ref="P54:U54"/>
    <mergeCell ref="B56:U56"/>
    <mergeCell ref="B13:U13"/>
    <mergeCell ref="B19:U19"/>
    <mergeCell ref="B29:U29"/>
    <mergeCell ref="B49:U49"/>
    <mergeCell ref="P50:U50"/>
    <mergeCell ref="E50:N50"/>
  </mergeCells>
  <hyperlinks>
    <hyperlink ref="A1" location="Contents!B22" display="Back to contents"/>
  </hyperlinks>
  <pageMargins left="0.74803149606299213" right="0.74803149606299213" top="0.98425196850393704" bottom="0.98425196850393704" header="0.51181102362204722" footer="0.51181102362204722"/>
  <pageSetup paperSize="9" scale="46" orientation="landscape" r:id="rId1"/>
  <headerFooter alignWithMargins="0">
    <oddHeader>&amp;CEconomic and fiscal outlook - supplementary tables: expenditure</oddHeader>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3"/>
    <pageSetUpPr fitToPage="1"/>
  </sheetPr>
  <dimension ref="A1:Y113"/>
  <sheetViews>
    <sheetView zoomScaleNormal="100" workbookViewId="0"/>
  </sheetViews>
  <sheetFormatPr defaultColWidth="9.21875" defaultRowHeight="12.75" x14ac:dyDescent="0.2"/>
  <cols>
    <col min="1" max="1" width="9.33203125" style="5" customWidth="1"/>
    <col min="2" max="2" width="0.77734375" style="5" customWidth="1"/>
    <col min="3" max="3" width="0.77734375" style="8" customWidth="1"/>
    <col min="4" max="4" width="7.21875" style="5" customWidth="1"/>
    <col min="5" max="5" width="24.21875" style="5" customWidth="1"/>
    <col min="6" max="6" width="18.109375" style="5" customWidth="1"/>
    <col min="7" max="10" width="10.6640625" style="5" customWidth="1"/>
    <col min="11" max="12" width="9.77734375" style="8" customWidth="1"/>
    <col min="13" max="13" width="10.6640625" style="5" customWidth="1"/>
    <col min="14" max="14" width="9.21875" style="5"/>
    <col min="15" max="16" width="24.44140625" style="5" customWidth="1"/>
    <col min="17" max="18" width="9.21875" style="5" customWidth="1"/>
    <col min="19" max="19" width="41.33203125" style="5" bestFit="1" customWidth="1"/>
    <col min="20" max="25" width="5.88671875" style="5" bestFit="1" customWidth="1"/>
    <col min="26" max="26" width="4" style="5" bestFit="1" customWidth="1"/>
    <col min="27" max="16384" width="9.21875" style="5"/>
  </cols>
  <sheetData>
    <row r="1" spans="1:22" ht="33.75" customHeight="1" thickBot="1" x14ac:dyDescent="0.25">
      <c r="A1" s="17" t="s">
        <v>0</v>
      </c>
      <c r="B1" s="558"/>
      <c r="C1" s="559"/>
      <c r="D1" s="560"/>
      <c r="E1" s="560"/>
      <c r="F1" s="560"/>
      <c r="G1" s="560"/>
      <c r="H1" s="560"/>
      <c r="I1" s="560"/>
      <c r="J1" s="560"/>
      <c r="K1" s="560"/>
      <c r="L1" s="560"/>
      <c r="M1" s="560"/>
      <c r="N1" s="8"/>
    </row>
    <row r="2" spans="1:22" ht="19.5" customHeight="1" thickBot="1" x14ac:dyDescent="0.25">
      <c r="A2" s="561"/>
      <c r="B2" s="988" t="s">
        <v>255</v>
      </c>
      <c r="C2" s="989"/>
      <c r="D2" s="989"/>
      <c r="E2" s="989"/>
      <c r="F2" s="989"/>
      <c r="G2" s="989"/>
      <c r="H2" s="989"/>
      <c r="I2" s="989"/>
      <c r="J2" s="989"/>
      <c r="K2" s="989"/>
      <c r="L2" s="989"/>
      <c r="M2" s="990"/>
    </row>
    <row r="3" spans="1:22" ht="15.75" x14ac:dyDescent="0.2">
      <c r="A3" s="562"/>
      <c r="B3" s="563"/>
      <c r="C3" s="564"/>
      <c r="D3" s="564"/>
      <c r="E3" s="565"/>
      <c r="F3" s="565"/>
      <c r="G3" s="991" t="s">
        <v>1</v>
      </c>
      <c r="H3" s="991"/>
      <c r="I3" s="991"/>
      <c r="J3" s="991"/>
      <c r="K3" s="991"/>
      <c r="L3" s="991"/>
      <c r="M3" s="992"/>
      <c r="S3" s="6"/>
    </row>
    <row r="4" spans="1:22" ht="18" customHeight="1" x14ac:dyDescent="0.2">
      <c r="A4" s="562"/>
      <c r="B4" s="566"/>
      <c r="C4" s="567"/>
      <c r="D4" s="567"/>
      <c r="E4" s="568"/>
      <c r="F4" s="568"/>
      <c r="G4" s="569" t="s">
        <v>2</v>
      </c>
      <c r="H4" s="971" t="s">
        <v>3</v>
      </c>
      <c r="I4" s="971"/>
      <c r="J4" s="971"/>
      <c r="K4" s="971"/>
      <c r="L4" s="971"/>
      <c r="M4" s="972"/>
      <c r="N4" s="8"/>
    </row>
    <row r="5" spans="1:22" x14ac:dyDescent="0.2">
      <c r="A5" s="570"/>
      <c r="B5" s="571"/>
      <c r="C5" s="572"/>
      <c r="D5" s="572"/>
      <c r="E5" s="573"/>
      <c r="F5" s="573"/>
      <c r="G5" s="574" t="s">
        <v>6</v>
      </c>
      <c r="H5" s="574" t="s">
        <v>7</v>
      </c>
      <c r="I5" s="574" t="s">
        <v>8</v>
      </c>
      <c r="J5" s="574" t="s">
        <v>9</v>
      </c>
      <c r="K5" s="574" t="s">
        <v>10</v>
      </c>
      <c r="L5" s="574" t="s">
        <v>259</v>
      </c>
      <c r="M5" s="575" t="s">
        <v>318</v>
      </c>
      <c r="S5" s="576"/>
      <c r="T5" s="147"/>
      <c r="U5" s="147"/>
      <c r="V5" s="147"/>
    </row>
    <row r="6" spans="1:22" ht="15" x14ac:dyDescent="0.2">
      <c r="A6" s="562"/>
      <c r="B6" s="577" t="s">
        <v>455</v>
      </c>
      <c r="C6" s="578"/>
      <c r="D6" s="579"/>
      <c r="E6" s="578"/>
      <c r="F6" s="580"/>
      <c r="G6" s="581">
        <v>328.61043999999998</v>
      </c>
      <c r="H6" s="581">
        <v>332.92049300000002</v>
      </c>
      <c r="I6" s="581">
        <v>331.41657669983709</v>
      </c>
      <c r="J6" s="581">
        <v>333.45655042980718</v>
      </c>
      <c r="K6" s="581">
        <v>335.35980278611703</v>
      </c>
      <c r="L6" s="581">
        <v>341.40000000000003</v>
      </c>
      <c r="M6" s="582">
        <v>347.5</v>
      </c>
      <c r="S6" s="583"/>
      <c r="T6" s="583"/>
      <c r="U6" s="583"/>
      <c r="V6" s="583"/>
    </row>
    <row r="7" spans="1:22" x14ac:dyDescent="0.2">
      <c r="A7" s="562"/>
      <c r="B7" s="577"/>
      <c r="C7" s="579"/>
      <c r="D7" s="579" t="s">
        <v>43</v>
      </c>
      <c r="E7" s="584"/>
      <c r="F7" s="585"/>
      <c r="G7" s="586"/>
      <c r="H7" s="586">
        <v>-1.9870350000000303</v>
      </c>
      <c r="I7" s="586">
        <v>-1.75</v>
      </c>
      <c r="J7" s="586">
        <v>-1.75</v>
      </c>
      <c r="K7" s="586">
        <v>-1.75</v>
      </c>
      <c r="L7" s="586">
        <v>-1.75</v>
      </c>
      <c r="M7" s="587">
        <v>-1.75</v>
      </c>
      <c r="S7" s="583"/>
      <c r="T7" s="588"/>
      <c r="U7" s="588"/>
      <c r="V7" s="588"/>
    </row>
    <row r="8" spans="1:22" ht="13.5" customHeight="1" x14ac:dyDescent="0.2">
      <c r="A8" s="562"/>
      <c r="B8" s="1008" t="s">
        <v>44</v>
      </c>
      <c r="C8" s="1009"/>
      <c r="D8" s="1009"/>
      <c r="E8" s="1009"/>
      <c r="F8" s="1009"/>
      <c r="G8" s="589"/>
      <c r="H8" s="589"/>
      <c r="I8" s="589"/>
      <c r="J8" s="589"/>
      <c r="K8" s="589"/>
      <c r="L8" s="589"/>
      <c r="M8" s="590"/>
      <c r="S8" s="12"/>
      <c r="T8" s="12"/>
      <c r="U8" s="12"/>
      <c r="V8" s="12"/>
    </row>
    <row r="9" spans="1:22" x14ac:dyDescent="0.2">
      <c r="A9" s="561"/>
      <c r="B9" s="591"/>
      <c r="C9" s="592"/>
      <c r="D9" s="593" t="s">
        <v>45</v>
      </c>
      <c r="E9" s="592"/>
      <c r="F9" s="592"/>
      <c r="G9" s="594">
        <v>-15.779009</v>
      </c>
      <c r="H9" s="594">
        <v>-16.785098000000001</v>
      </c>
      <c r="I9" s="594">
        <v>-18.451014999999998</v>
      </c>
      <c r="J9" s="594">
        <v>-18.596533999999998</v>
      </c>
      <c r="K9" s="1010">
        <v>-21.901267000000118</v>
      </c>
      <c r="L9" s="1010">
        <v>-22.3</v>
      </c>
      <c r="M9" s="1011">
        <v>-22.7</v>
      </c>
      <c r="S9" s="12"/>
      <c r="T9" s="12"/>
      <c r="U9" s="12"/>
      <c r="V9" s="12"/>
    </row>
    <row r="10" spans="1:22" ht="12.75" customHeight="1" x14ac:dyDescent="0.2">
      <c r="A10" s="595"/>
      <c r="B10" s="591"/>
      <c r="C10" s="592"/>
      <c r="D10" s="994" t="s">
        <v>46</v>
      </c>
      <c r="E10" s="994"/>
      <c r="F10" s="994"/>
      <c r="G10" s="594">
        <v>-9.2727789999999999</v>
      </c>
      <c r="H10" s="594">
        <v>-12.956348999999999</v>
      </c>
      <c r="I10" s="594">
        <v>-4.3450940000000005</v>
      </c>
      <c r="J10" s="594">
        <v>-4.7017319999999998</v>
      </c>
      <c r="K10" s="1010"/>
      <c r="L10" s="1010"/>
      <c r="M10" s="1011"/>
      <c r="S10" s="12"/>
      <c r="T10" s="12"/>
      <c r="U10" s="12"/>
      <c r="V10" s="12"/>
    </row>
    <row r="11" spans="1:22" x14ac:dyDescent="0.2">
      <c r="A11" s="596"/>
      <c r="B11" s="597" t="s">
        <v>47</v>
      </c>
      <c r="C11" s="598"/>
      <c r="D11" s="599"/>
      <c r="E11" s="599"/>
      <c r="F11" s="599"/>
      <c r="G11" s="600"/>
      <c r="H11" s="600"/>
      <c r="I11" s="600"/>
      <c r="J11" s="600"/>
      <c r="K11" s="600"/>
      <c r="L11" s="601"/>
      <c r="M11" s="602"/>
      <c r="N11" s="308"/>
      <c r="S11" s="12"/>
      <c r="T11" s="12"/>
      <c r="U11" s="12"/>
      <c r="V11" s="12"/>
    </row>
    <row r="12" spans="1:22" ht="17.25" customHeight="1" x14ac:dyDescent="0.2">
      <c r="A12" s="603"/>
      <c r="B12" s="604" t="s">
        <v>456</v>
      </c>
      <c r="C12" s="605"/>
      <c r="D12" s="605"/>
      <c r="E12" s="605"/>
      <c r="F12" s="605"/>
      <c r="G12" s="606">
        <v>303.558652</v>
      </c>
      <c r="H12" s="606">
        <v>303.17904599999997</v>
      </c>
      <c r="I12" s="606">
        <v>308.62046769983709</v>
      </c>
      <c r="J12" s="606">
        <v>310.15828442980717</v>
      </c>
      <c r="K12" s="606">
        <v>313.4585357861169</v>
      </c>
      <c r="L12" s="606">
        <v>319.10000000000002</v>
      </c>
      <c r="M12" s="607">
        <v>324.8</v>
      </c>
      <c r="O12" s="8"/>
      <c r="P12" s="8"/>
      <c r="Q12" s="8"/>
      <c r="R12" s="8"/>
      <c r="S12" s="583"/>
      <c r="T12" s="583"/>
      <c r="U12" s="583"/>
      <c r="V12" s="583"/>
    </row>
    <row r="13" spans="1:22" x14ac:dyDescent="0.2">
      <c r="A13" s="562"/>
      <c r="B13" s="608" t="s">
        <v>48</v>
      </c>
      <c r="C13" s="609"/>
      <c r="D13" s="610"/>
      <c r="E13" s="610"/>
      <c r="F13" s="610"/>
      <c r="G13" s="611"/>
      <c r="H13" s="611"/>
      <c r="I13" s="611"/>
      <c r="J13" s="611"/>
      <c r="K13" s="611"/>
      <c r="L13" s="611"/>
      <c r="M13" s="612"/>
      <c r="S13" s="12"/>
      <c r="T13" s="12"/>
      <c r="U13" s="12"/>
      <c r="V13" s="12"/>
    </row>
    <row r="14" spans="1:22" s="617" customFormat="1" ht="14.25" customHeight="1" x14ac:dyDescent="0.25">
      <c r="A14" s="561"/>
      <c r="B14" s="613"/>
      <c r="C14" s="614"/>
      <c r="D14" s="994" t="s">
        <v>457</v>
      </c>
      <c r="E14" s="994"/>
      <c r="F14" s="994"/>
      <c r="G14" s="594">
        <v>8.9586909999999982</v>
      </c>
      <c r="H14" s="594">
        <v>13.449693000000002</v>
      </c>
      <c r="I14" s="594">
        <v>13.904826345283677</v>
      </c>
      <c r="J14" s="594">
        <v>16.703547238200837</v>
      </c>
      <c r="K14" s="615">
        <v>16.796318919160836</v>
      </c>
      <c r="L14" s="615">
        <v>17.121587791313743</v>
      </c>
      <c r="M14" s="616">
        <v>17.374563778094455</v>
      </c>
      <c r="S14" s="618"/>
      <c r="T14" s="618"/>
      <c r="U14" s="618"/>
      <c r="V14" s="618"/>
    </row>
    <row r="15" spans="1:22" x14ac:dyDescent="0.2">
      <c r="A15" s="562"/>
      <c r="B15" s="608" t="s">
        <v>47</v>
      </c>
      <c r="C15" s="609"/>
      <c r="D15" s="593"/>
      <c r="E15" s="619"/>
      <c r="F15" s="619"/>
      <c r="G15" s="615"/>
      <c r="H15" s="615"/>
      <c r="I15" s="615"/>
      <c r="J15" s="615"/>
      <c r="K15" s="615"/>
      <c r="L15" s="615"/>
      <c r="M15" s="616"/>
      <c r="S15" s="12"/>
      <c r="T15" s="12"/>
      <c r="U15" s="12"/>
      <c r="V15" s="12"/>
    </row>
    <row r="16" spans="1:22" ht="15" customHeight="1" x14ac:dyDescent="0.2">
      <c r="A16" s="620"/>
      <c r="B16" s="613" t="s">
        <v>29</v>
      </c>
      <c r="C16" s="614"/>
      <c r="D16" s="614"/>
      <c r="E16" s="614"/>
      <c r="F16" s="614"/>
      <c r="G16" s="621">
        <v>312.51734299999998</v>
      </c>
      <c r="H16" s="621">
        <v>316.628739</v>
      </c>
      <c r="I16" s="621">
        <v>322.52529404512075</v>
      </c>
      <c r="J16" s="621">
        <v>326.86183166800799</v>
      </c>
      <c r="K16" s="621">
        <v>330.25485470527786</v>
      </c>
      <c r="L16" s="581">
        <v>336.22158779131382</v>
      </c>
      <c r="M16" s="582">
        <v>342.17456377809452</v>
      </c>
      <c r="S16" s="583"/>
      <c r="T16" s="583"/>
      <c r="U16" s="583"/>
      <c r="V16" s="583"/>
    </row>
    <row r="17" spans="1:25" x14ac:dyDescent="0.2">
      <c r="A17" s="562"/>
      <c r="B17" s="622"/>
      <c r="C17" s="610"/>
      <c r="D17" s="610"/>
      <c r="E17" s="610"/>
      <c r="F17" s="610"/>
      <c r="G17" s="611"/>
      <c r="H17" s="611"/>
      <c r="I17" s="611"/>
      <c r="J17" s="611"/>
      <c r="K17" s="611"/>
      <c r="L17" s="611"/>
      <c r="M17" s="612"/>
      <c r="S17" s="12"/>
      <c r="T17" s="12"/>
      <c r="U17" s="12"/>
      <c r="V17" s="12"/>
    </row>
    <row r="18" spans="1:25" ht="15" x14ac:dyDescent="0.2">
      <c r="A18" s="562"/>
      <c r="B18" s="623" t="s">
        <v>458</v>
      </c>
      <c r="C18" s="624"/>
      <c r="D18" s="625"/>
      <c r="E18" s="626"/>
      <c r="F18" s="627"/>
      <c r="G18" s="628">
        <v>51.866065000000006</v>
      </c>
      <c r="H18" s="628">
        <v>56.063932999999999</v>
      </c>
      <c r="I18" s="628">
        <v>61.207892099999995</v>
      </c>
      <c r="J18" s="628">
        <v>68.872442559999996</v>
      </c>
      <c r="K18" s="628">
        <v>76.238155661919222</v>
      </c>
      <c r="L18" s="628">
        <v>75.799999999999969</v>
      </c>
      <c r="M18" s="629">
        <v>77.899999999999991</v>
      </c>
      <c r="O18" s="6"/>
      <c r="P18" s="6"/>
      <c r="Q18" s="6"/>
      <c r="R18" s="6"/>
      <c r="S18" s="583"/>
      <c r="T18" s="583"/>
      <c r="U18" s="583"/>
      <c r="V18" s="583"/>
      <c r="W18" s="6"/>
    </row>
    <row r="19" spans="1:25" x14ac:dyDescent="0.2">
      <c r="A19" s="562"/>
      <c r="B19" s="630"/>
      <c r="C19" s="631"/>
      <c r="D19" s="579" t="s">
        <v>43</v>
      </c>
      <c r="E19" s="584"/>
      <c r="F19" s="585"/>
      <c r="G19" s="586"/>
      <c r="H19" s="632">
        <v>-1.87485329510541</v>
      </c>
      <c r="I19" s="632">
        <v>-1.7500000000000004</v>
      </c>
      <c r="J19" s="632">
        <v>-2.3199999999999998</v>
      </c>
      <c r="K19" s="632">
        <v>-5.4300000000000006</v>
      </c>
      <c r="L19" s="586">
        <v>-4</v>
      </c>
      <c r="M19" s="587">
        <v>-4</v>
      </c>
      <c r="O19" s="6"/>
      <c r="P19" s="6"/>
      <c r="Q19" s="6"/>
      <c r="R19" s="6"/>
      <c r="S19" s="583"/>
      <c r="T19" s="588"/>
      <c r="U19" s="588"/>
      <c r="V19" s="588"/>
    </row>
    <row r="20" spans="1:25" s="617" customFormat="1" ht="13.5" customHeight="1" x14ac:dyDescent="0.25">
      <c r="A20" s="561"/>
      <c r="B20" s="633" t="s">
        <v>348</v>
      </c>
      <c r="C20" s="634"/>
      <c r="D20" s="598"/>
      <c r="E20" s="598"/>
      <c r="F20" s="610"/>
      <c r="G20" s="635"/>
      <c r="H20" s="635"/>
      <c r="I20" s="635"/>
      <c r="J20" s="635"/>
      <c r="K20" s="635"/>
      <c r="L20" s="615"/>
      <c r="M20" s="616"/>
      <c r="O20" s="636"/>
      <c r="P20" s="636"/>
      <c r="Q20" s="636"/>
      <c r="R20" s="636"/>
      <c r="S20" s="637"/>
      <c r="T20" s="618"/>
      <c r="U20" s="618"/>
      <c r="V20" s="618"/>
    </row>
    <row r="21" spans="1:25" ht="12.75" customHeight="1" x14ac:dyDescent="0.2">
      <c r="A21" s="595"/>
      <c r="B21" s="638"/>
      <c r="C21" s="639"/>
      <c r="D21" s="994" t="s">
        <v>49</v>
      </c>
      <c r="E21" s="994"/>
      <c r="F21" s="994"/>
      <c r="G21" s="615">
        <v>-4.4607859999999997</v>
      </c>
      <c r="H21" s="615">
        <v>-5.5042299999999997</v>
      </c>
      <c r="I21" s="615">
        <v>-7.2300959999999996</v>
      </c>
      <c r="J21" s="615">
        <v>-8.1312989999999985</v>
      </c>
      <c r="K21" s="615">
        <v>-7.6370000000000076</v>
      </c>
      <c r="L21" s="1003">
        <v>-7.6353080347984132</v>
      </c>
      <c r="M21" s="1007">
        <v>-7.2716700239521259</v>
      </c>
      <c r="O21" s="6"/>
      <c r="P21" s="6"/>
      <c r="Q21" s="6"/>
      <c r="R21" s="6"/>
      <c r="S21" s="588"/>
      <c r="T21" s="588"/>
      <c r="U21" s="588"/>
      <c r="V21" s="588"/>
    </row>
    <row r="22" spans="1:25" ht="12.75" customHeight="1" x14ac:dyDescent="0.2">
      <c r="A22" s="595"/>
      <c r="B22" s="640"/>
      <c r="C22" s="641"/>
      <c r="D22" s="994" t="s">
        <v>50</v>
      </c>
      <c r="E22" s="994"/>
      <c r="F22" s="994"/>
      <c r="G22" s="594">
        <v>-1.0067130000000004</v>
      </c>
      <c r="H22" s="594">
        <v>-0.98106599999999999</v>
      </c>
      <c r="I22" s="594">
        <v>-1.555250147347653</v>
      </c>
      <c r="J22" s="594">
        <v>-1.0484159602814669</v>
      </c>
      <c r="K22" s="615">
        <v>-0.27708049106724458</v>
      </c>
      <c r="L22" s="1003"/>
      <c r="M22" s="1007"/>
      <c r="O22" s="6"/>
      <c r="P22" s="6"/>
      <c r="Q22" s="6"/>
      <c r="R22" s="6"/>
      <c r="S22" s="588"/>
      <c r="T22" s="588"/>
      <c r="U22" s="588"/>
      <c r="V22" s="588"/>
    </row>
    <row r="23" spans="1:25" ht="13.5" customHeight="1" x14ac:dyDescent="0.2">
      <c r="A23" s="562"/>
      <c r="B23" s="642" t="s">
        <v>47</v>
      </c>
      <c r="C23" s="643"/>
      <c r="D23" s="593"/>
      <c r="E23" s="619"/>
      <c r="F23" s="619"/>
      <c r="G23" s="594"/>
      <c r="H23" s="594"/>
      <c r="I23" s="594"/>
      <c r="J23" s="594"/>
      <c r="K23" s="594"/>
      <c r="L23" s="594"/>
      <c r="M23" s="644"/>
      <c r="O23" s="6"/>
      <c r="P23" s="6"/>
      <c r="Q23" s="6"/>
      <c r="R23" s="6"/>
      <c r="S23" s="645"/>
      <c r="T23" s="12"/>
      <c r="U23" s="12"/>
      <c r="V23" s="12"/>
    </row>
    <row r="24" spans="1:25" ht="14.25" customHeight="1" x14ac:dyDescent="0.2">
      <c r="A24" s="620"/>
      <c r="B24" s="640" t="s">
        <v>30</v>
      </c>
      <c r="C24" s="646"/>
      <c r="D24" s="614"/>
      <c r="E24" s="614"/>
      <c r="F24" s="614"/>
      <c r="G24" s="621">
        <v>46.39856600000001</v>
      </c>
      <c r="H24" s="621">
        <v>49.578637000000001</v>
      </c>
      <c r="I24" s="621">
        <v>52.422545952652349</v>
      </c>
      <c r="J24" s="621">
        <v>59.692727599718538</v>
      </c>
      <c r="K24" s="621">
        <v>68.324075170851998</v>
      </c>
      <c r="L24" s="621">
        <v>68.164691965201555</v>
      </c>
      <c r="M24" s="647">
        <v>70.628329976047866</v>
      </c>
      <c r="O24" s="6"/>
      <c r="P24" s="6"/>
      <c r="Q24" s="6"/>
      <c r="R24" s="6"/>
      <c r="S24" s="583"/>
      <c r="T24" s="583"/>
      <c r="U24" s="583"/>
      <c r="V24" s="583"/>
    </row>
    <row r="25" spans="1:25" ht="7.5" customHeight="1" x14ac:dyDescent="0.2">
      <c r="A25" s="648"/>
      <c r="B25" s="649"/>
      <c r="C25" s="650"/>
      <c r="D25" s="614"/>
      <c r="E25" s="614"/>
      <c r="F25" s="614"/>
      <c r="G25" s="651"/>
      <c r="H25" s="651"/>
      <c r="I25" s="651"/>
      <c r="J25" s="651"/>
      <c r="K25" s="651"/>
      <c r="L25" s="651"/>
      <c r="M25" s="652"/>
      <c r="O25" s="6"/>
      <c r="P25" s="6"/>
      <c r="Q25" s="6"/>
      <c r="R25" s="6"/>
      <c r="S25" s="645"/>
      <c r="T25" s="12"/>
      <c r="U25" s="12"/>
      <c r="V25" s="12"/>
    </row>
    <row r="26" spans="1:25" ht="15.75" customHeight="1" x14ac:dyDescent="0.2">
      <c r="A26" s="648"/>
      <c r="B26" s="653"/>
      <c r="C26" s="654"/>
      <c r="D26" s="654"/>
      <c r="E26" s="654"/>
      <c r="F26" s="654"/>
      <c r="G26" s="1001" t="s">
        <v>51</v>
      </c>
      <c r="H26" s="1001"/>
      <c r="I26" s="1001"/>
      <c r="J26" s="1001"/>
      <c r="K26" s="1001"/>
      <c r="L26" s="1001"/>
      <c r="M26" s="1002"/>
      <c r="O26" s="6"/>
      <c r="P26" s="6"/>
      <c r="Q26" s="6"/>
      <c r="R26" s="6"/>
      <c r="S26" s="655"/>
      <c r="T26" s="12"/>
      <c r="U26" s="12"/>
      <c r="V26" s="12"/>
    </row>
    <row r="27" spans="1:25" x14ac:dyDescent="0.2">
      <c r="A27" s="648"/>
      <c r="B27" s="649"/>
      <c r="C27" s="650"/>
      <c r="D27" s="614"/>
      <c r="E27" s="650"/>
      <c r="F27" s="650"/>
      <c r="G27" s="656"/>
      <c r="H27" s="656"/>
      <c r="I27" s="656"/>
      <c r="J27" s="656"/>
      <c r="K27" s="656"/>
      <c r="L27" s="656"/>
      <c r="M27" s="657"/>
      <c r="S27" s="645"/>
      <c r="T27" s="12"/>
      <c r="U27" s="12"/>
      <c r="V27" s="12"/>
    </row>
    <row r="28" spans="1:25" x14ac:dyDescent="0.2">
      <c r="A28" s="658"/>
      <c r="B28" s="659" t="s">
        <v>52</v>
      </c>
      <c r="C28" s="660"/>
      <c r="D28" s="593"/>
      <c r="E28" s="661"/>
      <c r="F28" s="661"/>
      <c r="G28" s="594"/>
      <c r="H28" s="594">
        <v>-0.54229404414963822</v>
      </c>
      <c r="I28" s="594">
        <v>-1.9392522945285151</v>
      </c>
      <c r="J28" s="594">
        <v>-0.94033055186780734</v>
      </c>
      <c r="K28" s="594">
        <v>-1.0726226940285577</v>
      </c>
      <c r="L28" s="594">
        <v>6.2338750424428824E-2</v>
      </c>
      <c r="M28" s="644">
        <v>-5.0885748782314444E-2</v>
      </c>
      <c r="S28" s="12"/>
      <c r="T28" s="645"/>
      <c r="U28" s="645"/>
      <c r="V28" s="645"/>
    </row>
    <row r="29" spans="1:25" x14ac:dyDescent="0.2">
      <c r="A29" s="658"/>
      <c r="B29" s="662" t="s">
        <v>53</v>
      </c>
      <c r="C29" s="663"/>
      <c r="D29" s="593"/>
      <c r="E29" s="661"/>
      <c r="F29" s="661"/>
      <c r="G29" s="594"/>
      <c r="H29" s="594">
        <v>-1.9526563429675625</v>
      </c>
      <c r="I29" s="594">
        <v>0.27370119526120007</v>
      </c>
      <c r="J29" s="594">
        <v>-1.055761800861843</v>
      </c>
      <c r="K29" s="594">
        <v>-0.58739415095981906</v>
      </c>
      <c r="L29" s="594">
        <v>6.1000672723232618E-2</v>
      </c>
      <c r="M29" s="644">
        <v>-5.1363468543186297E-2</v>
      </c>
      <c r="S29" s="12"/>
      <c r="T29" s="645"/>
      <c r="U29" s="645"/>
      <c r="V29" s="645"/>
    </row>
    <row r="30" spans="1:25" x14ac:dyDescent="0.2">
      <c r="A30" s="658"/>
      <c r="B30" s="664" t="s">
        <v>29</v>
      </c>
      <c r="C30" s="661"/>
      <c r="D30" s="593"/>
      <c r="E30" s="661"/>
      <c r="F30" s="661"/>
      <c r="G30" s="594"/>
      <c r="H30" s="594">
        <v>-0.53839259255356042</v>
      </c>
      <c r="I30" s="594">
        <v>0.34019736953427859</v>
      </c>
      <c r="J30" s="594">
        <v>-0.22257801578754455</v>
      </c>
      <c r="K30" s="594">
        <v>-0.61296297255031273</v>
      </c>
      <c r="L30" s="594">
        <v>6.7839323452401068E-2</v>
      </c>
      <c r="M30" s="644">
        <v>-6.6802124347342673E-2</v>
      </c>
      <c r="S30" s="12"/>
      <c r="T30" s="645"/>
      <c r="U30" s="645"/>
      <c r="V30" s="645"/>
    </row>
    <row r="31" spans="1:25" x14ac:dyDescent="0.2">
      <c r="A31" s="658"/>
      <c r="B31" s="613" t="s">
        <v>54</v>
      </c>
      <c r="C31" s="593"/>
      <c r="D31" s="593"/>
      <c r="E31" s="661"/>
      <c r="F31" s="661"/>
      <c r="G31" s="594"/>
      <c r="H31" s="594">
        <v>6.1156715376278425</v>
      </c>
      <c r="I31" s="594">
        <v>7.5437967003334494</v>
      </c>
      <c r="J31" s="594">
        <v>10.782180881421999</v>
      </c>
      <c r="K31" s="594">
        <v>8.8858984486776862</v>
      </c>
      <c r="L31" s="594">
        <v>-2.2729110411089049</v>
      </c>
      <c r="M31" s="644">
        <v>0.91504301201534854</v>
      </c>
      <c r="S31" s="12"/>
      <c r="T31" s="645"/>
      <c r="U31" s="645"/>
      <c r="V31" s="645"/>
    </row>
    <row r="32" spans="1:25" x14ac:dyDescent="0.2">
      <c r="A32" s="658"/>
      <c r="B32" s="664" t="s">
        <v>30</v>
      </c>
      <c r="C32" s="661"/>
      <c r="D32" s="593"/>
      <c r="E32" s="661"/>
      <c r="F32" s="661"/>
      <c r="G32" s="594"/>
      <c r="H32" s="594">
        <v>4.8985029707019567</v>
      </c>
      <c r="I32" s="594">
        <v>4.1561763798561469</v>
      </c>
      <c r="J32" s="594">
        <v>12.107627881752524</v>
      </c>
      <c r="K32" s="594">
        <v>12.589290121877749</v>
      </c>
      <c r="L32" s="594">
        <v>-1.9372986066328646</v>
      </c>
      <c r="M32" s="644">
        <v>1.7436042784406025</v>
      </c>
      <c r="S32" s="665"/>
      <c r="T32" s="645"/>
      <c r="U32" s="645"/>
      <c r="V32" s="645"/>
      <c r="W32" s="6"/>
      <c r="X32" s="6"/>
      <c r="Y32" s="6"/>
    </row>
    <row r="33" spans="1:13" x14ac:dyDescent="0.2">
      <c r="A33" s="666"/>
      <c r="B33" s="667"/>
      <c r="C33" s="668"/>
      <c r="D33" s="669"/>
      <c r="E33" s="670"/>
      <c r="F33" s="670"/>
      <c r="G33" s="671"/>
      <c r="H33" s="671"/>
      <c r="I33" s="671"/>
      <c r="J33" s="671"/>
      <c r="K33" s="671"/>
      <c r="L33" s="671"/>
      <c r="M33" s="672"/>
    </row>
    <row r="34" spans="1:13" ht="22.5" customHeight="1" x14ac:dyDescent="0.2">
      <c r="A34" s="666"/>
      <c r="B34" s="1004" t="s">
        <v>325</v>
      </c>
      <c r="C34" s="1005"/>
      <c r="D34" s="1005"/>
      <c r="E34" s="1005"/>
      <c r="F34" s="1005"/>
      <c r="G34" s="1005"/>
      <c r="H34" s="1005"/>
      <c r="I34" s="1005"/>
      <c r="J34" s="1005"/>
      <c r="K34" s="1005"/>
      <c r="L34" s="1005"/>
      <c r="M34" s="1006"/>
    </row>
    <row r="35" spans="1:13" ht="11.25" customHeight="1" x14ac:dyDescent="0.2">
      <c r="A35" s="673"/>
      <c r="B35" s="995" t="s">
        <v>459</v>
      </c>
      <c r="C35" s="996"/>
      <c r="D35" s="996"/>
      <c r="E35" s="996"/>
      <c r="F35" s="996"/>
      <c r="G35" s="996"/>
      <c r="H35" s="996"/>
      <c r="I35" s="996"/>
      <c r="J35" s="996"/>
      <c r="K35" s="996"/>
      <c r="L35" s="996"/>
      <c r="M35" s="997"/>
    </row>
    <row r="36" spans="1:13" ht="10.5" customHeight="1" x14ac:dyDescent="0.2">
      <c r="A36" s="673"/>
      <c r="B36" s="995" t="s">
        <v>460</v>
      </c>
      <c r="C36" s="996"/>
      <c r="D36" s="996"/>
      <c r="E36" s="996"/>
      <c r="F36" s="996"/>
      <c r="G36" s="996"/>
      <c r="H36" s="996"/>
      <c r="I36" s="996"/>
      <c r="J36" s="996"/>
      <c r="K36" s="996"/>
      <c r="L36" s="996"/>
      <c r="M36" s="997"/>
    </row>
    <row r="37" spans="1:13" ht="36" customHeight="1" thickBot="1" x14ac:dyDescent="0.25">
      <c r="A37" s="673"/>
      <c r="B37" s="998" t="s">
        <v>461</v>
      </c>
      <c r="C37" s="999"/>
      <c r="D37" s="999"/>
      <c r="E37" s="999"/>
      <c r="F37" s="999"/>
      <c r="G37" s="999"/>
      <c r="H37" s="999"/>
      <c r="I37" s="999"/>
      <c r="J37" s="999"/>
      <c r="K37" s="999"/>
      <c r="L37" s="999"/>
      <c r="M37" s="1000"/>
    </row>
    <row r="38" spans="1:13" ht="13.5" customHeight="1" x14ac:dyDescent="0.2">
      <c r="A38" s="562"/>
      <c r="B38" s="993"/>
      <c r="C38" s="993"/>
      <c r="D38" s="993"/>
      <c r="E38" s="993"/>
      <c r="F38" s="993"/>
      <c r="G38" s="993"/>
      <c r="H38" s="993"/>
      <c r="I38" s="993"/>
      <c r="J38" s="993"/>
      <c r="K38" s="993"/>
      <c r="L38" s="674"/>
      <c r="M38" s="674"/>
    </row>
    <row r="39" spans="1:13" x14ac:dyDescent="0.2">
      <c r="A39" s="675"/>
      <c r="B39" s="993"/>
      <c r="C39" s="993"/>
      <c r="D39" s="993"/>
      <c r="E39" s="993"/>
      <c r="F39" s="993"/>
      <c r="G39" s="993"/>
      <c r="H39" s="993"/>
      <c r="I39" s="993"/>
      <c r="J39" s="993"/>
      <c r="K39" s="993"/>
      <c r="L39" s="674"/>
      <c r="M39" s="674"/>
    </row>
    <row r="40" spans="1:13" x14ac:dyDescent="0.2">
      <c r="A40" s="675"/>
      <c r="B40" s="993"/>
      <c r="C40" s="993"/>
      <c r="D40" s="993"/>
      <c r="E40" s="993"/>
      <c r="F40" s="993"/>
      <c r="G40" s="993"/>
      <c r="H40" s="993"/>
      <c r="I40" s="993"/>
      <c r="J40" s="993"/>
      <c r="K40" s="993"/>
      <c r="L40" s="674"/>
      <c r="M40" s="674"/>
    </row>
    <row r="41" spans="1:13" x14ac:dyDescent="0.2">
      <c r="A41" s="675"/>
      <c r="B41" s="993"/>
      <c r="C41" s="993"/>
      <c r="D41" s="993"/>
      <c r="E41" s="993"/>
      <c r="F41" s="993"/>
      <c r="G41" s="993"/>
      <c r="H41" s="993"/>
      <c r="I41" s="993"/>
      <c r="J41" s="993"/>
      <c r="K41" s="993"/>
      <c r="L41" s="674"/>
      <c r="M41" s="674"/>
    </row>
    <row r="42" spans="1:13" x14ac:dyDescent="0.2">
      <c r="A42" s="675"/>
      <c r="B42" s="993"/>
      <c r="C42" s="993"/>
      <c r="D42" s="993"/>
      <c r="E42" s="993"/>
      <c r="F42" s="993"/>
      <c r="G42" s="993"/>
      <c r="H42" s="993"/>
      <c r="I42" s="993"/>
      <c r="J42" s="993"/>
      <c r="K42" s="993"/>
      <c r="L42" s="674"/>
      <c r="M42" s="674"/>
    </row>
    <row r="43" spans="1:13" x14ac:dyDescent="0.2">
      <c r="A43" s="675"/>
      <c r="B43" s="993"/>
      <c r="C43" s="993"/>
      <c r="D43" s="993"/>
      <c r="E43" s="993"/>
      <c r="F43" s="993"/>
      <c r="G43" s="993"/>
      <c r="H43" s="993"/>
      <c r="I43" s="993"/>
      <c r="J43" s="993"/>
      <c r="K43" s="993"/>
      <c r="L43" s="674"/>
      <c r="M43" s="674"/>
    </row>
    <row r="44" spans="1:13" x14ac:dyDescent="0.2">
      <c r="A44" s="675"/>
      <c r="B44" s="993"/>
      <c r="C44" s="993"/>
      <c r="D44" s="993"/>
      <c r="E44" s="993"/>
      <c r="F44" s="993"/>
      <c r="G44" s="993"/>
      <c r="H44" s="993"/>
      <c r="I44" s="993"/>
      <c r="J44" s="993"/>
      <c r="K44" s="993"/>
      <c r="L44" s="674"/>
      <c r="M44" s="674"/>
    </row>
    <row r="45" spans="1:13" x14ac:dyDescent="0.2">
      <c r="A45" s="675"/>
      <c r="B45" s="993"/>
      <c r="C45" s="993"/>
      <c r="D45" s="993"/>
      <c r="E45" s="993"/>
      <c r="F45" s="993"/>
      <c r="G45" s="993"/>
      <c r="H45" s="993"/>
      <c r="I45" s="993"/>
      <c r="J45" s="993"/>
      <c r="K45" s="993"/>
      <c r="L45" s="674"/>
      <c r="M45" s="674"/>
    </row>
    <row r="46" spans="1:13" x14ac:dyDescent="0.2">
      <c r="A46" s="675"/>
      <c r="B46" s="993"/>
      <c r="C46" s="993"/>
      <c r="D46" s="993"/>
      <c r="E46" s="993"/>
      <c r="F46" s="993"/>
      <c r="G46" s="993"/>
      <c r="H46" s="993"/>
      <c r="I46" s="993"/>
      <c r="J46" s="993"/>
      <c r="K46" s="993"/>
      <c r="L46" s="674"/>
      <c r="M46" s="674"/>
    </row>
    <row r="47" spans="1:13" x14ac:dyDescent="0.2">
      <c r="A47" s="675"/>
      <c r="B47" s="993"/>
      <c r="C47" s="993"/>
      <c r="D47" s="993"/>
      <c r="E47" s="993"/>
      <c r="F47" s="993"/>
      <c r="G47" s="993"/>
      <c r="H47" s="993"/>
      <c r="I47" s="993"/>
      <c r="J47" s="993"/>
      <c r="K47" s="993"/>
      <c r="L47" s="674"/>
      <c r="M47" s="674"/>
    </row>
    <row r="48" spans="1:13" x14ac:dyDescent="0.2">
      <c r="A48" s="675"/>
      <c r="B48" s="993"/>
      <c r="C48" s="993"/>
      <c r="D48" s="993"/>
      <c r="E48" s="993"/>
      <c r="F48" s="993"/>
      <c r="G48" s="993"/>
      <c r="H48" s="993"/>
      <c r="I48" s="993"/>
      <c r="J48" s="993"/>
      <c r="K48" s="993"/>
      <c r="L48" s="674"/>
      <c r="M48" s="674"/>
    </row>
    <row r="49" spans="1:13" x14ac:dyDescent="0.2">
      <c r="A49" s="675"/>
      <c r="B49" s="993"/>
      <c r="C49" s="993"/>
      <c r="D49" s="993"/>
      <c r="E49" s="993"/>
      <c r="F49" s="993"/>
      <c r="G49" s="993"/>
      <c r="H49" s="993"/>
      <c r="I49" s="993"/>
      <c r="J49" s="993"/>
      <c r="K49" s="993"/>
      <c r="L49" s="674"/>
      <c r="M49" s="674"/>
    </row>
    <row r="50" spans="1:13" x14ac:dyDescent="0.2">
      <c r="A50" s="675"/>
      <c r="B50" s="993"/>
      <c r="C50" s="993"/>
      <c r="D50" s="993"/>
      <c r="E50" s="993"/>
      <c r="F50" s="993"/>
      <c r="G50" s="993"/>
      <c r="H50" s="993"/>
      <c r="I50" s="993"/>
      <c r="J50" s="993"/>
      <c r="K50" s="993"/>
      <c r="L50" s="674"/>
      <c r="M50" s="674"/>
    </row>
    <row r="51" spans="1:13" x14ac:dyDescent="0.2">
      <c r="A51" s="675"/>
      <c r="B51" s="993"/>
      <c r="C51" s="993"/>
      <c r="D51" s="993"/>
      <c r="E51" s="993"/>
      <c r="F51" s="993"/>
      <c r="G51" s="993"/>
      <c r="H51" s="993"/>
      <c r="I51" s="993"/>
      <c r="J51" s="993"/>
      <c r="K51" s="993"/>
      <c r="L51" s="674"/>
      <c r="M51" s="674"/>
    </row>
    <row r="52" spans="1:13" x14ac:dyDescent="0.2">
      <c r="A52" s="675"/>
      <c r="B52" s="993"/>
      <c r="C52" s="993"/>
      <c r="D52" s="993"/>
      <c r="E52" s="993"/>
      <c r="F52" s="993"/>
      <c r="G52" s="993"/>
      <c r="H52" s="993"/>
      <c r="I52" s="993"/>
      <c r="J52" s="993"/>
      <c r="K52" s="993"/>
      <c r="L52" s="674"/>
      <c r="M52" s="674"/>
    </row>
    <row r="53" spans="1:13" x14ac:dyDescent="0.2">
      <c r="A53" s="675"/>
      <c r="B53" s="993"/>
      <c r="C53" s="993"/>
      <c r="D53" s="993"/>
      <c r="E53" s="993"/>
      <c r="F53" s="993"/>
      <c r="G53" s="993"/>
      <c r="H53" s="993"/>
      <c r="I53" s="993"/>
      <c r="J53" s="993"/>
      <c r="K53" s="993"/>
      <c r="L53" s="674"/>
      <c r="M53" s="674"/>
    </row>
    <row r="54" spans="1:13" x14ac:dyDescent="0.2">
      <c r="A54" s="675"/>
      <c r="B54" s="993"/>
      <c r="C54" s="993"/>
      <c r="D54" s="993"/>
      <c r="E54" s="993"/>
      <c r="F54" s="993"/>
      <c r="G54" s="993"/>
      <c r="H54" s="993"/>
      <c r="I54" s="993"/>
      <c r="J54" s="993"/>
      <c r="K54" s="993"/>
      <c r="L54" s="674"/>
      <c r="M54" s="674"/>
    </row>
    <row r="55" spans="1:13" x14ac:dyDescent="0.2">
      <c r="A55" s="675"/>
      <c r="B55" s="993"/>
      <c r="C55" s="993"/>
      <c r="D55" s="993"/>
      <c r="E55" s="993"/>
      <c r="F55" s="993"/>
      <c r="G55" s="993"/>
      <c r="H55" s="993"/>
      <c r="I55" s="993"/>
      <c r="J55" s="993"/>
      <c r="K55" s="993"/>
      <c r="L55" s="674"/>
      <c r="M55" s="674"/>
    </row>
    <row r="56" spans="1:13" x14ac:dyDescent="0.2">
      <c r="A56" s="675"/>
      <c r="B56" s="993"/>
      <c r="C56" s="993"/>
      <c r="D56" s="993"/>
      <c r="E56" s="993"/>
      <c r="F56" s="993"/>
      <c r="G56" s="993"/>
      <c r="H56" s="993"/>
      <c r="I56" s="993"/>
      <c r="J56" s="993"/>
      <c r="K56" s="993"/>
      <c r="L56" s="674"/>
      <c r="M56" s="674"/>
    </row>
    <row r="57" spans="1:13" x14ac:dyDescent="0.2">
      <c r="A57" s="675"/>
      <c r="B57" s="993"/>
      <c r="C57" s="993"/>
      <c r="D57" s="993"/>
      <c r="E57" s="993"/>
      <c r="F57" s="993"/>
      <c r="G57" s="993"/>
      <c r="H57" s="993"/>
      <c r="I57" s="993"/>
      <c r="J57" s="993"/>
      <c r="K57" s="993"/>
      <c r="L57" s="674"/>
      <c r="M57" s="674"/>
    </row>
    <row r="58" spans="1:13" x14ac:dyDescent="0.2">
      <c r="A58" s="675"/>
      <c r="B58" s="993"/>
      <c r="C58" s="993"/>
      <c r="D58" s="993"/>
      <c r="E58" s="993"/>
      <c r="F58" s="993"/>
      <c r="G58" s="993"/>
      <c r="H58" s="993"/>
      <c r="I58" s="993"/>
      <c r="J58" s="993"/>
      <c r="K58" s="993"/>
      <c r="L58" s="674"/>
      <c r="M58" s="674"/>
    </row>
    <row r="59" spans="1:13" x14ac:dyDescent="0.2">
      <c r="A59" s="675"/>
      <c r="B59" s="993"/>
      <c r="C59" s="993"/>
      <c r="D59" s="993"/>
      <c r="E59" s="993"/>
      <c r="F59" s="993"/>
      <c r="G59" s="993"/>
      <c r="H59" s="993"/>
      <c r="I59" s="993"/>
      <c r="J59" s="993"/>
      <c r="K59" s="993"/>
      <c r="L59" s="674"/>
      <c r="M59" s="674"/>
    </row>
    <row r="60" spans="1:13" x14ac:dyDescent="0.2">
      <c r="A60" s="675"/>
      <c r="B60" s="993"/>
      <c r="C60" s="993"/>
      <c r="D60" s="993"/>
      <c r="E60" s="993"/>
      <c r="F60" s="993"/>
      <c r="G60" s="993"/>
      <c r="H60" s="993"/>
      <c r="I60" s="993"/>
      <c r="J60" s="993"/>
      <c r="K60" s="993"/>
      <c r="L60" s="674"/>
      <c r="M60" s="674"/>
    </row>
    <row r="61" spans="1:13" x14ac:dyDescent="0.2">
      <c r="A61" s="675"/>
      <c r="B61" s="993"/>
      <c r="C61" s="993"/>
      <c r="D61" s="993"/>
      <c r="E61" s="993"/>
      <c r="F61" s="993"/>
      <c r="G61" s="993"/>
      <c r="H61" s="993"/>
      <c r="I61" s="993"/>
      <c r="J61" s="993"/>
      <c r="K61" s="993"/>
      <c r="L61" s="674"/>
      <c r="M61" s="674"/>
    </row>
    <row r="62" spans="1:13" x14ac:dyDescent="0.2">
      <c r="A62" s="675"/>
      <c r="B62" s="993"/>
      <c r="C62" s="993"/>
      <c r="D62" s="993"/>
      <c r="E62" s="993"/>
      <c r="F62" s="993"/>
      <c r="G62" s="993"/>
      <c r="H62" s="993"/>
      <c r="I62" s="993"/>
      <c r="J62" s="993"/>
      <c r="K62" s="993"/>
      <c r="L62" s="674"/>
      <c r="M62" s="674"/>
    </row>
    <row r="63" spans="1:13" x14ac:dyDescent="0.2">
      <c r="A63" s="675"/>
      <c r="B63" s="993"/>
      <c r="C63" s="993"/>
      <c r="D63" s="993"/>
      <c r="E63" s="993"/>
      <c r="F63" s="993"/>
      <c r="G63" s="993"/>
      <c r="H63" s="993"/>
      <c r="I63" s="993"/>
      <c r="J63" s="993"/>
      <c r="K63" s="993"/>
      <c r="L63" s="674"/>
      <c r="M63" s="674"/>
    </row>
    <row r="64" spans="1:13" x14ac:dyDescent="0.2">
      <c r="B64" s="993"/>
      <c r="C64" s="993"/>
      <c r="D64" s="993"/>
      <c r="E64" s="993"/>
      <c r="F64" s="993"/>
      <c r="G64" s="993"/>
      <c r="H64" s="993"/>
      <c r="I64" s="993"/>
      <c r="J64" s="993"/>
      <c r="K64" s="993"/>
      <c r="L64" s="674"/>
      <c r="M64" s="674"/>
    </row>
    <row r="65" spans="2:13" x14ac:dyDescent="0.2">
      <c r="B65" s="993"/>
      <c r="C65" s="993"/>
      <c r="D65" s="993"/>
      <c r="E65" s="993"/>
      <c r="F65" s="993"/>
      <c r="G65" s="993"/>
      <c r="H65" s="993"/>
      <c r="I65" s="993"/>
      <c r="J65" s="993"/>
      <c r="K65" s="993"/>
      <c r="L65" s="674"/>
      <c r="M65" s="674"/>
    </row>
    <row r="66" spans="2:13" x14ac:dyDescent="0.2">
      <c r="B66" s="993"/>
      <c r="C66" s="993"/>
      <c r="D66" s="993"/>
      <c r="E66" s="993"/>
      <c r="F66" s="993"/>
      <c r="G66" s="993"/>
      <c r="H66" s="993"/>
      <c r="I66" s="993"/>
      <c r="J66" s="993"/>
      <c r="K66" s="993"/>
      <c r="L66" s="674"/>
      <c r="M66" s="674"/>
    </row>
    <row r="67" spans="2:13" x14ac:dyDescent="0.2">
      <c r="B67" s="993"/>
      <c r="C67" s="993"/>
      <c r="D67" s="993"/>
      <c r="E67" s="993"/>
      <c r="F67" s="993"/>
      <c r="G67" s="993"/>
      <c r="H67" s="993"/>
      <c r="I67" s="993"/>
      <c r="J67" s="993"/>
      <c r="K67" s="993"/>
      <c r="L67" s="674"/>
      <c r="M67" s="674"/>
    </row>
    <row r="68" spans="2:13" x14ac:dyDescent="0.2">
      <c r="B68" s="993"/>
      <c r="C68" s="993"/>
      <c r="D68" s="993"/>
      <c r="E68" s="993"/>
      <c r="F68" s="993"/>
      <c r="G68" s="993"/>
      <c r="H68" s="993"/>
      <c r="I68" s="993"/>
      <c r="J68" s="993"/>
      <c r="K68" s="993"/>
      <c r="L68" s="674"/>
      <c r="M68" s="674"/>
    </row>
    <row r="69" spans="2:13" x14ac:dyDescent="0.2">
      <c r="B69" s="993"/>
      <c r="C69" s="993"/>
      <c r="D69" s="993"/>
      <c r="E69" s="993"/>
      <c r="F69" s="993"/>
      <c r="G69" s="993"/>
      <c r="H69" s="993"/>
      <c r="I69" s="993"/>
      <c r="J69" s="993"/>
      <c r="K69" s="993"/>
      <c r="L69" s="674"/>
      <c r="M69" s="674"/>
    </row>
    <row r="70" spans="2:13" x14ac:dyDescent="0.2">
      <c r="B70" s="993"/>
      <c r="C70" s="993"/>
      <c r="D70" s="993"/>
      <c r="E70" s="993"/>
      <c r="F70" s="993"/>
      <c r="G70" s="993"/>
      <c r="H70" s="993"/>
      <c r="I70" s="993"/>
      <c r="J70" s="993"/>
      <c r="K70" s="993"/>
      <c r="L70" s="674"/>
      <c r="M70" s="674"/>
    </row>
    <row r="71" spans="2:13" x14ac:dyDescent="0.2">
      <c r="B71" s="993"/>
      <c r="C71" s="993"/>
      <c r="D71" s="993"/>
      <c r="E71" s="993"/>
      <c r="F71" s="993"/>
      <c r="G71" s="993"/>
      <c r="H71" s="993"/>
      <c r="I71" s="993"/>
      <c r="J71" s="993"/>
      <c r="K71" s="993"/>
      <c r="L71" s="674"/>
      <c r="M71" s="674"/>
    </row>
    <row r="72" spans="2:13" x14ac:dyDescent="0.2">
      <c r="B72" s="993"/>
      <c r="C72" s="993"/>
      <c r="D72" s="993"/>
      <c r="E72" s="993"/>
      <c r="F72" s="993"/>
      <c r="G72" s="993"/>
      <c r="H72" s="993"/>
      <c r="I72" s="993"/>
      <c r="J72" s="993"/>
      <c r="K72" s="993"/>
      <c r="L72" s="674"/>
      <c r="M72" s="674"/>
    </row>
    <row r="73" spans="2:13" x14ac:dyDescent="0.2">
      <c r="B73" s="993"/>
      <c r="C73" s="993"/>
      <c r="D73" s="993"/>
      <c r="E73" s="993"/>
      <c r="F73" s="993"/>
      <c r="G73" s="993"/>
      <c r="H73" s="993"/>
      <c r="I73" s="993"/>
      <c r="J73" s="993"/>
      <c r="K73" s="993"/>
      <c r="L73" s="674"/>
      <c r="M73" s="674"/>
    </row>
    <row r="74" spans="2:13" x14ac:dyDescent="0.2">
      <c r="B74" s="993"/>
      <c r="C74" s="993"/>
      <c r="D74" s="993"/>
      <c r="E74" s="993"/>
      <c r="F74" s="993"/>
      <c r="G74" s="993"/>
      <c r="H74" s="993"/>
      <c r="I74" s="993"/>
      <c r="J74" s="993"/>
      <c r="K74" s="993"/>
      <c r="L74" s="674"/>
      <c r="M74" s="674"/>
    </row>
    <row r="75" spans="2:13" x14ac:dyDescent="0.2">
      <c r="B75" s="993"/>
      <c r="C75" s="993"/>
      <c r="D75" s="993"/>
      <c r="E75" s="993"/>
      <c r="F75" s="993"/>
      <c r="G75" s="993"/>
      <c r="H75" s="993"/>
      <c r="I75" s="993"/>
      <c r="J75" s="993"/>
      <c r="K75" s="993"/>
      <c r="L75" s="674"/>
      <c r="M75" s="674"/>
    </row>
    <row r="76" spans="2:13" x14ac:dyDescent="0.2">
      <c r="B76" s="993"/>
      <c r="C76" s="993"/>
      <c r="D76" s="993"/>
      <c r="E76" s="993"/>
      <c r="F76" s="993"/>
      <c r="G76" s="993"/>
      <c r="H76" s="993"/>
      <c r="I76" s="993"/>
      <c r="J76" s="993"/>
      <c r="K76" s="993"/>
      <c r="L76" s="674"/>
      <c r="M76" s="674"/>
    </row>
    <row r="77" spans="2:13" x14ac:dyDescent="0.2">
      <c r="B77" s="993"/>
      <c r="C77" s="993"/>
      <c r="D77" s="993"/>
      <c r="E77" s="993"/>
      <c r="F77" s="993"/>
      <c r="G77" s="993"/>
      <c r="H77" s="993"/>
      <c r="I77" s="993"/>
      <c r="J77" s="993"/>
      <c r="K77" s="993"/>
      <c r="L77" s="674"/>
      <c r="M77" s="674"/>
    </row>
    <row r="78" spans="2:13" x14ac:dyDescent="0.2">
      <c r="B78" s="993"/>
      <c r="C78" s="993"/>
      <c r="D78" s="993"/>
      <c r="E78" s="993"/>
      <c r="F78" s="993"/>
      <c r="G78" s="993"/>
      <c r="H78" s="993"/>
      <c r="I78" s="993"/>
      <c r="J78" s="993"/>
      <c r="K78" s="993"/>
      <c r="L78" s="674"/>
      <c r="M78" s="674"/>
    </row>
    <row r="79" spans="2:13" x14ac:dyDescent="0.2">
      <c r="B79" s="993"/>
      <c r="C79" s="993"/>
      <c r="D79" s="993"/>
      <c r="E79" s="993"/>
      <c r="F79" s="993"/>
      <c r="G79" s="993"/>
      <c r="H79" s="993"/>
      <c r="I79" s="993"/>
      <c r="J79" s="993"/>
      <c r="K79" s="993"/>
      <c r="L79" s="674"/>
      <c r="M79" s="674"/>
    </row>
    <row r="80" spans="2:13" x14ac:dyDescent="0.2">
      <c r="B80" s="993"/>
      <c r="C80" s="993"/>
      <c r="D80" s="993"/>
      <c r="E80" s="993"/>
      <c r="F80" s="993"/>
      <c r="G80" s="993"/>
      <c r="H80" s="993"/>
      <c r="I80" s="993"/>
      <c r="J80" s="993"/>
      <c r="K80" s="993"/>
      <c r="L80" s="674"/>
      <c r="M80" s="674"/>
    </row>
    <row r="81" spans="2:13" x14ac:dyDescent="0.2">
      <c r="B81" s="993"/>
      <c r="C81" s="993"/>
      <c r="D81" s="993"/>
      <c r="E81" s="993"/>
      <c r="F81" s="993"/>
      <c r="G81" s="993"/>
      <c r="H81" s="993"/>
      <c r="I81" s="993"/>
      <c r="J81" s="993"/>
      <c r="K81" s="993"/>
      <c r="L81" s="674"/>
      <c r="M81" s="674"/>
    </row>
    <row r="82" spans="2:13" x14ac:dyDescent="0.2">
      <c r="B82" s="993"/>
      <c r="C82" s="993"/>
      <c r="D82" s="993"/>
      <c r="E82" s="993"/>
      <c r="F82" s="993"/>
      <c r="G82" s="993"/>
      <c r="H82" s="993"/>
      <c r="I82" s="993"/>
      <c r="J82" s="993"/>
      <c r="K82" s="993"/>
      <c r="L82" s="674"/>
      <c r="M82" s="674"/>
    </row>
    <row r="83" spans="2:13" x14ac:dyDescent="0.2">
      <c r="B83" s="993"/>
      <c r="C83" s="993"/>
      <c r="D83" s="993"/>
      <c r="E83" s="993"/>
      <c r="F83" s="993"/>
      <c r="G83" s="993"/>
      <c r="H83" s="993"/>
      <c r="I83" s="993"/>
      <c r="J83" s="993"/>
      <c r="K83" s="993"/>
      <c r="L83" s="674"/>
      <c r="M83" s="674"/>
    </row>
    <row r="84" spans="2:13" x14ac:dyDescent="0.2">
      <c r="B84" s="993"/>
      <c r="C84" s="993"/>
      <c r="D84" s="993"/>
      <c r="E84" s="993"/>
      <c r="F84" s="993"/>
      <c r="G84" s="993"/>
      <c r="H84" s="993"/>
      <c r="I84" s="993"/>
      <c r="J84" s="993"/>
      <c r="K84" s="993"/>
      <c r="L84" s="674"/>
      <c r="M84" s="674"/>
    </row>
    <row r="85" spans="2:13" x14ac:dyDescent="0.2">
      <c r="B85" s="993"/>
      <c r="C85" s="993"/>
      <c r="D85" s="993"/>
      <c r="E85" s="993"/>
      <c r="F85" s="993"/>
      <c r="G85" s="993"/>
      <c r="H85" s="993"/>
      <c r="I85" s="993"/>
      <c r="J85" s="993"/>
      <c r="K85" s="993"/>
      <c r="L85" s="674"/>
      <c r="M85" s="674"/>
    </row>
    <row r="86" spans="2:13" x14ac:dyDescent="0.2">
      <c r="B86" s="993"/>
      <c r="C86" s="993"/>
      <c r="D86" s="993"/>
      <c r="E86" s="993"/>
      <c r="F86" s="993"/>
      <c r="G86" s="993"/>
      <c r="H86" s="993"/>
      <c r="I86" s="993"/>
      <c r="J86" s="993"/>
      <c r="K86" s="993"/>
      <c r="L86" s="674"/>
      <c r="M86" s="674"/>
    </row>
    <row r="87" spans="2:13" x14ac:dyDescent="0.2">
      <c r="B87" s="993"/>
      <c r="C87" s="993"/>
      <c r="D87" s="993"/>
      <c r="E87" s="993"/>
      <c r="F87" s="993"/>
      <c r="G87" s="993"/>
      <c r="H87" s="993"/>
      <c r="I87" s="993"/>
      <c r="J87" s="993"/>
      <c r="K87" s="993"/>
      <c r="L87" s="674"/>
      <c r="M87" s="674"/>
    </row>
    <row r="88" spans="2:13" x14ac:dyDescent="0.2">
      <c r="B88" s="993"/>
      <c r="C88" s="993"/>
      <c r="D88" s="993"/>
      <c r="E88" s="993"/>
      <c r="F88" s="993"/>
      <c r="G88" s="993"/>
      <c r="H88" s="993"/>
      <c r="I88" s="993"/>
      <c r="J88" s="993"/>
      <c r="K88" s="993"/>
      <c r="L88" s="674"/>
      <c r="M88" s="674"/>
    </row>
    <row r="89" spans="2:13" x14ac:dyDescent="0.2">
      <c r="B89" s="993"/>
      <c r="C89" s="993"/>
      <c r="D89" s="993"/>
      <c r="E89" s="993"/>
      <c r="F89" s="993"/>
      <c r="G89" s="993"/>
      <c r="H89" s="993"/>
      <c r="I89" s="993"/>
      <c r="J89" s="993"/>
      <c r="K89" s="993"/>
      <c r="L89" s="674"/>
      <c r="M89" s="674"/>
    </row>
    <row r="90" spans="2:13" x14ac:dyDescent="0.2">
      <c r="B90" s="993"/>
      <c r="C90" s="993"/>
      <c r="D90" s="993"/>
      <c r="E90" s="993"/>
      <c r="F90" s="993"/>
      <c r="G90" s="993"/>
      <c r="H90" s="993"/>
      <c r="I90" s="993"/>
      <c r="J90" s="993"/>
      <c r="K90" s="993"/>
      <c r="L90" s="674"/>
      <c r="M90" s="674"/>
    </row>
    <row r="91" spans="2:13" x14ac:dyDescent="0.2">
      <c r="B91" s="993"/>
      <c r="C91" s="993"/>
      <c r="D91" s="993"/>
      <c r="E91" s="993"/>
      <c r="F91" s="993"/>
      <c r="G91" s="993"/>
      <c r="H91" s="993"/>
      <c r="I91" s="993"/>
      <c r="J91" s="993"/>
      <c r="K91" s="993"/>
      <c r="L91" s="674"/>
      <c r="M91" s="674"/>
    </row>
    <row r="92" spans="2:13" x14ac:dyDescent="0.2">
      <c r="B92" s="993"/>
      <c r="C92" s="993"/>
      <c r="D92" s="993"/>
      <c r="E92" s="993"/>
      <c r="F92" s="993"/>
      <c r="G92" s="993"/>
      <c r="H92" s="993"/>
      <c r="I92" s="993"/>
      <c r="J92" s="993"/>
      <c r="K92" s="993"/>
      <c r="L92" s="674"/>
      <c r="M92" s="674"/>
    </row>
    <row r="93" spans="2:13" x14ac:dyDescent="0.2">
      <c r="B93" s="993"/>
      <c r="C93" s="993"/>
      <c r="D93" s="993"/>
      <c r="E93" s="993"/>
      <c r="F93" s="993"/>
      <c r="G93" s="993"/>
      <c r="H93" s="993"/>
      <c r="I93" s="993"/>
      <c r="J93" s="993"/>
      <c r="K93" s="993"/>
      <c r="L93" s="674"/>
      <c r="M93" s="674"/>
    </row>
    <row r="94" spans="2:13" x14ac:dyDescent="0.2">
      <c r="B94" s="993"/>
      <c r="C94" s="993"/>
      <c r="D94" s="993"/>
      <c r="E94" s="993"/>
      <c r="F94" s="993"/>
      <c r="G94" s="993"/>
      <c r="H94" s="993"/>
      <c r="I94" s="993"/>
      <c r="J94" s="993"/>
      <c r="K94" s="993"/>
      <c r="L94" s="674"/>
      <c r="M94" s="674"/>
    </row>
    <row r="95" spans="2:13" x14ac:dyDescent="0.2">
      <c r="B95" s="993"/>
      <c r="C95" s="993"/>
      <c r="D95" s="993"/>
      <c r="E95" s="993"/>
      <c r="F95" s="993"/>
      <c r="G95" s="993"/>
      <c r="H95" s="993"/>
      <c r="I95" s="993"/>
      <c r="J95" s="993"/>
      <c r="K95" s="993"/>
      <c r="L95" s="674"/>
      <c r="M95" s="674"/>
    </row>
    <row r="96" spans="2:13" x14ac:dyDescent="0.2">
      <c r="B96" s="993"/>
      <c r="C96" s="993"/>
      <c r="D96" s="993"/>
      <c r="E96" s="993"/>
      <c r="F96" s="993"/>
      <c r="G96" s="993"/>
      <c r="H96" s="993"/>
      <c r="I96" s="993"/>
      <c r="J96" s="993"/>
      <c r="K96" s="993"/>
      <c r="L96" s="674"/>
      <c r="M96" s="674"/>
    </row>
    <row r="97" spans="2:13" x14ac:dyDescent="0.2">
      <c r="B97" s="993"/>
      <c r="C97" s="993"/>
      <c r="D97" s="993"/>
      <c r="E97" s="993"/>
      <c r="F97" s="993"/>
      <c r="G97" s="993"/>
      <c r="H97" s="993"/>
      <c r="I97" s="993"/>
      <c r="J97" s="993"/>
      <c r="K97" s="993"/>
      <c r="L97" s="674"/>
      <c r="M97" s="674"/>
    </row>
    <row r="98" spans="2:13" x14ac:dyDescent="0.2">
      <c r="B98" s="993"/>
      <c r="C98" s="993"/>
      <c r="D98" s="993"/>
      <c r="E98" s="993"/>
      <c r="F98" s="993"/>
      <c r="G98" s="993"/>
      <c r="H98" s="993"/>
      <c r="I98" s="993"/>
      <c r="J98" s="993"/>
      <c r="K98" s="993"/>
      <c r="L98" s="674"/>
      <c r="M98" s="674"/>
    </row>
    <row r="99" spans="2:13" x14ac:dyDescent="0.2">
      <c r="B99" s="993"/>
      <c r="C99" s="993"/>
      <c r="D99" s="993"/>
      <c r="E99" s="993"/>
      <c r="F99" s="993"/>
      <c r="G99" s="993"/>
      <c r="H99" s="993"/>
      <c r="I99" s="993"/>
      <c r="J99" s="993"/>
      <c r="K99" s="993"/>
      <c r="L99" s="674"/>
      <c r="M99" s="674"/>
    </row>
    <row r="100" spans="2:13" x14ac:dyDescent="0.2">
      <c r="B100" s="993"/>
      <c r="C100" s="993"/>
      <c r="D100" s="993"/>
      <c r="E100" s="993"/>
      <c r="F100" s="993"/>
      <c r="G100" s="993"/>
      <c r="H100" s="993"/>
      <c r="I100" s="993"/>
      <c r="J100" s="993"/>
      <c r="K100" s="993"/>
      <c r="L100" s="674"/>
      <c r="M100" s="674"/>
    </row>
    <row r="101" spans="2:13" x14ac:dyDescent="0.2">
      <c r="B101" s="993"/>
      <c r="C101" s="993"/>
      <c r="D101" s="993"/>
      <c r="E101" s="993"/>
      <c r="F101" s="993"/>
      <c r="G101" s="993"/>
      <c r="H101" s="993"/>
      <c r="I101" s="993"/>
      <c r="J101" s="993"/>
      <c r="K101" s="993"/>
      <c r="L101" s="674"/>
      <c r="M101" s="674"/>
    </row>
    <row r="102" spans="2:13" x14ac:dyDescent="0.2">
      <c r="B102" s="993"/>
      <c r="C102" s="993"/>
      <c r="D102" s="993"/>
      <c r="E102" s="993"/>
      <c r="F102" s="993"/>
      <c r="G102" s="993"/>
      <c r="H102" s="993"/>
      <c r="I102" s="993"/>
      <c r="J102" s="993"/>
      <c r="K102" s="993"/>
      <c r="L102" s="674"/>
      <c r="M102" s="674"/>
    </row>
    <row r="103" spans="2:13" x14ac:dyDescent="0.2">
      <c r="B103" s="993"/>
      <c r="C103" s="993"/>
      <c r="D103" s="993"/>
      <c r="E103" s="993"/>
      <c r="F103" s="993"/>
      <c r="G103" s="993"/>
      <c r="H103" s="993"/>
      <c r="I103" s="993"/>
      <c r="J103" s="993"/>
      <c r="K103" s="993"/>
      <c r="L103" s="674"/>
      <c r="M103" s="674"/>
    </row>
    <row r="104" spans="2:13" x14ac:dyDescent="0.2">
      <c r="B104" s="993"/>
      <c r="C104" s="993"/>
      <c r="D104" s="993"/>
      <c r="E104" s="993"/>
      <c r="F104" s="993"/>
      <c r="G104" s="993"/>
      <c r="H104" s="993"/>
      <c r="I104" s="993"/>
      <c r="J104" s="993"/>
      <c r="K104" s="993"/>
      <c r="L104" s="674"/>
      <c r="M104" s="674"/>
    </row>
    <row r="105" spans="2:13" x14ac:dyDescent="0.2">
      <c r="B105" s="993"/>
      <c r="C105" s="993"/>
      <c r="D105" s="993"/>
      <c r="E105" s="993"/>
      <c r="F105" s="993"/>
      <c r="G105" s="993"/>
      <c r="H105" s="993"/>
      <c r="I105" s="993"/>
      <c r="J105" s="993"/>
      <c r="K105" s="993"/>
      <c r="L105" s="674"/>
      <c r="M105" s="674"/>
    </row>
    <row r="106" spans="2:13" x14ac:dyDescent="0.2">
      <c r="B106" s="993"/>
      <c r="C106" s="993"/>
      <c r="D106" s="993"/>
      <c r="E106" s="993"/>
      <c r="F106" s="993"/>
      <c r="G106" s="993"/>
      <c r="H106" s="993"/>
      <c r="I106" s="993"/>
      <c r="J106" s="993"/>
      <c r="K106" s="993"/>
      <c r="L106" s="674"/>
      <c r="M106" s="674"/>
    </row>
    <row r="107" spans="2:13" x14ac:dyDescent="0.2">
      <c r="B107" s="993"/>
      <c r="C107" s="993"/>
      <c r="D107" s="993"/>
      <c r="E107" s="993"/>
      <c r="F107" s="993"/>
      <c r="G107" s="993"/>
      <c r="H107" s="993"/>
      <c r="I107" s="993"/>
      <c r="J107" s="993"/>
      <c r="K107" s="993"/>
      <c r="L107" s="674"/>
      <c r="M107" s="674"/>
    </row>
    <row r="108" spans="2:13" x14ac:dyDescent="0.2">
      <c r="B108" s="993"/>
      <c r="C108" s="993"/>
      <c r="D108" s="993"/>
      <c r="E108" s="993"/>
      <c r="F108" s="993"/>
      <c r="G108" s="993"/>
      <c r="H108" s="993"/>
      <c r="I108" s="993"/>
      <c r="J108" s="993"/>
      <c r="K108" s="993"/>
      <c r="L108" s="674"/>
      <c r="M108" s="674"/>
    </row>
    <row r="109" spans="2:13" x14ac:dyDescent="0.2">
      <c r="B109" s="993"/>
      <c r="C109" s="993"/>
      <c r="D109" s="993"/>
      <c r="E109" s="993"/>
      <c r="F109" s="993"/>
      <c r="G109" s="993"/>
      <c r="H109" s="993"/>
      <c r="I109" s="993"/>
      <c r="J109" s="993"/>
      <c r="K109" s="993"/>
      <c r="L109" s="674"/>
      <c r="M109" s="674"/>
    </row>
    <row r="110" spans="2:13" x14ac:dyDescent="0.2">
      <c r="B110" s="993"/>
      <c r="C110" s="993"/>
      <c r="D110" s="993"/>
      <c r="E110" s="993"/>
      <c r="F110" s="993"/>
      <c r="G110" s="993"/>
      <c r="H110" s="993"/>
      <c r="I110" s="993"/>
      <c r="J110" s="993"/>
      <c r="K110" s="993"/>
      <c r="L110" s="674"/>
      <c r="M110" s="674"/>
    </row>
    <row r="111" spans="2:13" x14ac:dyDescent="0.2">
      <c r="B111" s="993"/>
      <c r="C111" s="993"/>
      <c r="D111" s="993"/>
      <c r="E111" s="993"/>
      <c r="F111" s="993"/>
      <c r="G111" s="993"/>
      <c r="H111" s="993"/>
      <c r="I111" s="993"/>
      <c r="J111" s="993"/>
      <c r="K111" s="993"/>
      <c r="L111" s="674"/>
      <c r="M111" s="674"/>
    </row>
    <row r="112" spans="2:13" x14ac:dyDescent="0.2">
      <c r="G112" s="308"/>
      <c r="H112" s="308"/>
      <c r="I112" s="308"/>
      <c r="J112" s="308"/>
      <c r="K112" s="308"/>
      <c r="L112" s="308"/>
      <c r="M112" s="308"/>
    </row>
    <row r="113" spans="7:13" x14ac:dyDescent="0.2">
      <c r="G113" s="308"/>
      <c r="H113" s="308"/>
      <c r="I113" s="308"/>
      <c r="J113" s="308"/>
      <c r="K113" s="308"/>
      <c r="L113" s="308"/>
      <c r="M113" s="308"/>
    </row>
  </sheetData>
  <mergeCells count="92">
    <mergeCell ref="D10:F10"/>
    <mergeCell ref="B2:M2"/>
    <mergeCell ref="G3:M3"/>
    <mergeCell ref="H4:M4"/>
    <mergeCell ref="B8:F8"/>
    <mergeCell ref="L9:L10"/>
    <mergeCell ref="M9:M10"/>
    <mergeCell ref="K9:K10"/>
    <mergeCell ref="B38:K38"/>
    <mergeCell ref="D14:F14"/>
    <mergeCell ref="D21:F21"/>
    <mergeCell ref="D22:F22"/>
    <mergeCell ref="B35:M35"/>
    <mergeCell ref="B36:M36"/>
    <mergeCell ref="B37:M37"/>
    <mergeCell ref="G26:M26"/>
    <mergeCell ref="L21:L22"/>
    <mergeCell ref="B34:M34"/>
    <mergeCell ref="M21:M22"/>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9:K109"/>
    <mergeCell ref="B110:K110"/>
    <mergeCell ref="B111:K111"/>
    <mergeCell ref="B104:K104"/>
    <mergeCell ref="B105:K105"/>
    <mergeCell ref="B106:K106"/>
    <mergeCell ref="B107:K107"/>
    <mergeCell ref="B108:K108"/>
  </mergeCells>
  <conditionalFormatting sqref="S5:V5">
    <cfRule type="cellIs" dxfId="9"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91" orientation="landscape" r:id="rId1"/>
  <headerFooter alignWithMargins="0">
    <oddHeader>&amp;CEconomic and fiscal outlook - supplementary tables: expenditure</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fitToPage="1"/>
  </sheetPr>
  <dimension ref="A1:P30"/>
  <sheetViews>
    <sheetView workbookViewId="0"/>
  </sheetViews>
  <sheetFormatPr defaultColWidth="9.33203125" defaultRowHeight="12.75" x14ac:dyDescent="0.2"/>
  <cols>
    <col min="1" max="1" width="9.33203125" style="480" customWidth="1"/>
    <col min="2" max="2" width="4.109375" style="480" customWidth="1"/>
    <col min="3" max="3" width="10.77734375" style="480" customWidth="1"/>
    <col min="4" max="4" width="13.88671875" style="480" customWidth="1"/>
    <col min="5" max="5" width="10.44140625" style="525" customWidth="1"/>
    <col min="6" max="6" width="11.33203125" style="480" customWidth="1"/>
    <col min="7" max="7" width="13.109375" style="480" customWidth="1"/>
    <col min="8" max="8" width="10.44140625" style="480" customWidth="1"/>
    <col min="9" max="9" width="11.33203125" style="480" customWidth="1"/>
    <col min="10" max="10" width="13.109375" style="480" customWidth="1"/>
    <col min="11" max="11" width="10.44140625" style="480" customWidth="1"/>
    <col min="12" max="13" width="11.33203125" style="480" customWidth="1"/>
    <col min="14" max="14" width="8.88671875" style="480" customWidth="1"/>
    <col min="15" max="16384" width="9.33203125" style="480"/>
  </cols>
  <sheetData>
    <row r="1" spans="1:16" ht="33.75" customHeight="1" thickBot="1" x14ac:dyDescent="0.25">
      <c r="A1" s="17" t="s">
        <v>0</v>
      </c>
      <c r="B1" s="478"/>
      <c r="C1" s="478"/>
      <c r="D1" s="478"/>
      <c r="E1" s="479"/>
      <c r="F1" s="478"/>
      <c r="G1" s="478"/>
      <c r="H1" s="478"/>
      <c r="I1" s="478"/>
      <c r="J1" s="478"/>
      <c r="K1" s="478"/>
      <c r="L1" s="478"/>
      <c r="M1" s="478"/>
      <c r="N1" s="478"/>
    </row>
    <row r="2" spans="1:16" ht="21" customHeight="1" thickBot="1" x14ac:dyDescent="0.25">
      <c r="A2" s="481"/>
      <c r="B2" s="1015" t="s">
        <v>258</v>
      </c>
      <c r="C2" s="1016"/>
      <c r="D2" s="1016"/>
      <c r="E2" s="1016"/>
      <c r="F2" s="1016"/>
      <c r="G2" s="1016"/>
      <c r="H2" s="1016"/>
      <c r="I2" s="1016"/>
      <c r="J2" s="1016"/>
      <c r="K2" s="1016"/>
      <c r="L2" s="1016"/>
      <c r="M2" s="1017"/>
      <c r="N2" s="481"/>
    </row>
    <row r="3" spans="1:16" ht="15.75" x14ac:dyDescent="0.2">
      <c r="A3" s="481"/>
      <c r="B3" s="526"/>
      <c r="C3" s="527"/>
      <c r="D3" s="1018" t="s">
        <v>1</v>
      </c>
      <c r="E3" s="1018"/>
      <c r="F3" s="1018"/>
      <c r="G3" s="1018"/>
      <c r="H3" s="1018"/>
      <c r="I3" s="1018"/>
      <c r="J3" s="1018"/>
      <c r="K3" s="1018"/>
      <c r="L3" s="1018"/>
      <c r="M3" s="1019"/>
      <c r="N3" s="481"/>
    </row>
    <row r="4" spans="1:16" ht="18" customHeight="1" x14ac:dyDescent="0.2">
      <c r="A4" s="478"/>
      <c r="B4" s="528"/>
      <c r="C4" s="529"/>
      <c r="D4" s="1020" t="s">
        <v>29</v>
      </c>
      <c r="E4" s="1020"/>
      <c r="F4" s="1021"/>
      <c r="G4" s="1022" t="s">
        <v>30</v>
      </c>
      <c r="H4" s="1020"/>
      <c r="I4" s="1021"/>
      <c r="J4" s="1022" t="s">
        <v>55</v>
      </c>
      <c r="K4" s="1020"/>
      <c r="L4" s="1021"/>
      <c r="M4" s="530" t="s">
        <v>444</v>
      </c>
      <c r="N4" s="478"/>
    </row>
    <row r="5" spans="1:16" s="493" customFormat="1" ht="65.25" x14ac:dyDescent="0.25">
      <c r="A5" s="486"/>
      <c r="B5" s="531"/>
      <c r="C5" s="532"/>
      <c r="D5" s="533" t="s">
        <v>445</v>
      </c>
      <c r="E5" s="533" t="s">
        <v>56</v>
      </c>
      <c r="F5" s="534" t="s">
        <v>446</v>
      </c>
      <c r="G5" s="535" t="s">
        <v>445</v>
      </c>
      <c r="H5" s="533" t="s">
        <v>56</v>
      </c>
      <c r="I5" s="534" t="s">
        <v>446</v>
      </c>
      <c r="J5" s="535" t="s">
        <v>447</v>
      </c>
      <c r="K5" s="536" t="s">
        <v>56</v>
      </c>
      <c r="L5" s="534" t="s">
        <v>446</v>
      </c>
      <c r="M5" s="537" t="s">
        <v>446</v>
      </c>
      <c r="N5" s="492"/>
      <c r="P5" s="538"/>
    </row>
    <row r="6" spans="1:16" ht="15.75" customHeight="1" x14ac:dyDescent="0.2">
      <c r="A6" s="539"/>
      <c r="B6" s="1023" t="s">
        <v>448</v>
      </c>
      <c r="C6" s="540" t="s">
        <v>21</v>
      </c>
      <c r="D6" s="541" t="s">
        <v>35</v>
      </c>
      <c r="E6" s="541">
        <v>-4.0419999999999998</v>
      </c>
      <c r="F6" s="542" t="s">
        <v>35</v>
      </c>
      <c r="G6" s="498" t="s">
        <v>35</v>
      </c>
      <c r="H6" s="496">
        <v>-0.74928300000000003</v>
      </c>
      <c r="I6" s="497" t="s">
        <v>35</v>
      </c>
      <c r="J6" s="498" t="s">
        <v>35</v>
      </c>
      <c r="K6" s="543" t="s">
        <v>35</v>
      </c>
      <c r="L6" s="497" t="s">
        <v>35</v>
      </c>
      <c r="M6" s="544" t="s">
        <v>35</v>
      </c>
      <c r="N6" s="539"/>
    </row>
    <row r="7" spans="1:16" ht="15.75" customHeight="1" x14ac:dyDescent="0.2">
      <c r="A7" s="478"/>
      <c r="B7" s="1024"/>
      <c r="C7" s="545" t="s">
        <v>22</v>
      </c>
      <c r="D7" s="546" t="s">
        <v>35</v>
      </c>
      <c r="E7" s="546">
        <v>-2.41</v>
      </c>
      <c r="F7" s="547" t="s">
        <v>35</v>
      </c>
      <c r="G7" s="503" t="s">
        <v>35</v>
      </c>
      <c r="H7" s="452">
        <v>-0.51315699999999997</v>
      </c>
      <c r="I7" s="502" t="s">
        <v>35</v>
      </c>
      <c r="J7" s="503" t="s">
        <v>35</v>
      </c>
      <c r="K7" s="548" t="s">
        <v>35</v>
      </c>
      <c r="L7" s="502" t="s">
        <v>35</v>
      </c>
      <c r="M7" s="549" t="s">
        <v>35</v>
      </c>
      <c r="N7" s="478"/>
    </row>
    <row r="8" spans="1:16" ht="15.75" customHeight="1" x14ac:dyDescent="0.2">
      <c r="A8" s="478"/>
      <c r="B8" s="1024"/>
      <c r="C8" s="545" t="s">
        <v>23</v>
      </c>
      <c r="D8" s="546" t="s">
        <v>35</v>
      </c>
      <c r="E8" s="546">
        <v>-3.2309999999999999</v>
      </c>
      <c r="F8" s="547" t="s">
        <v>35</v>
      </c>
      <c r="G8" s="503" t="s">
        <v>35</v>
      </c>
      <c r="H8" s="452">
        <v>-2.0707000000000107E-2</v>
      </c>
      <c r="I8" s="502" t="s">
        <v>35</v>
      </c>
      <c r="J8" s="503" t="s">
        <v>35</v>
      </c>
      <c r="K8" s="548" t="s">
        <v>35</v>
      </c>
      <c r="L8" s="502" t="s">
        <v>35</v>
      </c>
      <c r="M8" s="549" t="s">
        <v>35</v>
      </c>
      <c r="N8" s="481"/>
    </row>
    <row r="9" spans="1:16" ht="15.75" x14ac:dyDescent="0.25">
      <c r="A9" s="478"/>
      <c r="B9" s="1024"/>
      <c r="C9" s="545" t="s">
        <v>57</v>
      </c>
      <c r="D9" s="546">
        <v>-1.7475749999999999</v>
      </c>
      <c r="E9" s="546">
        <v>-3.2490000000000001</v>
      </c>
      <c r="F9" s="547">
        <v>-4.996575</v>
      </c>
      <c r="G9" s="503">
        <v>-1.2977239999999999</v>
      </c>
      <c r="H9" s="452">
        <v>-1.60531</v>
      </c>
      <c r="I9" s="502">
        <v>-2.9030339999999999</v>
      </c>
      <c r="J9" s="503">
        <v>-0.80000000000000027</v>
      </c>
      <c r="K9" s="452">
        <v>-5.7689999999999603E-2</v>
      </c>
      <c r="L9" s="502">
        <v>-0.85768999999999984</v>
      </c>
      <c r="M9" s="549">
        <v>-8.7572989999999997</v>
      </c>
      <c r="N9" s="500"/>
    </row>
    <row r="10" spans="1:16" ht="15.75" x14ac:dyDescent="0.25">
      <c r="A10" s="478"/>
      <c r="B10" s="1024"/>
      <c r="C10" s="545" t="s">
        <v>18</v>
      </c>
      <c r="D10" s="546">
        <v>-3.2770058000000137</v>
      </c>
      <c r="E10" s="546">
        <v>-5.24</v>
      </c>
      <c r="F10" s="547">
        <v>-8.5170058000000139</v>
      </c>
      <c r="G10" s="503">
        <v>0.24054699999999474</v>
      </c>
      <c r="H10" s="452">
        <v>-1.8374300000000001</v>
      </c>
      <c r="I10" s="502">
        <v>-1.5968830000000054</v>
      </c>
      <c r="J10" s="503">
        <v>-1.5524300000000004</v>
      </c>
      <c r="K10" s="452">
        <v>8.4300000000002914E-3</v>
      </c>
      <c r="L10" s="502">
        <v>-1.544</v>
      </c>
      <c r="M10" s="549">
        <v>-11.65788880000002</v>
      </c>
      <c r="N10" s="500"/>
    </row>
    <row r="11" spans="1:16" ht="15.75" x14ac:dyDescent="0.25">
      <c r="A11" s="478"/>
      <c r="B11" s="1024"/>
      <c r="C11" s="545" t="s">
        <v>449</v>
      </c>
      <c r="D11" s="546">
        <v>-0.55100000000000016</v>
      </c>
      <c r="E11" s="546">
        <v>-2.3039999999999998</v>
      </c>
      <c r="F11" s="547">
        <v>-2.855</v>
      </c>
      <c r="G11" s="503">
        <v>0.55413900000000016</v>
      </c>
      <c r="H11" s="452">
        <v>-0.92713900000000016</v>
      </c>
      <c r="I11" s="502">
        <v>-0.373</v>
      </c>
      <c r="J11" s="503">
        <v>-1.2151390000000002</v>
      </c>
      <c r="K11" s="452">
        <v>-0.13686099999999987</v>
      </c>
      <c r="L11" s="502">
        <v>-1.3520000000000001</v>
      </c>
      <c r="M11" s="549">
        <v>-4.58</v>
      </c>
      <c r="N11" s="500"/>
    </row>
    <row r="12" spans="1:16" ht="15.75" x14ac:dyDescent="0.25">
      <c r="A12" s="478"/>
      <c r="B12" s="1024"/>
      <c r="C12" s="545" t="s">
        <v>4</v>
      </c>
      <c r="D12" s="546">
        <v>0.53495108999994212</v>
      </c>
      <c r="E12" s="546">
        <v>-1.7322469999998651</v>
      </c>
      <c r="F12" s="547">
        <v>-1.197295909999923</v>
      </c>
      <c r="G12" s="503">
        <v>0.22914562999999522</v>
      </c>
      <c r="H12" s="452">
        <v>-2.0395943599999855</v>
      </c>
      <c r="I12" s="502">
        <v>-1.8104487299999903</v>
      </c>
      <c r="J12" s="503" t="s">
        <v>35</v>
      </c>
      <c r="K12" s="452" t="s">
        <v>35</v>
      </c>
      <c r="L12" s="502" t="s">
        <v>35</v>
      </c>
      <c r="M12" s="549">
        <v>-3.0077446399999133</v>
      </c>
      <c r="N12" s="500"/>
      <c r="O12" s="519"/>
    </row>
    <row r="13" spans="1:16" s="507" customFormat="1" ht="15.75" x14ac:dyDescent="0.25">
      <c r="A13" s="550"/>
      <c r="B13" s="1024"/>
      <c r="C13" s="545" t="s">
        <v>5</v>
      </c>
      <c r="D13" s="546">
        <v>0.43510165499196873</v>
      </c>
      <c r="E13" s="546">
        <v>-0.85855300000007262</v>
      </c>
      <c r="F13" s="547">
        <v>-0.42345134500810389</v>
      </c>
      <c r="G13" s="503">
        <v>-0.64443500000000153</v>
      </c>
      <c r="H13" s="452">
        <v>-0.102468</v>
      </c>
      <c r="I13" s="502">
        <v>-0.74690300000000154</v>
      </c>
      <c r="J13" s="503" t="s">
        <v>35</v>
      </c>
      <c r="K13" s="452" t="s">
        <v>35</v>
      </c>
      <c r="L13" s="502" t="s">
        <v>35</v>
      </c>
      <c r="M13" s="549">
        <v>-1.1703543450081053</v>
      </c>
      <c r="N13" s="500"/>
      <c r="O13" s="514"/>
    </row>
    <row r="14" spans="1:16" s="507" customFormat="1" ht="15.75" customHeight="1" x14ac:dyDescent="0.25">
      <c r="A14" s="550"/>
      <c r="B14" s="551"/>
      <c r="C14" s="552" t="s">
        <v>6</v>
      </c>
      <c r="D14" s="553">
        <v>-3.111283281919488</v>
      </c>
      <c r="E14" s="553">
        <v>-0.5050559999999823</v>
      </c>
      <c r="F14" s="554">
        <v>-3.6163392819194704</v>
      </c>
      <c r="G14" s="511">
        <v>-0.71237197164876853</v>
      </c>
      <c r="H14" s="509">
        <v>-0.21002999999999883</v>
      </c>
      <c r="I14" s="510">
        <v>-0.92240197164876736</v>
      </c>
      <c r="J14" s="511" t="s">
        <v>35</v>
      </c>
      <c r="K14" s="509" t="s">
        <v>35</v>
      </c>
      <c r="L14" s="510" t="s">
        <v>35</v>
      </c>
      <c r="M14" s="555">
        <v>-4.5387412535682374</v>
      </c>
      <c r="N14" s="500"/>
    </row>
    <row r="15" spans="1:16" s="507" customFormat="1" ht="15.75" x14ac:dyDescent="0.25">
      <c r="A15" s="550"/>
      <c r="B15" s="1036" t="s">
        <v>3</v>
      </c>
      <c r="C15" s="501" t="s">
        <v>7</v>
      </c>
      <c r="D15" s="452">
        <v>-1.1864855739687528</v>
      </c>
      <c r="E15" s="452">
        <v>-0.80054300000000467</v>
      </c>
      <c r="F15" s="502">
        <v>-1.9870285739687574</v>
      </c>
      <c r="G15" s="452">
        <v>-0.14373470489459095</v>
      </c>
      <c r="H15" s="452">
        <v>-1.7311112951054206</v>
      </c>
      <c r="I15" s="502">
        <v>-1.8748460000000116</v>
      </c>
      <c r="L15" s="547"/>
      <c r="M15" s="549">
        <v>-3.8618745739687688</v>
      </c>
      <c r="N15" s="500"/>
    </row>
    <row r="16" spans="1:16" s="514" customFormat="1" ht="15.75" x14ac:dyDescent="0.25">
      <c r="A16" s="506"/>
      <c r="B16" s="1036"/>
      <c r="C16" s="501"/>
      <c r="D16" s="556"/>
      <c r="E16" s="452"/>
      <c r="F16" s="502"/>
      <c r="G16" s="452"/>
      <c r="H16" s="452"/>
      <c r="I16" s="502"/>
      <c r="J16" s="557" t="s">
        <v>35</v>
      </c>
      <c r="K16" s="546" t="s">
        <v>35</v>
      </c>
      <c r="L16" s="547" t="s">
        <v>35</v>
      </c>
      <c r="M16" s="453"/>
      <c r="N16" s="500"/>
    </row>
    <row r="17" spans="1:14" s="507" customFormat="1" ht="17.25" customHeight="1" x14ac:dyDescent="0.25">
      <c r="A17" s="550"/>
      <c r="B17" s="1036"/>
      <c r="C17" s="501" t="s">
        <v>8</v>
      </c>
      <c r="D17" s="556"/>
      <c r="E17" s="452">
        <v>-1.75</v>
      </c>
      <c r="F17" s="502"/>
      <c r="G17" s="452"/>
      <c r="H17" s="452">
        <v>-1.7500000000000004</v>
      </c>
      <c r="I17" s="502"/>
      <c r="J17" s="557" t="s">
        <v>35</v>
      </c>
      <c r="K17" s="546" t="s">
        <v>35</v>
      </c>
      <c r="L17" s="547" t="s">
        <v>35</v>
      </c>
      <c r="M17" s="453">
        <v>-3.5000000000000004</v>
      </c>
      <c r="N17" s="500"/>
    </row>
    <row r="18" spans="1:14" s="507" customFormat="1" ht="15.75" x14ac:dyDescent="0.25">
      <c r="A18" s="550"/>
      <c r="B18" s="1036"/>
      <c r="C18" s="501" t="s">
        <v>9</v>
      </c>
      <c r="D18" s="556"/>
      <c r="E18" s="452">
        <v>-1.75</v>
      </c>
      <c r="F18" s="502"/>
      <c r="G18" s="452"/>
      <c r="H18" s="452">
        <v>-2.3199999999999998</v>
      </c>
      <c r="I18" s="502"/>
      <c r="J18" s="557" t="s">
        <v>35</v>
      </c>
      <c r="K18" s="546" t="s">
        <v>35</v>
      </c>
      <c r="L18" s="547" t="s">
        <v>35</v>
      </c>
      <c r="M18" s="453">
        <v>-4.07</v>
      </c>
      <c r="N18" s="500"/>
    </row>
    <row r="19" spans="1:14" s="507" customFormat="1" ht="15.75" x14ac:dyDescent="0.25">
      <c r="A19" s="550"/>
      <c r="B19" s="1036"/>
      <c r="C19" s="501" t="s">
        <v>10</v>
      </c>
      <c r="D19" s="556"/>
      <c r="E19" s="452">
        <v>-1.75</v>
      </c>
      <c r="F19" s="502"/>
      <c r="G19" s="452"/>
      <c r="H19" s="452">
        <v>-5.4300000000000006</v>
      </c>
      <c r="I19" s="502"/>
      <c r="J19" s="557" t="s">
        <v>35</v>
      </c>
      <c r="K19" s="546" t="s">
        <v>35</v>
      </c>
      <c r="L19" s="547" t="s">
        <v>35</v>
      </c>
      <c r="M19" s="453">
        <v>-7.1800000000000006</v>
      </c>
      <c r="N19" s="500"/>
    </row>
    <row r="20" spans="1:14" s="507" customFormat="1" ht="15.75" x14ac:dyDescent="0.25">
      <c r="A20" s="550"/>
      <c r="B20" s="1036"/>
      <c r="C20" s="501" t="s">
        <v>259</v>
      </c>
      <c r="D20" s="556"/>
      <c r="E20" s="452">
        <v>-1.75</v>
      </c>
      <c r="F20" s="502"/>
      <c r="G20" s="452"/>
      <c r="H20" s="452">
        <v>-4</v>
      </c>
      <c r="I20" s="502"/>
      <c r="J20" s="557" t="s">
        <v>35</v>
      </c>
      <c r="K20" s="546" t="s">
        <v>35</v>
      </c>
      <c r="L20" s="547" t="s">
        <v>35</v>
      </c>
      <c r="M20" s="453">
        <v>-5.75</v>
      </c>
      <c r="N20" s="500"/>
    </row>
    <row r="21" spans="1:14" s="507" customFormat="1" ht="15.75" x14ac:dyDescent="0.25">
      <c r="A21" s="550"/>
      <c r="B21" s="1037"/>
      <c r="C21" s="501" t="s">
        <v>318</v>
      </c>
      <c r="D21" s="556"/>
      <c r="E21" s="452">
        <v>-1.75</v>
      </c>
      <c r="F21" s="502"/>
      <c r="G21" s="452"/>
      <c r="H21" s="452">
        <v>-4</v>
      </c>
      <c r="I21" s="502"/>
      <c r="J21" s="557" t="s">
        <v>35</v>
      </c>
      <c r="K21" s="546" t="s">
        <v>35</v>
      </c>
      <c r="L21" s="547" t="s">
        <v>35</v>
      </c>
      <c r="M21" s="453">
        <v>-5.75</v>
      </c>
      <c r="N21" s="500"/>
    </row>
    <row r="22" spans="1:14" ht="24.75" customHeight="1" x14ac:dyDescent="0.2">
      <c r="A22" s="539"/>
      <c r="B22" s="1025" t="s">
        <v>450</v>
      </c>
      <c r="C22" s="1026"/>
      <c r="D22" s="1026"/>
      <c r="E22" s="1026"/>
      <c r="F22" s="1026"/>
      <c r="G22" s="1026"/>
      <c r="H22" s="1026"/>
      <c r="I22" s="1026"/>
      <c r="J22" s="1026"/>
      <c r="K22" s="1026"/>
      <c r="L22" s="1026"/>
      <c r="M22" s="1027"/>
      <c r="N22" s="539"/>
    </row>
    <row r="23" spans="1:14" ht="21" customHeight="1" x14ac:dyDescent="0.2">
      <c r="A23" s="539"/>
      <c r="B23" s="1028" t="s">
        <v>451</v>
      </c>
      <c r="C23" s="1029"/>
      <c r="D23" s="1029"/>
      <c r="E23" s="1029"/>
      <c r="F23" s="1029"/>
      <c r="G23" s="1029"/>
      <c r="H23" s="1029"/>
      <c r="I23" s="1029"/>
      <c r="J23" s="1029"/>
      <c r="K23" s="1029"/>
      <c r="L23" s="1029"/>
      <c r="M23" s="1030"/>
      <c r="N23" s="539"/>
    </row>
    <row r="24" spans="1:14" ht="22.5" customHeight="1" x14ac:dyDescent="0.2">
      <c r="A24" s="539"/>
      <c r="B24" s="1031" t="s">
        <v>452</v>
      </c>
      <c r="C24" s="1032"/>
      <c r="D24" s="1032"/>
      <c r="E24" s="1032"/>
      <c r="F24" s="1032"/>
      <c r="G24" s="1032"/>
      <c r="H24" s="1032"/>
      <c r="I24" s="1032"/>
      <c r="J24" s="1032"/>
      <c r="K24" s="1032"/>
      <c r="L24" s="1032"/>
      <c r="M24" s="1033"/>
      <c r="N24" s="539"/>
    </row>
    <row r="25" spans="1:14" ht="23.25" customHeight="1" x14ac:dyDescent="0.2">
      <c r="A25" s="539"/>
      <c r="B25" s="1031" t="s">
        <v>453</v>
      </c>
      <c r="C25" s="1034"/>
      <c r="D25" s="1034"/>
      <c r="E25" s="1034"/>
      <c r="F25" s="1034"/>
      <c r="G25" s="1034"/>
      <c r="H25" s="1034"/>
      <c r="I25" s="1034"/>
      <c r="J25" s="1034"/>
      <c r="K25" s="1034"/>
      <c r="L25" s="1034"/>
      <c r="M25" s="1035"/>
      <c r="N25" s="539"/>
    </row>
    <row r="26" spans="1:14" ht="13.5" thickBot="1" x14ac:dyDescent="0.25">
      <c r="A26" s="481"/>
      <c r="B26" s="1012" t="s">
        <v>454</v>
      </c>
      <c r="C26" s="1013"/>
      <c r="D26" s="1013"/>
      <c r="E26" s="1013"/>
      <c r="F26" s="1013"/>
      <c r="G26" s="1013"/>
      <c r="H26" s="1013"/>
      <c r="I26" s="1013"/>
      <c r="J26" s="1013"/>
      <c r="K26" s="1013"/>
      <c r="L26" s="1013"/>
      <c r="M26" s="1014"/>
      <c r="N26" s="481"/>
    </row>
    <row r="27" spans="1:14" ht="28.5" customHeight="1" x14ac:dyDescent="0.2">
      <c r="A27" s="481"/>
      <c r="E27" s="480"/>
      <c r="N27" s="481"/>
    </row>
    <row r="28" spans="1:14" ht="4.5" customHeight="1" x14ac:dyDescent="0.2">
      <c r="A28" s="478"/>
      <c r="B28" s="520"/>
      <c r="C28" s="520"/>
      <c r="D28" s="520"/>
      <c r="E28" s="521"/>
      <c r="F28" s="520"/>
      <c r="G28" s="520"/>
      <c r="H28" s="520"/>
      <c r="I28" s="522"/>
      <c r="J28" s="520"/>
      <c r="K28" s="520"/>
      <c r="L28" s="522"/>
      <c r="M28" s="522"/>
      <c r="N28" s="478"/>
    </row>
    <row r="29" spans="1:14" x14ac:dyDescent="0.2">
      <c r="A29" s="494"/>
      <c r="B29" s="494"/>
      <c r="C29" s="494"/>
      <c r="D29" s="494"/>
      <c r="E29" s="523"/>
      <c r="F29" s="494"/>
      <c r="G29" s="494"/>
      <c r="H29" s="494"/>
      <c r="I29" s="494"/>
      <c r="J29" s="494"/>
      <c r="K29" s="494"/>
      <c r="L29" s="494"/>
      <c r="M29" s="494"/>
      <c r="N29" s="494"/>
    </row>
    <row r="30" spans="1:14" x14ac:dyDescent="0.2">
      <c r="A30" s="494"/>
      <c r="B30" s="494"/>
      <c r="C30" s="494"/>
      <c r="D30" s="494"/>
      <c r="E30" s="523"/>
      <c r="F30" s="494"/>
      <c r="G30" s="494"/>
      <c r="H30" s="494"/>
      <c r="I30" s="494"/>
      <c r="J30" s="494"/>
      <c r="K30" s="494"/>
      <c r="L30" s="494"/>
      <c r="M30" s="494"/>
      <c r="N30" s="494"/>
    </row>
  </sheetData>
  <mergeCells count="12">
    <mergeCell ref="B26:M26"/>
    <mergeCell ref="B2:M2"/>
    <mergeCell ref="D3:M3"/>
    <mergeCell ref="D4:F4"/>
    <mergeCell ref="G4:I4"/>
    <mergeCell ref="J4:L4"/>
    <mergeCell ref="B6:B13"/>
    <mergeCell ref="B22:M22"/>
    <mergeCell ref="B23:M23"/>
    <mergeCell ref="B24:M24"/>
    <mergeCell ref="B25:M25"/>
    <mergeCell ref="B15:B21"/>
  </mergeCells>
  <hyperlinks>
    <hyperlink ref="A1" location="Contents!B22" display="Back to contents"/>
  </hyperlinks>
  <pageMargins left="0.74803149606299213" right="0.74803149606299213" top="0.98425196850393704" bottom="0.98425196850393704" header="0.51181102362204722" footer="0.51181102362204722"/>
  <pageSetup paperSize="9" scale="85" orientation="landscape" r:id="rId1"/>
  <headerFooter alignWithMargins="0">
    <oddHeader>&amp;CEconomic and fiscal outlook - supplementary tables: expenditure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L36"/>
  <sheetViews>
    <sheetView workbookViewId="0"/>
  </sheetViews>
  <sheetFormatPr defaultColWidth="9.33203125" defaultRowHeight="12.75" x14ac:dyDescent="0.2"/>
  <cols>
    <col min="1" max="1" width="9.33203125" style="480" customWidth="1"/>
    <col min="2" max="2" width="4.109375" style="480" customWidth="1"/>
    <col min="3" max="3" width="10.77734375" style="480" customWidth="1"/>
    <col min="4" max="4" width="15.77734375" style="480" customWidth="1"/>
    <col min="5" max="5" width="13.6640625" style="525" customWidth="1"/>
    <col min="6" max="6" width="14.33203125" style="480" customWidth="1"/>
    <col min="7" max="7" width="15.88671875" style="480" customWidth="1"/>
    <col min="8" max="8" width="14.109375" style="480" customWidth="1"/>
    <col min="9" max="9" width="13.44140625" style="480" customWidth="1"/>
    <col min="10" max="10" width="8.88671875" style="480" customWidth="1"/>
    <col min="11" max="16384" width="9.33203125" style="480"/>
  </cols>
  <sheetData>
    <row r="1" spans="1:12" ht="33.75" customHeight="1" thickBot="1" x14ac:dyDescent="0.25">
      <c r="A1" s="17" t="s">
        <v>0</v>
      </c>
      <c r="B1" s="478"/>
      <c r="C1" s="478"/>
      <c r="D1" s="478"/>
      <c r="E1" s="479"/>
      <c r="F1" s="478"/>
      <c r="G1" s="478"/>
      <c r="H1" s="478"/>
      <c r="I1" s="478"/>
      <c r="J1" s="478"/>
    </row>
    <row r="2" spans="1:12" ht="21" customHeight="1" thickBot="1" x14ac:dyDescent="0.25">
      <c r="A2" s="481"/>
      <c r="B2" s="1038" t="s">
        <v>256</v>
      </c>
      <c r="C2" s="1039"/>
      <c r="D2" s="1039"/>
      <c r="E2" s="1039"/>
      <c r="F2" s="1039"/>
      <c r="G2" s="1039"/>
      <c r="H2" s="1039"/>
      <c r="I2" s="1040"/>
      <c r="J2" s="481"/>
    </row>
    <row r="3" spans="1:12" ht="15.75" x14ac:dyDescent="0.2">
      <c r="A3" s="481"/>
      <c r="B3" s="482"/>
      <c r="C3" s="483"/>
      <c r="D3" s="1041" t="s">
        <v>1</v>
      </c>
      <c r="E3" s="1041"/>
      <c r="F3" s="1041"/>
      <c r="G3" s="1041"/>
      <c r="H3" s="1041"/>
      <c r="I3" s="1042"/>
      <c r="J3" s="481"/>
    </row>
    <row r="4" spans="1:12" ht="18" customHeight="1" x14ac:dyDescent="0.2">
      <c r="A4" s="478"/>
      <c r="B4" s="484"/>
      <c r="C4" s="485"/>
      <c r="D4" s="1043" t="s">
        <v>29</v>
      </c>
      <c r="E4" s="1043"/>
      <c r="F4" s="1044"/>
      <c r="G4" s="1045" t="s">
        <v>30</v>
      </c>
      <c r="H4" s="1043"/>
      <c r="I4" s="1046"/>
      <c r="J4" s="478"/>
    </row>
    <row r="5" spans="1:12" s="493" customFormat="1" ht="63" x14ac:dyDescent="0.25">
      <c r="A5" s="486"/>
      <c r="B5" s="487"/>
      <c r="C5" s="488"/>
      <c r="D5" s="489" t="s">
        <v>58</v>
      </c>
      <c r="E5" s="489" t="s">
        <v>59</v>
      </c>
      <c r="F5" s="490" t="s">
        <v>60</v>
      </c>
      <c r="G5" s="489" t="s">
        <v>58</v>
      </c>
      <c r="H5" s="489" t="s">
        <v>59</v>
      </c>
      <c r="I5" s="491" t="s">
        <v>60</v>
      </c>
      <c r="J5" s="492"/>
    </row>
    <row r="6" spans="1:12" ht="15.75" customHeight="1" x14ac:dyDescent="0.25">
      <c r="A6" s="494"/>
      <c r="B6" s="1049" t="s">
        <v>61</v>
      </c>
      <c r="C6" s="495" t="s">
        <v>57</v>
      </c>
      <c r="D6" s="496">
        <v>0</v>
      </c>
      <c r="E6" s="496">
        <v>-4.996575</v>
      </c>
      <c r="F6" s="497">
        <v>-4.996575</v>
      </c>
      <c r="G6" s="498">
        <v>0</v>
      </c>
      <c r="H6" s="496">
        <v>-2.9030339999999999</v>
      </c>
      <c r="I6" s="499">
        <v>-2.9030339999999999</v>
      </c>
      <c r="J6" s="500"/>
    </row>
    <row r="7" spans="1:12" ht="15.75" x14ac:dyDescent="0.25">
      <c r="A7" s="494"/>
      <c r="B7" s="1047"/>
      <c r="C7" s="501" t="s">
        <v>18</v>
      </c>
      <c r="D7" s="452">
        <v>0.64</v>
      </c>
      <c r="E7" s="452">
        <v>-9.1570058000000145</v>
      </c>
      <c r="F7" s="502">
        <v>-8.5170058000000139</v>
      </c>
      <c r="G7" s="503">
        <v>0.22800000000000001</v>
      </c>
      <c r="H7" s="452">
        <v>-1.8248830000000054</v>
      </c>
      <c r="I7" s="453">
        <v>-1.5968830000000054</v>
      </c>
      <c r="J7" s="500"/>
    </row>
    <row r="8" spans="1:12" ht="15.75" x14ac:dyDescent="0.25">
      <c r="A8" s="494"/>
      <c r="B8" s="1047"/>
      <c r="C8" s="501" t="s">
        <v>19</v>
      </c>
      <c r="D8" s="452">
        <v>1.7</v>
      </c>
      <c r="E8" s="452">
        <v>-4.5549999999999997</v>
      </c>
      <c r="F8" s="502">
        <v>-2.855</v>
      </c>
      <c r="G8" s="503">
        <v>1.1000000000000001</v>
      </c>
      <c r="H8" s="452">
        <v>-1.4730000000000001</v>
      </c>
      <c r="I8" s="453">
        <v>-0.373</v>
      </c>
      <c r="J8" s="500"/>
    </row>
    <row r="9" spans="1:12" ht="15.75" x14ac:dyDescent="0.25">
      <c r="A9" s="494"/>
      <c r="B9" s="1047"/>
      <c r="C9" s="501" t="s">
        <v>4</v>
      </c>
      <c r="D9" s="452">
        <v>2.1647699999999999</v>
      </c>
      <c r="E9" s="452">
        <v>-3.3620659099999228</v>
      </c>
      <c r="F9" s="502">
        <v>-1.197295909999923</v>
      </c>
      <c r="G9" s="503">
        <v>1.0426729999999997</v>
      </c>
      <c r="H9" s="452">
        <v>-2.85312172999999</v>
      </c>
      <c r="I9" s="453">
        <v>-1.8104487299999903</v>
      </c>
      <c r="J9" s="500"/>
    </row>
    <row r="10" spans="1:12" s="507" customFormat="1" ht="15.75" x14ac:dyDescent="0.25">
      <c r="A10" s="504"/>
      <c r="B10" s="1047"/>
      <c r="C10" s="501" t="s">
        <v>5</v>
      </c>
      <c r="D10" s="452">
        <v>0.5</v>
      </c>
      <c r="E10" s="452">
        <v>-0.92345134500810389</v>
      </c>
      <c r="F10" s="502">
        <v>-0.42345134500810389</v>
      </c>
      <c r="G10" s="503">
        <v>1.6</v>
      </c>
      <c r="H10" s="452">
        <v>-2.3469030000000015</v>
      </c>
      <c r="I10" s="453">
        <v>-0.74690300000000154</v>
      </c>
      <c r="J10" s="505"/>
      <c r="K10" s="506"/>
    </row>
    <row r="11" spans="1:12" s="507" customFormat="1" ht="21" customHeight="1" x14ac:dyDescent="0.25">
      <c r="A11" s="504"/>
      <c r="B11" s="1050"/>
      <c r="C11" s="508" t="s">
        <v>6</v>
      </c>
      <c r="D11" s="509">
        <v>-1.2430000000000007E-2</v>
      </c>
      <c r="E11" s="509">
        <v>-3.6039092819194702</v>
      </c>
      <c r="F11" s="510">
        <v>-3.6163392819194704</v>
      </c>
      <c r="G11" s="511">
        <v>0.29310999999999998</v>
      </c>
      <c r="H11" s="509">
        <v>-1.2155119716487675</v>
      </c>
      <c r="I11" s="512">
        <v>-0.92240197164876736</v>
      </c>
      <c r="J11" s="505"/>
      <c r="K11" s="506"/>
    </row>
    <row r="12" spans="1:12" s="507" customFormat="1" ht="13.5" customHeight="1" x14ac:dyDescent="0.25">
      <c r="A12" s="504"/>
      <c r="B12" s="1047" t="s">
        <v>3</v>
      </c>
      <c r="C12" s="513" t="s">
        <v>7</v>
      </c>
      <c r="D12" s="452">
        <v>0.39699200000000001</v>
      </c>
      <c r="E12" s="452">
        <v>-2.3840205739687574</v>
      </c>
      <c r="F12" s="497">
        <v>-1.9870285739687574</v>
      </c>
      <c r="G12" s="452">
        <v>0.47067700000000001</v>
      </c>
      <c r="H12" s="452">
        <v>-2.3455230000000116</v>
      </c>
      <c r="I12" s="453">
        <v>-1.8748460000000116</v>
      </c>
      <c r="J12" s="505"/>
      <c r="K12" s="506"/>
      <c r="L12" s="514"/>
    </row>
    <row r="13" spans="1:12" s="507" customFormat="1" ht="13.5" customHeight="1" x14ac:dyDescent="0.25">
      <c r="A13" s="504"/>
      <c r="B13" s="1047"/>
      <c r="C13" s="513" t="s">
        <v>8</v>
      </c>
      <c r="D13" s="452">
        <v>0.57559800000000005</v>
      </c>
      <c r="E13" s="452">
        <v>-2.3255980000000003</v>
      </c>
      <c r="F13" s="502">
        <v>-1.75</v>
      </c>
      <c r="G13" s="452">
        <v>0.67920800000000014</v>
      </c>
      <c r="H13" s="452">
        <v>-2.4292080000000005</v>
      </c>
      <c r="I13" s="453">
        <v>-1.7500000000000004</v>
      </c>
      <c r="J13" s="505"/>
      <c r="K13" s="506"/>
    </row>
    <row r="14" spans="1:12" s="507" customFormat="1" ht="13.5" customHeight="1" thickBot="1" x14ac:dyDescent="0.3">
      <c r="A14" s="504"/>
      <c r="B14" s="1048"/>
      <c r="C14" s="515" t="s">
        <v>9</v>
      </c>
      <c r="D14" s="516">
        <v>0.35033000000000003</v>
      </c>
      <c r="E14" s="516">
        <v>-2.10033</v>
      </c>
      <c r="F14" s="517">
        <v>-1.75</v>
      </c>
      <c r="G14" s="516">
        <v>6.4767000000000005E-2</v>
      </c>
      <c r="H14" s="516">
        <v>-2.3847669999999996</v>
      </c>
      <c r="I14" s="518">
        <v>-2.3199999999999998</v>
      </c>
      <c r="J14" s="505"/>
      <c r="K14" s="506"/>
    </row>
    <row r="15" spans="1:12" ht="28.5" customHeight="1" x14ac:dyDescent="0.2">
      <c r="A15" s="481"/>
      <c r="E15" s="480"/>
      <c r="F15" s="519"/>
      <c r="J15" s="481"/>
    </row>
    <row r="16" spans="1:12" ht="4.5" customHeight="1" x14ac:dyDescent="0.2">
      <c r="A16" s="478"/>
      <c r="B16" s="520"/>
      <c r="C16" s="520"/>
      <c r="D16" s="520"/>
      <c r="E16" s="521"/>
      <c r="F16" s="520"/>
      <c r="G16" s="520"/>
      <c r="H16" s="520"/>
      <c r="I16" s="522"/>
      <c r="J16" s="478"/>
    </row>
    <row r="17" spans="1:10" x14ac:dyDescent="0.2">
      <c r="A17" s="494"/>
      <c r="B17" s="494"/>
      <c r="C17" s="494"/>
      <c r="D17" s="494"/>
      <c r="E17" s="523"/>
      <c r="F17" s="494"/>
      <c r="G17" s="494"/>
      <c r="H17" s="494"/>
      <c r="I17" s="494"/>
      <c r="J17" s="494"/>
    </row>
    <row r="18" spans="1:10" x14ac:dyDescent="0.2">
      <c r="A18" s="494"/>
      <c r="B18" s="494"/>
      <c r="C18" s="494"/>
      <c r="D18" s="494"/>
      <c r="E18" s="523"/>
      <c r="F18" s="494"/>
      <c r="G18" s="494"/>
      <c r="H18" s="494"/>
      <c r="I18" s="494"/>
      <c r="J18" s="494"/>
    </row>
    <row r="28" spans="1:10" x14ac:dyDescent="0.2">
      <c r="D28" s="524"/>
      <c r="E28" s="524"/>
      <c r="F28" s="524"/>
      <c r="G28" s="524"/>
      <c r="H28" s="524"/>
      <c r="I28" s="524"/>
    </row>
    <row r="29" spans="1:10" x14ac:dyDescent="0.2">
      <c r="D29" s="524"/>
      <c r="E29" s="524"/>
      <c r="F29" s="524"/>
      <c r="G29" s="524"/>
      <c r="H29" s="524"/>
      <c r="I29" s="524"/>
    </row>
    <row r="30" spans="1:10" x14ac:dyDescent="0.2">
      <c r="D30" s="524"/>
      <c r="E30" s="524"/>
      <c r="F30" s="524"/>
      <c r="G30" s="524"/>
      <c r="H30" s="524"/>
      <c r="I30" s="524"/>
    </row>
    <row r="31" spans="1:10" x14ac:dyDescent="0.2">
      <c r="D31" s="524"/>
      <c r="E31" s="524"/>
      <c r="F31" s="524"/>
      <c r="G31" s="524"/>
      <c r="H31" s="524"/>
      <c r="I31" s="524"/>
    </row>
    <row r="32" spans="1:10" x14ac:dyDescent="0.2">
      <c r="D32" s="524"/>
      <c r="E32" s="524"/>
      <c r="F32" s="524"/>
      <c r="G32" s="524"/>
      <c r="H32" s="524"/>
      <c r="I32" s="524"/>
    </row>
    <row r="33" spans="4:9" x14ac:dyDescent="0.2">
      <c r="D33" s="524"/>
      <c r="E33" s="524"/>
      <c r="F33" s="524"/>
      <c r="G33" s="524"/>
      <c r="H33" s="524"/>
      <c r="I33" s="524"/>
    </row>
    <row r="34" spans="4:9" x14ac:dyDescent="0.2">
      <c r="D34" s="524"/>
      <c r="E34" s="524"/>
      <c r="F34" s="524"/>
      <c r="G34" s="524"/>
      <c r="H34" s="524"/>
      <c r="I34" s="524"/>
    </row>
    <row r="35" spans="4:9" x14ac:dyDescent="0.2">
      <c r="D35" s="524"/>
      <c r="E35" s="524"/>
      <c r="F35" s="524"/>
      <c r="G35" s="524"/>
      <c r="H35" s="524"/>
      <c r="I35" s="524"/>
    </row>
    <row r="36" spans="4:9" x14ac:dyDescent="0.2">
      <c r="D36" s="524"/>
      <c r="E36" s="524"/>
      <c r="F36" s="524"/>
      <c r="G36" s="524"/>
      <c r="H36" s="524"/>
      <c r="I36" s="524"/>
    </row>
  </sheetData>
  <mergeCells count="6">
    <mergeCell ref="B2:I2"/>
    <mergeCell ref="D3:I3"/>
    <mergeCell ref="D4:F4"/>
    <mergeCell ref="G4:I4"/>
    <mergeCell ref="B12:B14"/>
    <mergeCell ref="B6:B11"/>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oddHeader>&amp;CEconomic and fiscal outlook - supplementary tables: 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3"/>
    <pageSetUpPr fitToPage="1"/>
  </sheetPr>
  <dimension ref="A1:X55"/>
  <sheetViews>
    <sheetView zoomScaleNormal="100" workbookViewId="0"/>
  </sheetViews>
  <sheetFormatPr defaultColWidth="9.33203125" defaultRowHeight="15.75" x14ac:dyDescent="0.25"/>
  <cols>
    <col min="1" max="1" width="9.33203125" style="419" customWidth="1"/>
    <col min="2" max="2" width="54.109375" style="419" customWidth="1"/>
    <col min="3" max="9" width="9.44140625" style="419" customWidth="1"/>
    <col min="10" max="16384" width="9.33203125" style="419"/>
  </cols>
  <sheetData>
    <row r="1" spans="1:10" ht="33.75" customHeight="1" thickBot="1" x14ac:dyDescent="0.3">
      <c r="A1" s="17" t="s">
        <v>0</v>
      </c>
    </row>
    <row r="2" spans="1:10" ht="21" customHeight="1" thickBot="1" x14ac:dyDescent="0.3">
      <c r="A2" s="420"/>
      <c r="B2" s="1057" t="s">
        <v>257</v>
      </c>
      <c r="C2" s="1058"/>
      <c r="D2" s="1058"/>
      <c r="E2" s="1058"/>
      <c r="F2" s="1058"/>
      <c r="G2" s="1058"/>
      <c r="H2" s="1058"/>
      <c r="I2" s="1059"/>
      <c r="J2" s="16"/>
    </row>
    <row r="3" spans="1:10" x14ac:dyDescent="0.25">
      <c r="A3" s="421"/>
      <c r="B3" s="444"/>
      <c r="C3" s="1065" t="s">
        <v>1</v>
      </c>
      <c r="D3" s="1065"/>
      <c r="E3" s="1065"/>
      <c r="F3" s="1065"/>
      <c r="G3" s="1065"/>
      <c r="H3" s="1065"/>
      <c r="I3" s="1066"/>
    </row>
    <row r="4" spans="1:10" ht="18" customHeight="1" x14ac:dyDescent="0.25">
      <c r="A4" s="421"/>
      <c r="B4" s="445"/>
      <c r="C4" s="446" t="s">
        <v>2</v>
      </c>
      <c r="D4" s="1060" t="s">
        <v>3</v>
      </c>
      <c r="E4" s="1060"/>
      <c r="F4" s="1060"/>
      <c r="G4" s="1060"/>
      <c r="H4" s="1060"/>
      <c r="I4" s="1061"/>
    </row>
    <row r="5" spans="1:10" x14ac:dyDescent="0.25">
      <c r="A5" s="420"/>
      <c r="B5" s="445"/>
      <c r="C5" s="424" t="s">
        <v>6</v>
      </c>
      <c r="D5" s="424" t="s">
        <v>7</v>
      </c>
      <c r="E5" s="424" t="s">
        <v>8</v>
      </c>
      <c r="F5" s="424" t="s">
        <v>9</v>
      </c>
      <c r="G5" s="424" t="s">
        <v>10</v>
      </c>
      <c r="H5" s="424" t="s">
        <v>259</v>
      </c>
      <c r="I5" s="447" t="s">
        <v>318</v>
      </c>
    </row>
    <row r="6" spans="1:10" x14ac:dyDescent="0.25">
      <c r="A6" s="420"/>
      <c r="B6" s="448" t="s">
        <v>62</v>
      </c>
      <c r="C6" s="449"/>
      <c r="D6" s="449"/>
      <c r="E6" s="449"/>
      <c r="F6" s="449"/>
      <c r="G6" s="449"/>
      <c r="H6" s="449"/>
      <c r="I6" s="450"/>
    </row>
    <row r="7" spans="1:10" ht="14.25" customHeight="1" x14ac:dyDescent="0.25">
      <c r="A7" s="420"/>
      <c r="B7" s="451" t="s">
        <v>63</v>
      </c>
      <c r="C7" s="452">
        <v>76.466967278066264</v>
      </c>
      <c r="D7" s="452">
        <v>77.562488847365387</v>
      </c>
      <c r="E7" s="452">
        <v>79.131167925947594</v>
      </c>
      <c r="F7" s="452">
        <v>80.627353157888038</v>
      </c>
      <c r="G7" s="452">
        <v>81.253041668524361</v>
      </c>
      <c r="H7" s="452">
        <v>83.120360459043411</v>
      </c>
      <c r="I7" s="453">
        <v>85.320509431004055</v>
      </c>
    </row>
    <row r="8" spans="1:10" ht="14.25" customHeight="1" x14ac:dyDescent="0.25">
      <c r="A8" s="420"/>
      <c r="B8" s="454" t="s">
        <v>12</v>
      </c>
      <c r="C8" s="452"/>
      <c r="D8" s="452"/>
      <c r="E8" s="452"/>
      <c r="F8" s="452"/>
      <c r="G8" s="452"/>
      <c r="H8" s="452"/>
      <c r="I8" s="453"/>
    </row>
    <row r="9" spans="1:10" ht="14.25" customHeight="1" x14ac:dyDescent="0.25">
      <c r="A9" s="420"/>
      <c r="B9" s="455" t="s">
        <v>434</v>
      </c>
      <c r="C9" s="452">
        <v>21.298013079496453</v>
      </c>
      <c r="D9" s="452">
        <v>20.427022706741926</v>
      </c>
      <c r="E9" s="452">
        <v>21.219525551759872</v>
      </c>
      <c r="F9" s="452">
        <v>21.144262076030525</v>
      </c>
      <c r="G9" s="452">
        <v>20.739647862721732</v>
      </c>
      <c r="H9" s="452">
        <v>21.107375742815787</v>
      </c>
      <c r="I9" s="453">
        <v>21.510440508176533</v>
      </c>
    </row>
    <row r="10" spans="1:10" ht="14.25" customHeight="1" x14ac:dyDescent="0.25">
      <c r="A10" s="420"/>
      <c r="B10" s="455" t="s">
        <v>64</v>
      </c>
      <c r="C10" s="452">
        <v>16.67719829988863</v>
      </c>
      <c r="D10" s="452">
        <v>17.491367762661937</v>
      </c>
      <c r="E10" s="452">
        <v>19.116412140615893</v>
      </c>
      <c r="F10" s="452">
        <v>20.78480111696943</v>
      </c>
      <c r="G10" s="452">
        <v>21.33684350204053</v>
      </c>
      <c r="H10" s="452">
        <v>22.25300438721229</v>
      </c>
      <c r="I10" s="453">
        <v>23.272738654711425</v>
      </c>
    </row>
    <row r="11" spans="1:10" ht="14.25" customHeight="1" x14ac:dyDescent="0.25">
      <c r="A11" s="420"/>
      <c r="B11" s="455" t="s">
        <v>435</v>
      </c>
      <c r="C11" s="452">
        <v>15.167393911519982</v>
      </c>
      <c r="D11" s="452">
        <v>15.042225876209153</v>
      </c>
      <c r="E11" s="452">
        <v>15.986182007769147</v>
      </c>
      <c r="F11" s="452">
        <v>15.908695334862177</v>
      </c>
      <c r="G11" s="452">
        <v>16.264805135483186</v>
      </c>
      <c r="H11" s="452">
        <v>16.59854495686675</v>
      </c>
      <c r="I11" s="453">
        <v>16.956995627690485</v>
      </c>
    </row>
    <row r="12" spans="1:10" ht="14.25" customHeight="1" x14ac:dyDescent="0.25">
      <c r="A12" s="420"/>
      <c r="B12" s="455" t="s">
        <v>65</v>
      </c>
      <c r="C12" s="452">
        <v>5.4861956788799997</v>
      </c>
      <c r="D12" s="452">
        <v>5.5466531668591559</v>
      </c>
      <c r="E12" s="452">
        <v>5.7608265737852564</v>
      </c>
      <c r="F12" s="452">
        <v>5.9837903955164897</v>
      </c>
      <c r="G12" s="452">
        <v>6.1548663190159623</v>
      </c>
      <c r="H12" s="452">
        <v>6.3721098255141255</v>
      </c>
      <c r="I12" s="453">
        <v>6.6149835523673515</v>
      </c>
    </row>
    <row r="13" spans="1:10" ht="14.25" customHeight="1" x14ac:dyDescent="0.25">
      <c r="A13" s="420"/>
      <c r="B13" s="455" t="s">
        <v>66</v>
      </c>
      <c r="C13" s="452">
        <v>5.7148530082700004</v>
      </c>
      <c r="D13" s="452">
        <v>5.4277029754264854</v>
      </c>
      <c r="E13" s="452">
        <v>5.0415428013939945</v>
      </c>
      <c r="F13" s="452">
        <v>4.8377691681648782</v>
      </c>
      <c r="G13" s="452">
        <v>4.6374176111866721</v>
      </c>
      <c r="H13" s="452">
        <v>4.5725212226305239</v>
      </c>
      <c r="I13" s="453">
        <v>4.6198357614276944</v>
      </c>
    </row>
    <row r="14" spans="1:10" ht="14.25" customHeight="1" x14ac:dyDescent="0.25">
      <c r="A14" s="420"/>
      <c r="B14" s="455" t="s">
        <v>67</v>
      </c>
      <c r="C14" s="452">
        <v>2.6850106942389624</v>
      </c>
      <c r="D14" s="452">
        <v>2.8718669940795949</v>
      </c>
      <c r="E14" s="452">
        <v>3.227767191267223</v>
      </c>
      <c r="F14" s="452">
        <v>3.4567760459313872</v>
      </c>
      <c r="G14" s="452">
        <v>3.6266512493349214</v>
      </c>
      <c r="H14" s="452">
        <v>3.8068684691296708</v>
      </c>
      <c r="I14" s="453">
        <v>4.006158662745265</v>
      </c>
    </row>
    <row r="15" spans="1:10" ht="14.25" customHeight="1" x14ac:dyDescent="0.25">
      <c r="A15" s="420"/>
      <c r="B15" s="455" t="s">
        <v>68</v>
      </c>
      <c r="C15" s="452">
        <v>2.3725870383720511</v>
      </c>
      <c r="D15" s="452">
        <v>2.4386164639637262</v>
      </c>
      <c r="E15" s="452">
        <v>2.5201888706561455</v>
      </c>
      <c r="F15" s="452">
        <v>2.5914085323588281</v>
      </c>
      <c r="G15" s="452">
        <v>2.6550269033998228</v>
      </c>
      <c r="H15" s="452">
        <v>2.7328323503102432</v>
      </c>
      <c r="I15" s="453">
        <v>2.8116701283611243</v>
      </c>
    </row>
    <row r="16" spans="1:10" ht="14.25" customHeight="1" x14ac:dyDescent="0.25">
      <c r="A16" s="420"/>
      <c r="B16" s="455" t="s">
        <v>69</v>
      </c>
      <c r="C16" s="452">
        <v>2.2936238404800227</v>
      </c>
      <c r="D16" s="452">
        <v>2.1541209681086633</v>
      </c>
      <c r="E16" s="452">
        <v>2.1838372612775041</v>
      </c>
      <c r="F16" s="452">
        <v>2.1360243634066851</v>
      </c>
      <c r="G16" s="452">
        <v>2.1152782770234864</v>
      </c>
      <c r="H16" s="452">
        <v>2.1306226746014323</v>
      </c>
      <c r="I16" s="453">
        <v>2.2023119542435112</v>
      </c>
    </row>
    <row r="17" spans="1:9" ht="14.25" customHeight="1" x14ac:dyDescent="0.25">
      <c r="A17" s="420"/>
      <c r="B17" s="455" t="s">
        <v>70</v>
      </c>
      <c r="C17" s="452">
        <v>2.04869244047</v>
      </c>
      <c r="D17" s="452">
        <v>2.0138434811113228</v>
      </c>
      <c r="E17" s="452">
        <v>1.9788131979467285</v>
      </c>
      <c r="F17" s="452">
        <v>1.9552154750830344</v>
      </c>
      <c r="G17" s="452">
        <v>1.9367084111618629</v>
      </c>
      <c r="H17" s="452">
        <v>1.9616418464830234</v>
      </c>
      <c r="I17" s="453">
        <v>1.9979945382067732</v>
      </c>
    </row>
    <row r="18" spans="1:9" ht="14.25" customHeight="1" x14ac:dyDescent="0.25">
      <c r="A18" s="420"/>
      <c r="B18" s="455" t="s">
        <v>436</v>
      </c>
      <c r="C18" s="452">
        <v>0.50269564533017552</v>
      </c>
      <c r="D18" s="452">
        <v>1.942092330938457</v>
      </c>
      <c r="E18" s="452">
        <v>-0.22212145203151984</v>
      </c>
      <c r="F18" s="452">
        <v>-0.4911069515670422</v>
      </c>
      <c r="G18" s="452">
        <v>-0.52015617449098572</v>
      </c>
      <c r="H18" s="452">
        <v>-0.71178381995869278</v>
      </c>
      <c r="I18" s="453">
        <v>-0.96720559431509201</v>
      </c>
    </row>
    <row r="19" spans="1:9" ht="14.25" customHeight="1" x14ac:dyDescent="0.25">
      <c r="A19" s="420"/>
      <c r="B19" s="455" t="s">
        <v>71</v>
      </c>
      <c r="C19" s="452">
        <v>2.2207036411199681</v>
      </c>
      <c r="D19" s="452">
        <v>2.2069761212649865</v>
      </c>
      <c r="E19" s="452">
        <v>2.3181937815073468</v>
      </c>
      <c r="F19" s="452">
        <v>2.3197176011316287</v>
      </c>
      <c r="G19" s="452">
        <v>2.3059525716471541</v>
      </c>
      <c r="H19" s="452">
        <v>2.2966228034382681</v>
      </c>
      <c r="I19" s="453">
        <v>2.2945856373889768</v>
      </c>
    </row>
    <row r="20" spans="1:9" ht="14.25" customHeight="1" x14ac:dyDescent="0.25">
      <c r="A20" s="420"/>
      <c r="B20" s="456" t="s">
        <v>12</v>
      </c>
      <c r="C20" s="452"/>
      <c r="D20" s="452"/>
      <c r="E20" s="452"/>
      <c r="F20" s="452"/>
      <c r="G20" s="452"/>
      <c r="H20" s="452"/>
      <c r="I20" s="453"/>
    </row>
    <row r="21" spans="1:9" ht="14.25" customHeight="1" x14ac:dyDescent="0.25">
      <c r="A21" s="420"/>
      <c r="B21" s="457" t="s">
        <v>72</v>
      </c>
      <c r="C21" s="452" t="s">
        <v>349</v>
      </c>
      <c r="D21" s="452" t="s">
        <v>349</v>
      </c>
      <c r="E21" s="452" t="s">
        <v>349</v>
      </c>
      <c r="F21" s="452" t="s">
        <v>349</v>
      </c>
      <c r="G21" s="452" t="s">
        <v>349</v>
      </c>
      <c r="H21" s="452" t="s">
        <v>349</v>
      </c>
      <c r="I21" s="453" t="s">
        <v>349</v>
      </c>
    </row>
    <row r="22" spans="1:9" ht="14.25" customHeight="1" x14ac:dyDescent="0.25">
      <c r="A22" s="420"/>
      <c r="B22" s="457" t="s">
        <v>73</v>
      </c>
      <c r="C22" s="452">
        <v>0.55816993927999992</v>
      </c>
      <c r="D22" s="452">
        <v>0.51236073403813465</v>
      </c>
      <c r="E22" s="452">
        <v>0.49648379132520104</v>
      </c>
      <c r="F22" s="452">
        <v>0.46863303261871592</v>
      </c>
      <c r="G22" s="452">
        <v>0.43369811775823242</v>
      </c>
      <c r="H22" s="452">
        <v>0.40165528929379568</v>
      </c>
      <c r="I22" s="453">
        <v>0.37316479524274754</v>
      </c>
    </row>
    <row r="23" spans="1:9" ht="14.25" customHeight="1" x14ac:dyDescent="0.25">
      <c r="A23" s="420"/>
      <c r="B23" s="457" t="s">
        <v>74</v>
      </c>
      <c r="C23" s="452">
        <v>0.15951575166999996</v>
      </c>
      <c r="D23" s="452">
        <v>0.15931689338137117</v>
      </c>
      <c r="E23" s="452">
        <v>0.15650946953777356</v>
      </c>
      <c r="F23" s="452">
        <v>0.15660964022039317</v>
      </c>
      <c r="G23" s="452">
        <v>0.15633336647587479</v>
      </c>
      <c r="H23" s="452">
        <v>0.15674283572561065</v>
      </c>
      <c r="I23" s="453">
        <v>0.15716690722627766</v>
      </c>
    </row>
    <row r="24" spans="1:9" ht="14.25" customHeight="1" x14ac:dyDescent="0.25">
      <c r="A24" s="420"/>
      <c r="B24" s="457" t="s">
        <v>75</v>
      </c>
      <c r="C24" s="452">
        <v>3.0926749699999975E-3</v>
      </c>
      <c r="D24" s="452">
        <v>4.021418480411363E-2</v>
      </c>
      <c r="E24" s="452">
        <v>0.12473535354959091</v>
      </c>
      <c r="F24" s="452">
        <v>0.12273243112709861</v>
      </c>
      <c r="G24" s="452">
        <v>0.12198780866723687</v>
      </c>
      <c r="H24" s="452">
        <v>0.12254159547056062</v>
      </c>
      <c r="I24" s="453">
        <v>0.12308560506727483</v>
      </c>
    </row>
    <row r="25" spans="1:9" ht="14.25" customHeight="1" x14ac:dyDescent="0.25">
      <c r="A25" s="420"/>
      <c r="B25" s="457" t="s">
        <v>76</v>
      </c>
      <c r="C25" s="452">
        <v>0.19473461820000001</v>
      </c>
      <c r="D25" s="452">
        <v>0.21142709578148719</v>
      </c>
      <c r="E25" s="452">
        <v>0.22932216120440149</v>
      </c>
      <c r="F25" s="452">
        <v>0.23947332944399186</v>
      </c>
      <c r="G25" s="452">
        <v>0.24794069119542586</v>
      </c>
      <c r="H25" s="452">
        <v>0.25918264524726137</v>
      </c>
      <c r="I25" s="453">
        <v>0.26784911285740481</v>
      </c>
    </row>
    <row r="26" spans="1:9" ht="14.25" customHeight="1" x14ac:dyDescent="0.25">
      <c r="A26" s="420"/>
      <c r="B26" s="457" t="s">
        <v>77</v>
      </c>
      <c r="C26" s="452">
        <v>0.8610384071399998</v>
      </c>
      <c r="D26" s="452">
        <v>0.84400539863517932</v>
      </c>
      <c r="E26" s="452">
        <v>0.85392344815319521</v>
      </c>
      <c r="F26" s="452">
        <v>0.86019818708210893</v>
      </c>
      <c r="G26" s="452">
        <v>0.85688492195932897</v>
      </c>
      <c r="H26" s="452">
        <v>0.85784062869063726</v>
      </c>
      <c r="I26" s="453">
        <v>0.85910869520520006</v>
      </c>
    </row>
    <row r="27" spans="1:9" ht="14.25" customHeight="1" x14ac:dyDescent="0.25">
      <c r="A27" s="420"/>
      <c r="B27" s="457" t="s">
        <v>78</v>
      </c>
      <c r="C27" s="452">
        <v>0.43680384880999995</v>
      </c>
      <c r="D27" s="452">
        <v>0.43153141332994693</v>
      </c>
      <c r="E27" s="452">
        <v>0.44799712522235069</v>
      </c>
      <c r="F27" s="452">
        <v>0.46164940536785021</v>
      </c>
      <c r="G27" s="452">
        <v>0.47730516128472444</v>
      </c>
      <c r="H27" s="452">
        <v>0.48537567917167607</v>
      </c>
      <c r="I27" s="453">
        <v>0.49941174467709476</v>
      </c>
    </row>
    <row r="28" spans="1:9" ht="14.25" customHeight="1" x14ac:dyDescent="0.25">
      <c r="A28" s="420"/>
      <c r="B28" s="451" t="s">
        <v>79</v>
      </c>
      <c r="C28" s="452">
        <v>27.428956647610001</v>
      </c>
      <c r="D28" s="452">
        <v>25.839338528799065</v>
      </c>
      <c r="E28" s="452">
        <v>26.017791709899136</v>
      </c>
      <c r="F28" s="452">
        <v>25.281483348562929</v>
      </c>
      <c r="G28" s="452">
        <v>25.369758864288272</v>
      </c>
      <c r="H28" s="452">
        <v>25.593105538086739</v>
      </c>
      <c r="I28" s="453">
        <v>25.915665058297538</v>
      </c>
    </row>
    <row r="29" spans="1:9" ht="14.25" customHeight="1" x14ac:dyDescent="0.25">
      <c r="A29" s="420"/>
      <c r="B29" s="451" t="s">
        <v>80</v>
      </c>
      <c r="C29" s="452">
        <v>11.64</v>
      </c>
      <c r="D29" s="452">
        <v>11.581219342604129</v>
      </c>
      <c r="E29" s="452">
        <v>11.54551328730934</v>
      </c>
      <c r="F29" s="452">
        <v>11.560006773491249</v>
      </c>
      <c r="G29" s="452">
        <v>11.752384054649331</v>
      </c>
      <c r="H29" s="452">
        <v>12.001126343450936</v>
      </c>
      <c r="I29" s="453">
        <v>12.240951770340718</v>
      </c>
    </row>
    <row r="30" spans="1:9" ht="14.25" customHeight="1" x14ac:dyDescent="0.25">
      <c r="A30" s="420"/>
      <c r="B30" s="451" t="s">
        <v>81</v>
      </c>
      <c r="C30" s="452">
        <v>0</v>
      </c>
      <c r="D30" s="452">
        <v>3.5547130220537577E-2</v>
      </c>
      <c r="E30" s="452">
        <v>0.24792144303655869</v>
      </c>
      <c r="F30" s="452">
        <v>0.54853235511247245</v>
      </c>
      <c r="G30" s="452">
        <v>0.71209560668729699</v>
      </c>
      <c r="H30" s="452">
        <v>0.83088326471136098</v>
      </c>
      <c r="I30" s="453">
        <v>0.94825760870027975</v>
      </c>
    </row>
    <row r="31" spans="1:9" ht="14.25" customHeight="1" x14ac:dyDescent="0.25">
      <c r="A31" s="420"/>
      <c r="B31" s="458" t="s">
        <v>82</v>
      </c>
      <c r="C31" s="452">
        <v>3.4327289999999997</v>
      </c>
      <c r="D31" s="452">
        <v>3.5225140000000001</v>
      </c>
      <c r="E31" s="452">
        <v>3.6425700000000001</v>
      </c>
      <c r="F31" s="452">
        <v>3.7799619999999998</v>
      </c>
      <c r="G31" s="452">
        <v>3.901602</v>
      </c>
      <c r="H31" s="452">
        <v>3.9581939999999998</v>
      </c>
      <c r="I31" s="453">
        <v>4.010688</v>
      </c>
    </row>
    <row r="32" spans="1:9" ht="14.25" customHeight="1" x14ac:dyDescent="0.25">
      <c r="A32" s="420"/>
      <c r="B32" s="459" t="s">
        <v>83</v>
      </c>
      <c r="C32" s="452">
        <v>8.4000000000000005E-2</v>
      </c>
      <c r="D32" s="452">
        <v>0.09</v>
      </c>
      <c r="E32" s="452">
        <v>9.4E-2</v>
      </c>
      <c r="F32" s="452">
        <v>9.6000000000000002E-2</v>
      </c>
      <c r="G32" s="452">
        <v>9.8000000000000004E-2</v>
      </c>
      <c r="H32" s="452">
        <v>0.10100000000000001</v>
      </c>
      <c r="I32" s="453">
        <v>0.10199999999999999</v>
      </c>
    </row>
    <row r="33" spans="1:24" ht="14.25" customHeight="1" x14ac:dyDescent="0.25">
      <c r="A33" s="420"/>
      <c r="B33" s="460" t="s">
        <v>437</v>
      </c>
      <c r="C33" s="461">
        <v>118.63503388147001</v>
      </c>
      <c r="D33" s="461">
        <v>118.63110784898912</v>
      </c>
      <c r="E33" s="461">
        <v>120.67896436619263</v>
      </c>
      <c r="F33" s="461">
        <v>121.89333763505469</v>
      </c>
      <c r="G33" s="461">
        <v>123.08688219414925</v>
      </c>
      <c r="H33" s="461">
        <v>125.60466960529246</v>
      </c>
      <c r="I33" s="462">
        <v>128.53807186834257</v>
      </c>
    </row>
    <row r="34" spans="1:24" ht="14.25" customHeight="1" x14ac:dyDescent="0.25">
      <c r="A34" s="420"/>
      <c r="B34" s="463" t="s">
        <v>84</v>
      </c>
      <c r="C34" s="464"/>
      <c r="D34" s="464"/>
      <c r="E34" s="464"/>
      <c r="F34" s="464"/>
      <c r="G34" s="464"/>
      <c r="H34" s="464"/>
      <c r="I34" s="465"/>
    </row>
    <row r="35" spans="1:24" ht="14.25" customHeight="1" x14ac:dyDescent="0.25">
      <c r="A35" s="420"/>
      <c r="B35" s="466" t="s">
        <v>63</v>
      </c>
      <c r="C35" s="452">
        <v>96.138938681893322</v>
      </c>
      <c r="D35" s="452">
        <v>98.267577141095643</v>
      </c>
      <c r="E35" s="452">
        <v>101.30383832881374</v>
      </c>
      <c r="F35" s="452">
        <v>103.94492381422607</v>
      </c>
      <c r="G35" s="452">
        <v>105.93370260981638</v>
      </c>
      <c r="H35" s="452">
        <v>110.51174586565654</v>
      </c>
      <c r="I35" s="453">
        <v>115.76711302204603</v>
      </c>
    </row>
    <row r="36" spans="1:24" ht="14.25" customHeight="1" x14ac:dyDescent="0.25">
      <c r="A36" s="420"/>
      <c r="B36" s="467" t="s">
        <v>12</v>
      </c>
      <c r="C36" s="452"/>
      <c r="D36" s="452"/>
      <c r="E36" s="452"/>
      <c r="F36" s="452"/>
      <c r="G36" s="452"/>
      <c r="H36" s="452"/>
      <c r="I36" s="453"/>
    </row>
    <row r="37" spans="1:24" ht="14.25" customHeight="1" x14ac:dyDescent="0.25">
      <c r="A37" s="420"/>
      <c r="B37" s="468" t="s">
        <v>85</v>
      </c>
      <c r="C37" s="452">
        <v>91.584063504049951</v>
      </c>
      <c r="D37" s="452">
        <v>93.804647488276814</v>
      </c>
      <c r="E37" s="452">
        <v>96.623667583045162</v>
      </c>
      <c r="F37" s="452">
        <v>98.93462979474009</v>
      </c>
      <c r="G37" s="452">
        <v>100.79762780051858</v>
      </c>
      <c r="H37" s="452">
        <v>105.15596873948698</v>
      </c>
      <c r="I37" s="453">
        <v>110.25954221458703</v>
      </c>
    </row>
    <row r="38" spans="1:24" ht="14.25" customHeight="1" x14ac:dyDescent="0.25">
      <c r="A38" s="420"/>
      <c r="B38" s="468" t="s">
        <v>86</v>
      </c>
      <c r="C38" s="452">
        <v>1.8930337554199999</v>
      </c>
      <c r="D38" s="452">
        <v>1.7200918489379824</v>
      </c>
      <c r="E38" s="452">
        <v>2.5262193584395467</v>
      </c>
      <c r="F38" s="452">
        <v>2.7029826405933313</v>
      </c>
      <c r="G38" s="452">
        <v>2.8610855329734903</v>
      </c>
      <c r="H38" s="452">
        <v>2.9662474431954773</v>
      </c>
      <c r="I38" s="453">
        <v>3.0264794816028502</v>
      </c>
    </row>
    <row r="39" spans="1:24" ht="14.25" customHeight="1" x14ac:dyDescent="0.25">
      <c r="A39" s="420"/>
      <c r="B39" s="468" t="s">
        <v>87</v>
      </c>
      <c r="C39" s="452">
        <v>1.5964824745035462</v>
      </c>
      <c r="D39" s="452">
        <v>1.4885994187921465</v>
      </c>
      <c r="E39" s="452">
        <v>2.1539513873290432</v>
      </c>
      <c r="F39" s="452">
        <v>2.3073113788926594</v>
      </c>
      <c r="G39" s="452">
        <v>2.2749892763242903</v>
      </c>
      <c r="H39" s="452">
        <v>2.3895296829740866</v>
      </c>
      <c r="I39" s="453">
        <v>2.4810913258561764</v>
      </c>
    </row>
    <row r="40" spans="1:24" ht="14.25" customHeight="1" x14ac:dyDescent="0.25">
      <c r="A40" s="420"/>
      <c r="B40" s="468" t="s">
        <v>436</v>
      </c>
      <c r="C40" s="452">
        <v>1.065358947919824</v>
      </c>
      <c r="D40" s="452">
        <v>1.2542383850886916</v>
      </c>
      <c r="E40" s="452"/>
      <c r="F40" s="452"/>
      <c r="G40" s="452"/>
      <c r="H40" s="452"/>
      <c r="I40" s="453"/>
    </row>
    <row r="41" spans="1:24" ht="14.25" customHeight="1" x14ac:dyDescent="0.25">
      <c r="A41" s="420"/>
      <c r="B41" s="468" t="s">
        <v>88</v>
      </c>
      <c r="C41" s="452">
        <v>2.3318479999999999</v>
      </c>
      <c r="D41" s="452">
        <v>2.4324599999999998</v>
      </c>
      <c r="E41" s="452">
        <v>2.4830410000000001</v>
      </c>
      <c r="F41" s="452">
        <v>2.547863</v>
      </c>
      <c r="G41" s="452">
        <v>2.6035940000000002</v>
      </c>
      <c r="H41" s="452">
        <v>2.7147749999999999</v>
      </c>
      <c r="I41" s="453">
        <v>2.8362159999999998</v>
      </c>
    </row>
    <row r="42" spans="1:24" ht="14.25" customHeight="1" x14ac:dyDescent="0.25">
      <c r="A42" s="420"/>
      <c r="B42" s="460" t="s">
        <v>438</v>
      </c>
      <c r="C42" s="461">
        <v>98.257699999999971</v>
      </c>
      <c r="D42" s="461">
        <v>100.70003714109565</v>
      </c>
      <c r="E42" s="461">
        <v>103.78687932881375</v>
      </c>
      <c r="F42" s="461">
        <v>106.49278681422609</v>
      </c>
      <c r="G42" s="461">
        <v>108.53729660981637</v>
      </c>
      <c r="H42" s="461">
        <v>113.22652086565654</v>
      </c>
      <c r="I42" s="462">
        <v>118.60332902204604</v>
      </c>
    </row>
    <row r="43" spans="1:24" ht="14.25" customHeight="1" x14ac:dyDescent="0.25">
      <c r="A43" s="420"/>
      <c r="B43" s="469" t="s">
        <v>439</v>
      </c>
      <c r="C43" s="470">
        <v>216.89273388146998</v>
      </c>
      <c r="D43" s="470">
        <v>219.33114499008477</v>
      </c>
      <c r="E43" s="470">
        <v>224.46584369500638</v>
      </c>
      <c r="F43" s="470">
        <v>228.38612444928077</v>
      </c>
      <c r="G43" s="470">
        <v>231.62417880396561</v>
      </c>
      <c r="H43" s="470">
        <v>238.831190470949</v>
      </c>
      <c r="I43" s="471">
        <v>247.14140089038861</v>
      </c>
    </row>
    <row r="44" spans="1:24" ht="10.5" customHeight="1" x14ac:dyDescent="0.25">
      <c r="B44" s="1062" t="s">
        <v>89</v>
      </c>
      <c r="C44" s="1063"/>
      <c r="D44" s="1063"/>
      <c r="E44" s="1063"/>
      <c r="F44" s="1063"/>
      <c r="G44" s="1063"/>
      <c r="H44" s="1063"/>
      <c r="I44" s="1064"/>
    </row>
    <row r="45" spans="1:24" ht="11.25" customHeight="1" x14ac:dyDescent="0.25">
      <c r="B45" s="1051" t="s">
        <v>440</v>
      </c>
      <c r="C45" s="1052"/>
      <c r="D45" s="1052"/>
      <c r="E45" s="1052"/>
      <c r="F45" s="1052"/>
      <c r="G45" s="1052"/>
      <c r="H45" s="1052"/>
      <c r="I45" s="1053"/>
    </row>
    <row r="46" spans="1:24" s="475" customFormat="1" ht="12" customHeight="1" x14ac:dyDescent="0.2">
      <c r="A46" s="472"/>
      <c r="B46" s="1051" t="s">
        <v>441</v>
      </c>
      <c r="C46" s="1052"/>
      <c r="D46" s="1052"/>
      <c r="E46" s="1052"/>
      <c r="F46" s="1052"/>
      <c r="G46" s="1052"/>
      <c r="H46" s="1052"/>
      <c r="I46" s="1053"/>
      <c r="J46" s="473"/>
      <c r="K46" s="474"/>
      <c r="L46" s="474"/>
      <c r="M46" s="474"/>
      <c r="N46" s="474"/>
      <c r="O46" s="474"/>
      <c r="P46" s="474"/>
      <c r="Q46" s="474"/>
      <c r="S46" s="476"/>
      <c r="T46" s="476"/>
      <c r="U46" s="476"/>
      <c r="V46" s="476"/>
      <c r="W46" s="476"/>
      <c r="X46" s="476"/>
    </row>
    <row r="47" spans="1:24" ht="9.75" customHeight="1" x14ac:dyDescent="0.25">
      <c r="B47" s="1051" t="s">
        <v>442</v>
      </c>
      <c r="C47" s="1052"/>
      <c r="D47" s="1052"/>
      <c r="E47" s="1052"/>
      <c r="F47" s="1052"/>
      <c r="G47" s="1052"/>
      <c r="H47" s="1052"/>
      <c r="I47" s="1053"/>
    </row>
    <row r="48" spans="1:24" ht="24" customHeight="1" thickBot="1" x14ac:dyDescent="0.3">
      <c r="B48" s="1054" t="s">
        <v>443</v>
      </c>
      <c r="C48" s="1055"/>
      <c r="D48" s="1055"/>
      <c r="E48" s="1055"/>
      <c r="F48" s="1055"/>
      <c r="G48" s="1055"/>
      <c r="H48" s="1055"/>
      <c r="I48" s="1056"/>
    </row>
    <row r="55" spans="10:10" x14ac:dyDescent="0.25">
      <c r="J55" s="477"/>
    </row>
  </sheetData>
  <mergeCells count="8">
    <mergeCell ref="B46:I46"/>
    <mergeCell ref="B47:I47"/>
    <mergeCell ref="B48:I48"/>
    <mergeCell ref="B2:I2"/>
    <mergeCell ref="D4:I4"/>
    <mergeCell ref="B44:I44"/>
    <mergeCell ref="B45:I45"/>
    <mergeCell ref="C3:I3"/>
  </mergeCells>
  <hyperlinks>
    <hyperlink ref="A1" location="Contents!A1" display="Back to contents"/>
  </hyperlinks>
  <pageMargins left="0.74803149606299213" right="0.74803149606299213" top="0.98425196850393704" bottom="0.98425196850393704" header="0.51181102362204722" footer="0.51181102362204722"/>
  <pageSetup paperSize="9" scale="70" orientation="landscape" r:id="rId1"/>
  <headerFooter alignWithMargins="0">
    <oddHeader>&amp;CEconomic and fiscal outlook - supplementary tables: expenditure</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fitToPage="1"/>
  </sheetPr>
  <dimension ref="A1:G31"/>
  <sheetViews>
    <sheetView zoomScaleNormal="100" workbookViewId="0"/>
  </sheetViews>
  <sheetFormatPr defaultColWidth="9.33203125" defaultRowHeight="15.75" x14ac:dyDescent="0.25"/>
  <cols>
    <col min="1" max="1" width="9.33203125" style="419" customWidth="1"/>
    <col min="2" max="2" width="54.109375" style="419" customWidth="1"/>
    <col min="3" max="7" width="9.44140625" style="419" customWidth="1"/>
    <col min="8" max="16384" width="9.33203125" style="419"/>
  </cols>
  <sheetData>
    <row r="1" spans="1:7" ht="33.75" customHeight="1" thickBot="1" x14ac:dyDescent="0.3">
      <c r="A1" s="17" t="s">
        <v>0</v>
      </c>
    </row>
    <row r="2" spans="1:7" ht="21" customHeight="1" thickBot="1" x14ac:dyDescent="0.3">
      <c r="A2" s="420"/>
      <c r="B2" s="1067" t="s">
        <v>277</v>
      </c>
      <c r="C2" s="1068"/>
      <c r="D2" s="1068"/>
      <c r="E2" s="1068"/>
      <c r="F2" s="1068"/>
      <c r="G2" s="1069"/>
    </row>
    <row r="3" spans="1:7" x14ac:dyDescent="0.25">
      <c r="A3" s="421"/>
      <c r="B3" s="422"/>
      <c r="C3" s="1070" t="s">
        <v>1</v>
      </c>
      <c r="D3" s="1070"/>
      <c r="E3" s="1070"/>
      <c r="F3" s="1070"/>
      <c r="G3" s="1071"/>
    </row>
    <row r="4" spans="1:7" ht="18" customHeight="1" x14ac:dyDescent="0.25">
      <c r="A4" s="421"/>
      <c r="B4" s="423"/>
      <c r="C4" s="947" t="s">
        <v>3</v>
      </c>
      <c r="D4" s="947"/>
      <c r="E4" s="947"/>
      <c r="F4" s="947"/>
      <c r="G4" s="1072"/>
    </row>
    <row r="5" spans="1:7" x14ac:dyDescent="0.25">
      <c r="A5" s="420"/>
      <c r="B5" s="423"/>
      <c r="C5" s="424" t="s">
        <v>8</v>
      </c>
      <c r="D5" s="424" t="s">
        <v>9</v>
      </c>
      <c r="E5" s="424" t="s">
        <v>10</v>
      </c>
      <c r="F5" s="424" t="s">
        <v>259</v>
      </c>
      <c r="G5" s="425" t="s">
        <v>318</v>
      </c>
    </row>
    <row r="6" spans="1:7" x14ac:dyDescent="0.25">
      <c r="B6" s="426" t="s">
        <v>312</v>
      </c>
      <c r="C6" s="427">
        <v>-0.22212145205151956</v>
      </c>
      <c r="D6" s="427">
        <v>-0.49110692637704378</v>
      </c>
      <c r="E6" s="427">
        <v>-0.52015617450098495</v>
      </c>
      <c r="F6" s="427">
        <v>-0.71178381992869177</v>
      </c>
      <c r="G6" s="428">
        <v>-0.96720559430509112</v>
      </c>
    </row>
    <row r="7" spans="1:7" x14ac:dyDescent="0.25">
      <c r="B7" s="429" t="s">
        <v>12</v>
      </c>
      <c r="C7" s="427"/>
      <c r="D7" s="427"/>
      <c r="E7" s="427"/>
      <c r="F7" s="427"/>
      <c r="G7" s="428"/>
    </row>
    <row r="8" spans="1:7" x14ac:dyDescent="0.25">
      <c r="B8" s="430" t="s">
        <v>278</v>
      </c>
      <c r="C8" s="427">
        <v>0.81291524594999998</v>
      </c>
      <c r="D8" s="427">
        <v>2.1103577528175896</v>
      </c>
      <c r="E8" s="427">
        <v>4.1282570064340911</v>
      </c>
      <c r="F8" s="427">
        <v>6.5317491328635304</v>
      </c>
      <c r="G8" s="428">
        <v>8.1539995668132299</v>
      </c>
    </row>
    <row r="9" spans="1:7" x14ac:dyDescent="0.25">
      <c r="B9" s="431" t="s">
        <v>12</v>
      </c>
      <c r="C9" s="427"/>
      <c r="D9" s="427"/>
      <c r="E9" s="427"/>
      <c r="F9" s="427"/>
      <c r="G9" s="428"/>
    </row>
    <row r="10" spans="1:7" x14ac:dyDescent="0.25">
      <c r="B10" s="432" t="s">
        <v>426</v>
      </c>
      <c r="C10" s="427">
        <v>0.33277856937</v>
      </c>
      <c r="D10" s="427">
        <v>0.89976403197999999</v>
      </c>
      <c r="E10" s="427">
        <v>1.57207277633</v>
      </c>
      <c r="F10" s="427">
        <v>2.2616904315899999</v>
      </c>
      <c r="G10" s="428">
        <v>2.8503564648799999</v>
      </c>
    </row>
    <row r="11" spans="1:7" x14ac:dyDescent="0.25">
      <c r="B11" s="433" t="s">
        <v>427</v>
      </c>
      <c r="C11" s="427">
        <v>0.48013667657999998</v>
      </c>
      <c r="D11" s="427">
        <v>1.2015284903099999</v>
      </c>
      <c r="E11" s="427">
        <v>2.1661265792700002</v>
      </c>
      <c r="F11" s="427">
        <v>3.1140498777399999</v>
      </c>
      <c r="G11" s="428">
        <v>3.7665115917800001</v>
      </c>
    </row>
    <row r="12" spans="1:7" x14ac:dyDescent="0.25">
      <c r="B12" s="434" t="s">
        <v>279</v>
      </c>
      <c r="C12" s="427">
        <v>0</v>
      </c>
      <c r="D12" s="427">
        <v>9.0652305275900694E-3</v>
      </c>
      <c r="E12" s="427">
        <v>0.390057650834091</v>
      </c>
      <c r="F12" s="427">
        <v>1.15600882353353</v>
      </c>
      <c r="G12" s="428">
        <v>1.5371315101532299</v>
      </c>
    </row>
    <row r="13" spans="1:7" ht="13.5" customHeight="1" x14ac:dyDescent="0.25">
      <c r="B13" s="430" t="s">
        <v>280</v>
      </c>
      <c r="C13" s="427">
        <v>-1.0210366980015195</v>
      </c>
      <c r="D13" s="427">
        <v>-2.5814646791946334</v>
      </c>
      <c r="E13" s="427">
        <v>-4.615413180935076</v>
      </c>
      <c r="F13" s="427">
        <v>-7.1905329527922222</v>
      </c>
      <c r="G13" s="428">
        <v>-9.0492051611183211</v>
      </c>
    </row>
    <row r="14" spans="1:7" ht="13.5" customHeight="1" x14ac:dyDescent="0.25">
      <c r="B14" s="431" t="s">
        <v>12</v>
      </c>
      <c r="C14" s="427"/>
      <c r="D14" s="427"/>
      <c r="E14" s="427"/>
      <c r="F14" s="427"/>
      <c r="G14" s="428"/>
    </row>
    <row r="15" spans="1:7" x14ac:dyDescent="0.25">
      <c r="B15" s="433" t="s">
        <v>428</v>
      </c>
      <c r="C15" s="427">
        <v>-0.61090359277999995</v>
      </c>
      <c r="D15" s="427">
        <v>-1.5312775411500001</v>
      </c>
      <c r="E15" s="427">
        <v>-2.7935436778499998</v>
      </c>
      <c r="F15" s="427">
        <v>-4.3814337637799996</v>
      </c>
      <c r="G15" s="428">
        <v>-5.4025493751400004</v>
      </c>
    </row>
    <row r="16" spans="1:7" x14ac:dyDescent="0.25">
      <c r="B16" s="433" t="s">
        <v>281</v>
      </c>
      <c r="C16" s="427">
        <v>-7.55636988005529E-2</v>
      </c>
      <c r="D16" s="427">
        <v>-0.202702098594609</v>
      </c>
      <c r="E16" s="427">
        <v>-0.39360802449363297</v>
      </c>
      <c r="F16" s="427">
        <v>-0.61522605179885603</v>
      </c>
      <c r="G16" s="428">
        <v>-0.78714006096674805</v>
      </c>
    </row>
    <row r="17" spans="2:7" x14ac:dyDescent="0.25">
      <c r="B17" s="433" t="s">
        <v>282</v>
      </c>
      <c r="C17" s="427">
        <v>-0.16710594387453101</v>
      </c>
      <c r="D17" s="427">
        <v>-0.42921352035826899</v>
      </c>
      <c r="E17" s="427">
        <v>-0.82926563841560097</v>
      </c>
      <c r="F17" s="427">
        <v>-1.28435942348473</v>
      </c>
      <c r="G17" s="428">
        <v>-1.6864248407798099</v>
      </c>
    </row>
    <row r="18" spans="2:7" x14ac:dyDescent="0.25">
      <c r="B18" s="433" t="s">
        <v>283</v>
      </c>
      <c r="C18" s="427">
        <v>-0.12025780405</v>
      </c>
      <c r="D18" s="427">
        <v>-0.27271450051000001</v>
      </c>
      <c r="E18" s="427">
        <v>-0.52758192935000003</v>
      </c>
      <c r="F18" s="427">
        <v>-0.86899102366999992</v>
      </c>
      <c r="G18" s="428">
        <v>-1.15327931426</v>
      </c>
    </row>
    <row r="19" spans="2:7" x14ac:dyDescent="0.25">
      <c r="B19" s="432" t="s">
        <v>284</v>
      </c>
      <c r="C19" s="427">
        <v>-4.7205658496435599E-2</v>
      </c>
      <c r="D19" s="427">
        <v>-0.14555701858175502</v>
      </c>
      <c r="E19" s="427">
        <v>-7.1413910825842392E-2</v>
      </c>
      <c r="F19" s="427">
        <v>-4.0522690058637401E-2</v>
      </c>
      <c r="G19" s="428">
        <v>-1.9811569971762099E-2</v>
      </c>
    </row>
    <row r="20" spans="2:7" x14ac:dyDescent="0.25">
      <c r="B20" s="435" t="s">
        <v>338</v>
      </c>
      <c r="C20" s="427">
        <v>-1.4E-2</v>
      </c>
      <c r="D20" s="427">
        <v>-0.02</v>
      </c>
      <c r="E20" s="427">
        <v>-3.3000000000000002E-2</v>
      </c>
      <c r="F20" s="427">
        <v>-5.2999999999999999E-2</v>
      </c>
      <c r="G20" s="436">
        <v>-7.1999999999999995E-2</v>
      </c>
    </row>
    <row r="21" spans="2:7" x14ac:dyDescent="0.25">
      <c r="B21" s="437"/>
      <c r="C21" s="1082" t="s">
        <v>429</v>
      </c>
      <c r="D21" s="1082"/>
      <c r="E21" s="1082"/>
      <c r="F21" s="1082"/>
      <c r="G21" s="1083"/>
    </row>
    <row r="22" spans="2:7" x14ac:dyDescent="0.25">
      <c r="B22" s="438" t="s">
        <v>86</v>
      </c>
      <c r="C22" s="439">
        <v>40.40863351319819</v>
      </c>
      <c r="D22" s="439">
        <v>73.186670555636582</v>
      </c>
      <c r="E22" s="439">
        <v>94.45836371591075</v>
      </c>
      <c r="F22" s="439">
        <v>96.546157211608573</v>
      </c>
      <c r="G22" s="440">
        <v>97.036021583782997</v>
      </c>
    </row>
    <row r="23" spans="2:7" x14ac:dyDescent="0.25">
      <c r="B23" s="438" t="s">
        <v>285</v>
      </c>
      <c r="C23" s="439">
        <v>13.283980926301876</v>
      </c>
      <c r="D23" s="439">
        <v>31.312355412870023</v>
      </c>
      <c r="E23" s="439">
        <v>54.751900287993962</v>
      </c>
      <c r="F23" s="439">
        <v>80.914451631178892</v>
      </c>
      <c r="G23" s="441">
        <v>98.051791700108595</v>
      </c>
    </row>
    <row r="24" spans="2:7" x14ac:dyDescent="0.25">
      <c r="B24" s="438" t="s">
        <v>69</v>
      </c>
      <c r="C24" s="439">
        <v>18.692397465821941</v>
      </c>
      <c r="D24" s="439">
        <v>47.071190396798933</v>
      </c>
      <c r="E24" s="439">
        <v>72.725741913971319</v>
      </c>
      <c r="F24" s="439">
        <v>90.446815605201735</v>
      </c>
      <c r="G24" s="441">
        <v>98.928976325441809</v>
      </c>
    </row>
    <row r="25" spans="2:7" x14ac:dyDescent="0.25">
      <c r="B25" s="438" t="s">
        <v>286</v>
      </c>
      <c r="C25" s="439">
        <v>9.4546168958742633</v>
      </c>
      <c r="D25" s="439">
        <v>26.101039259431925</v>
      </c>
      <c r="E25" s="439">
        <v>50.564582930971326</v>
      </c>
      <c r="F25" s="439">
        <v>78.257689054643521</v>
      </c>
      <c r="G25" s="441">
        <v>96.57338949751923</v>
      </c>
    </row>
    <row r="26" spans="2:7" x14ac:dyDescent="0.25">
      <c r="B26" s="438" t="s">
        <v>287</v>
      </c>
      <c r="C26" s="439">
        <v>24.670855128496701</v>
      </c>
      <c r="D26" s="439">
        <v>52.334377984989764</v>
      </c>
      <c r="E26" s="439">
        <v>74.977350466226966</v>
      </c>
      <c r="F26" s="439">
        <v>89.249479190357064</v>
      </c>
      <c r="G26" s="441">
        <v>98.977336820559472</v>
      </c>
    </row>
    <row r="27" spans="2:7" ht="16.5" thickBot="1" x14ac:dyDescent="0.3">
      <c r="B27" s="438" t="s">
        <v>288</v>
      </c>
      <c r="C27" s="442">
        <v>15.526062602243515</v>
      </c>
      <c r="D27" s="442">
        <v>35.951092106800658</v>
      </c>
      <c r="E27" s="442">
        <v>59.76557606917504</v>
      </c>
      <c r="F27" s="442">
        <v>82.685099030147242</v>
      </c>
      <c r="G27" s="443">
        <v>97.437862380229035</v>
      </c>
    </row>
    <row r="28" spans="2:7" ht="12.75" customHeight="1" x14ac:dyDescent="0.25">
      <c r="B28" s="1076" t="s">
        <v>430</v>
      </c>
      <c r="C28" s="1077"/>
      <c r="D28" s="1077"/>
      <c r="E28" s="1077"/>
      <c r="F28" s="1077"/>
      <c r="G28" s="1078"/>
    </row>
    <row r="29" spans="2:7" ht="12.75" customHeight="1" x14ac:dyDescent="0.25">
      <c r="B29" s="1079" t="s">
        <v>431</v>
      </c>
      <c r="C29" s="1080"/>
      <c r="D29" s="1080"/>
      <c r="E29" s="1080"/>
      <c r="F29" s="1080"/>
      <c r="G29" s="1081"/>
    </row>
    <row r="30" spans="2:7" ht="12.75" customHeight="1" x14ac:dyDescent="0.25">
      <c r="B30" s="1079" t="s">
        <v>432</v>
      </c>
      <c r="C30" s="1080"/>
      <c r="D30" s="1080"/>
      <c r="E30" s="1080"/>
      <c r="F30" s="1080"/>
      <c r="G30" s="1081"/>
    </row>
    <row r="31" spans="2:7" ht="15" customHeight="1" thickBot="1" x14ac:dyDescent="0.3">
      <c r="B31" s="1073" t="s">
        <v>433</v>
      </c>
      <c r="C31" s="1074"/>
      <c r="D31" s="1074"/>
      <c r="E31" s="1074"/>
      <c r="F31" s="1074"/>
      <c r="G31" s="1075"/>
    </row>
  </sheetData>
  <mergeCells count="8">
    <mergeCell ref="B2:G2"/>
    <mergeCell ref="C3:G3"/>
    <mergeCell ref="C4:G4"/>
    <mergeCell ref="B31:G31"/>
    <mergeCell ref="B28:G28"/>
    <mergeCell ref="B29:G29"/>
    <mergeCell ref="B30:G30"/>
    <mergeCell ref="C21:G21"/>
  </mergeCells>
  <hyperlinks>
    <hyperlink ref="A1" location="Contents!A1" display="Back to contents"/>
  </hyperlinks>
  <pageMargins left="0.74803149606299213" right="0.74803149606299213" top="0.98425196850393704" bottom="0.98425196850393704" header="0.51181102362204722" footer="0.51181102362204722"/>
  <pageSetup paperSize="9" orientation="landscape" r:id="rId1"/>
  <headerFooter alignWithMargins="0">
    <oddHeader>&amp;CEconomic and fiscal outlook - supplementary tables: 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pageSetUpPr fitToPage="1"/>
  </sheetPr>
  <dimension ref="A1:S84"/>
  <sheetViews>
    <sheetView zoomScaleNormal="100" workbookViewId="0"/>
  </sheetViews>
  <sheetFormatPr defaultColWidth="9.33203125" defaultRowHeight="12.75" x14ac:dyDescent="0.2"/>
  <cols>
    <col min="1" max="1" width="9.33203125" style="5" customWidth="1"/>
    <col min="2" max="2" width="2.88671875" style="5" customWidth="1"/>
    <col min="3" max="3" width="46.6640625" style="5" customWidth="1"/>
    <col min="4" max="4" width="8.88671875" style="5" customWidth="1"/>
    <col min="5" max="6" width="8.77734375" style="5" customWidth="1"/>
    <col min="7" max="7" width="9.33203125" style="5"/>
    <col min="8" max="10" width="8.88671875" style="5" customWidth="1"/>
    <col min="11" max="11" width="8.109375" style="5" customWidth="1"/>
    <col min="12" max="16384" width="9.33203125" style="5"/>
  </cols>
  <sheetData>
    <row r="1" spans="1:14" ht="33.75" customHeight="1" thickBot="1" x14ac:dyDescent="0.25">
      <c r="A1" s="17" t="s">
        <v>0</v>
      </c>
    </row>
    <row r="2" spans="1:14" ht="24" customHeight="1" thickBot="1" x14ac:dyDescent="0.3">
      <c r="A2" s="387"/>
      <c r="B2" s="1090" t="s">
        <v>289</v>
      </c>
      <c r="C2" s="1091"/>
      <c r="D2" s="1091"/>
      <c r="E2" s="1091"/>
      <c r="F2" s="1091"/>
      <c r="G2" s="1091"/>
      <c r="H2" s="1091"/>
      <c r="I2" s="1091"/>
      <c r="J2" s="1092"/>
      <c r="K2" s="387"/>
    </row>
    <row r="3" spans="1:14" ht="15.75" x14ac:dyDescent="0.25">
      <c r="A3" s="388"/>
      <c r="B3" s="389"/>
      <c r="C3" s="390"/>
      <c r="D3" s="1088" t="s">
        <v>1</v>
      </c>
      <c r="E3" s="1088"/>
      <c r="F3" s="1088"/>
      <c r="G3" s="1088"/>
      <c r="H3" s="1088"/>
      <c r="I3" s="1088"/>
      <c r="J3" s="1089"/>
      <c r="K3" s="387"/>
    </row>
    <row r="4" spans="1:14" ht="18" customHeight="1" x14ac:dyDescent="0.25">
      <c r="A4" s="387"/>
      <c r="B4" s="391"/>
      <c r="C4" s="392"/>
      <c r="D4" s="77" t="s">
        <v>2</v>
      </c>
      <c r="E4" s="1093" t="s">
        <v>3</v>
      </c>
      <c r="F4" s="1093"/>
      <c r="G4" s="1093"/>
      <c r="H4" s="1093"/>
      <c r="I4" s="1093"/>
      <c r="J4" s="1094"/>
      <c r="K4" s="387"/>
    </row>
    <row r="5" spans="1:14" ht="15.75" x14ac:dyDescent="0.25">
      <c r="A5" s="387"/>
      <c r="B5" s="391"/>
      <c r="C5" s="392"/>
      <c r="D5" s="63" t="s">
        <v>6</v>
      </c>
      <c r="E5" s="63" t="s">
        <v>7</v>
      </c>
      <c r="F5" s="63" t="s">
        <v>8</v>
      </c>
      <c r="G5" s="63" t="s">
        <v>9</v>
      </c>
      <c r="H5" s="63" t="s">
        <v>10</v>
      </c>
      <c r="I5" s="63" t="s">
        <v>259</v>
      </c>
      <c r="J5" s="64" t="s">
        <v>318</v>
      </c>
    </row>
    <row r="6" spans="1:14" ht="15.75" x14ac:dyDescent="0.25">
      <c r="A6" s="387"/>
      <c r="B6" s="393" t="s">
        <v>90</v>
      </c>
      <c r="C6" s="394"/>
      <c r="D6" s="395"/>
      <c r="E6" s="395"/>
      <c r="F6" s="395"/>
      <c r="G6" s="395"/>
      <c r="H6" s="395"/>
      <c r="I6" s="395"/>
      <c r="J6" s="396"/>
      <c r="N6" s="8"/>
    </row>
    <row r="7" spans="1:14" ht="15.75" x14ac:dyDescent="0.25">
      <c r="A7" s="397"/>
      <c r="B7" s="398" t="s">
        <v>91</v>
      </c>
      <c r="C7" s="394"/>
      <c r="D7" s="67">
        <v>6.0598915024399993</v>
      </c>
      <c r="E7" s="67">
        <v>5.9869008289800005</v>
      </c>
      <c r="F7" s="67">
        <v>6.4722235416434364</v>
      </c>
      <c r="G7" s="67">
        <v>6.7651078764512187</v>
      </c>
      <c r="H7" s="67">
        <v>7.0067875566688382</v>
      </c>
      <c r="I7" s="67">
        <v>7.2980748505230624</v>
      </c>
      <c r="J7" s="68">
        <v>7.6673342204904706</v>
      </c>
      <c r="K7" s="239"/>
      <c r="N7" s="8"/>
    </row>
    <row r="8" spans="1:14" ht="15.75" x14ac:dyDescent="0.25">
      <c r="A8" s="397"/>
      <c r="B8" s="398" t="s">
        <v>92</v>
      </c>
      <c r="C8" s="394"/>
      <c r="D8" s="67">
        <v>-3.78536347482</v>
      </c>
      <c r="E8" s="67">
        <v>-3.7427704919242313</v>
      </c>
      <c r="F8" s="67">
        <v>-3.819241241975508</v>
      </c>
      <c r="G8" s="67">
        <v>-3.8160958896423343</v>
      </c>
      <c r="H8" s="67">
        <v>-3.810619786428501</v>
      </c>
      <c r="I8" s="67">
        <v>-3.8697679179924678</v>
      </c>
      <c r="J8" s="68">
        <v>-3.8895097500924094</v>
      </c>
      <c r="K8" s="239"/>
    </row>
    <row r="9" spans="1:14" ht="12" customHeight="1" x14ac:dyDescent="0.25">
      <c r="A9" s="397"/>
      <c r="B9" s="399" t="s">
        <v>12</v>
      </c>
      <c r="C9" s="400"/>
      <c r="D9" s="67"/>
      <c r="E9" s="67"/>
      <c r="F9" s="67"/>
      <c r="G9" s="67"/>
      <c r="H9" s="67"/>
      <c r="I9" s="67"/>
      <c r="J9" s="68"/>
      <c r="K9" s="239"/>
    </row>
    <row r="10" spans="1:14" ht="15.75" x14ac:dyDescent="0.25">
      <c r="A10" s="387"/>
      <c r="B10" s="399"/>
      <c r="C10" s="401" t="s">
        <v>93</v>
      </c>
      <c r="D10" s="67">
        <v>-2.8100843850400001</v>
      </c>
      <c r="E10" s="67">
        <v>-2.7711033305499999</v>
      </c>
      <c r="F10" s="67">
        <v>-2.8661254940175005</v>
      </c>
      <c r="G10" s="67">
        <v>-2.8242187494082169</v>
      </c>
      <c r="H10" s="67">
        <v>-2.8405440527259866</v>
      </c>
      <c r="I10" s="67">
        <v>-2.8987718873239863</v>
      </c>
      <c r="J10" s="68">
        <v>-2.9964873602992332</v>
      </c>
      <c r="K10" s="239"/>
    </row>
    <row r="11" spans="1:14" ht="15.75" x14ac:dyDescent="0.25">
      <c r="A11" s="387"/>
      <c r="B11" s="399"/>
      <c r="C11" s="401" t="s">
        <v>94</v>
      </c>
      <c r="D11" s="67">
        <v>-0.71794281711000019</v>
      </c>
      <c r="E11" s="67">
        <v>-0.73545870384265399</v>
      </c>
      <c r="F11" s="67">
        <v>-0.7606778562321328</v>
      </c>
      <c r="G11" s="67">
        <v>-0.74955568707867359</v>
      </c>
      <c r="H11" s="67">
        <v>-0.75388846900235262</v>
      </c>
      <c r="I11" s="67">
        <v>-0.76934230188307828</v>
      </c>
      <c r="J11" s="68">
        <v>-0.79527626627560066</v>
      </c>
      <c r="K11" s="239"/>
    </row>
    <row r="12" spans="1:14" ht="15.75" x14ac:dyDescent="0.25">
      <c r="A12" s="387"/>
      <c r="B12" s="402"/>
      <c r="C12" s="403" t="s">
        <v>95</v>
      </c>
      <c r="D12" s="67">
        <v>-0.25733627266999987</v>
      </c>
      <c r="E12" s="67">
        <v>-0.23620845753157743</v>
      </c>
      <c r="F12" s="67">
        <v>-0.19243789172587458</v>
      </c>
      <c r="G12" s="67">
        <v>-0.24232145315544404</v>
      </c>
      <c r="H12" s="67">
        <v>-0.21618726470016167</v>
      </c>
      <c r="I12" s="67">
        <v>-0.2016537287854028</v>
      </c>
      <c r="J12" s="68">
        <v>-9.7746123517575376E-2</v>
      </c>
      <c r="K12" s="239"/>
    </row>
    <row r="13" spans="1:14" ht="15.75" x14ac:dyDescent="0.25">
      <c r="A13" s="387"/>
      <c r="B13" s="393" t="s">
        <v>96</v>
      </c>
      <c r="C13" s="394"/>
      <c r="D13" s="404"/>
      <c r="E13" s="404"/>
      <c r="F13" s="404"/>
      <c r="G13" s="404"/>
      <c r="H13" s="404"/>
      <c r="I13" s="404"/>
      <c r="J13" s="405"/>
      <c r="K13" s="239"/>
    </row>
    <row r="14" spans="1:14" ht="15.75" x14ac:dyDescent="0.25">
      <c r="A14" s="397"/>
      <c r="B14" s="398" t="s">
        <v>91</v>
      </c>
      <c r="C14" s="394"/>
      <c r="D14" s="67">
        <v>10.071</v>
      </c>
      <c r="E14" s="67">
        <v>10.548</v>
      </c>
      <c r="F14" s="67">
        <v>11.212999999999999</v>
      </c>
      <c r="G14" s="67">
        <v>11.852348336594913</v>
      </c>
      <c r="H14" s="67">
        <v>12.520414872798431</v>
      </c>
      <c r="I14" s="67">
        <v>13.258555772994129</v>
      </c>
      <c r="J14" s="68">
        <v>14.010763209393344</v>
      </c>
      <c r="K14" s="239"/>
    </row>
    <row r="15" spans="1:14" ht="15.75" x14ac:dyDescent="0.25">
      <c r="A15" s="397"/>
      <c r="B15" s="398" t="s">
        <v>92</v>
      </c>
      <c r="C15" s="394"/>
      <c r="D15" s="67">
        <v>-10.535</v>
      </c>
      <c r="E15" s="67">
        <v>-10.874537261146497</v>
      </c>
      <c r="F15" s="67">
        <v>-11.250084471001806</v>
      </c>
      <c r="G15" s="67">
        <v>-11.57934241709283</v>
      </c>
      <c r="H15" s="67">
        <v>-12.027943220292302</v>
      </c>
      <c r="I15" s="67">
        <v>-12.285787345577646</v>
      </c>
      <c r="J15" s="68">
        <v>-12.709453316473518</v>
      </c>
      <c r="K15" s="239"/>
    </row>
    <row r="16" spans="1:14" ht="13.5" customHeight="1" x14ac:dyDescent="0.25">
      <c r="A16" s="397"/>
      <c r="B16" s="399" t="s">
        <v>12</v>
      </c>
      <c r="C16" s="400"/>
      <c r="D16" s="67"/>
      <c r="E16" s="67"/>
      <c r="F16" s="67"/>
      <c r="G16" s="67"/>
      <c r="H16" s="67"/>
      <c r="I16" s="67"/>
      <c r="J16" s="68"/>
      <c r="K16" s="239"/>
    </row>
    <row r="17" spans="1:19" ht="15.75" x14ac:dyDescent="0.25">
      <c r="A17" s="387"/>
      <c r="B17" s="399"/>
      <c r="C17" s="401" t="s">
        <v>93</v>
      </c>
      <c r="D17" s="67">
        <v>-6.19</v>
      </c>
      <c r="E17" s="67">
        <v>-6.3860000000000001</v>
      </c>
      <c r="F17" s="67">
        <v>-6.595237594376127</v>
      </c>
      <c r="G17" s="67">
        <v>-6.7856109722108133</v>
      </c>
      <c r="H17" s="67">
        <v>-7.0443885385942773</v>
      </c>
      <c r="I17" s="67">
        <v>-7.1886721669173985</v>
      </c>
      <c r="J17" s="68">
        <v>-7.4302854742546849</v>
      </c>
      <c r="K17" s="239"/>
    </row>
    <row r="18" spans="1:19" ht="15.75" x14ac:dyDescent="0.25">
      <c r="A18" s="387"/>
      <c r="B18" s="399"/>
      <c r="C18" s="401" t="s">
        <v>94</v>
      </c>
      <c r="D18" s="67">
        <v>-4.0990000000000002</v>
      </c>
      <c r="E18" s="67">
        <v>-4.2495372611464974</v>
      </c>
      <c r="F18" s="67">
        <v>-4.4278468766256784</v>
      </c>
      <c r="G18" s="67">
        <v>-4.5767314448820162</v>
      </c>
      <c r="H18" s="67">
        <v>-4.7755546816980248</v>
      </c>
      <c r="I18" s="67">
        <v>-4.8991151786602485</v>
      </c>
      <c r="J18" s="68">
        <v>-5.0901678422188317</v>
      </c>
      <c r="K18" s="239"/>
    </row>
    <row r="19" spans="1:19" ht="15.75" x14ac:dyDescent="0.25">
      <c r="A19" s="387"/>
      <c r="B19" s="402"/>
      <c r="C19" s="403" t="s">
        <v>95</v>
      </c>
      <c r="D19" s="67">
        <v>-0.246</v>
      </c>
      <c r="E19" s="67">
        <v>-0.23899999999999999</v>
      </c>
      <c r="F19" s="67">
        <v>-0.22700000000000092</v>
      </c>
      <c r="G19" s="67">
        <v>-0.21700000000000091</v>
      </c>
      <c r="H19" s="67">
        <v>-0.2079999999999991</v>
      </c>
      <c r="I19" s="67">
        <v>-0.19799999999999909</v>
      </c>
      <c r="J19" s="68">
        <v>-0.189</v>
      </c>
      <c r="K19" s="239"/>
    </row>
    <row r="20" spans="1:19" ht="15.75" x14ac:dyDescent="0.25">
      <c r="A20" s="387"/>
      <c r="B20" s="393" t="s">
        <v>97</v>
      </c>
      <c r="C20" s="394"/>
      <c r="D20" s="404"/>
      <c r="E20" s="404"/>
      <c r="F20" s="404"/>
      <c r="G20" s="404"/>
      <c r="H20" s="404"/>
      <c r="I20" s="404"/>
      <c r="J20" s="405"/>
      <c r="K20" s="239"/>
    </row>
    <row r="21" spans="1:19" ht="15.75" x14ac:dyDescent="0.25">
      <c r="A21" s="397"/>
      <c r="B21" s="398" t="s">
        <v>91</v>
      </c>
      <c r="C21" s="394"/>
      <c r="D21" s="67">
        <v>9.6020000000000003</v>
      </c>
      <c r="E21" s="67">
        <v>9.7609999999999992</v>
      </c>
      <c r="F21" s="67">
        <v>10.252000000000001</v>
      </c>
      <c r="G21" s="67">
        <v>10.657170254403132</v>
      </c>
      <c r="H21" s="67">
        <v>11.001786692759293</v>
      </c>
      <c r="I21" s="67">
        <v>11.354432485322896</v>
      </c>
      <c r="J21" s="68">
        <v>11.764090019569471</v>
      </c>
      <c r="K21" s="239"/>
      <c r="M21" s="406"/>
      <c r="N21" s="406"/>
      <c r="O21" s="406"/>
      <c r="P21" s="406"/>
      <c r="Q21" s="406"/>
      <c r="R21" s="406"/>
      <c r="S21" s="406"/>
    </row>
    <row r="22" spans="1:19" ht="15.75" x14ac:dyDescent="0.25">
      <c r="A22" s="397"/>
      <c r="B22" s="398" t="s">
        <v>92</v>
      </c>
      <c r="C22" s="394"/>
      <c r="D22" s="67">
        <v>-6.2969999999999997</v>
      </c>
      <c r="E22" s="67">
        <v>-6.3639114652828939</v>
      </c>
      <c r="F22" s="67">
        <v>-6.4686541412356169</v>
      </c>
      <c r="G22" s="67">
        <v>-6.6825691602970094</v>
      </c>
      <c r="H22" s="67">
        <v>-6.7418188946203443</v>
      </c>
      <c r="I22" s="67">
        <v>-6.8549880122791995</v>
      </c>
      <c r="J22" s="68">
        <v>-6.9143460166018871</v>
      </c>
      <c r="K22" s="239"/>
    </row>
    <row r="23" spans="1:19" ht="13.5" customHeight="1" x14ac:dyDescent="0.25">
      <c r="A23" s="397"/>
      <c r="B23" s="399" t="s">
        <v>12</v>
      </c>
      <c r="C23" s="400"/>
      <c r="D23" s="67"/>
      <c r="E23" s="67"/>
      <c r="F23" s="67"/>
      <c r="G23" s="67"/>
      <c r="H23" s="67"/>
      <c r="I23" s="67"/>
      <c r="J23" s="68"/>
      <c r="K23" s="239"/>
    </row>
    <row r="24" spans="1:19" ht="15.75" x14ac:dyDescent="0.25">
      <c r="A24" s="387"/>
      <c r="B24" s="399"/>
      <c r="C24" s="401" t="s">
        <v>93</v>
      </c>
      <c r="D24" s="67">
        <v>-3.9569999999999999</v>
      </c>
      <c r="E24" s="67">
        <v>-3.988</v>
      </c>
      <c r="F24" s="67">
        <v>-4.0580087345249822</v>
      </c>
      <c r="G24" s="67">
        <v>-4.1207073244805716</v>
      </c>
      <c r="H24" s="67">
        <v>-4.1892596834386859</v>
      </c>
      <c r="I24" s="67">
        <v>-4.2751346128221819</v>
      </c>
      <c r="J24" s="68">
        <v>-4.4192462631907343</v>
      </c>
      <c r="K24" s="239"/>
    </row>
    <row r="25" spans="1:19" ht="15.75" x14ac:dyDescent="0.25">
      <c r="A25" s="387"/>
      <c r="B25" s="399"/>
      <c r="C25" s="401" t="s">
        <v>94</v>
      </c>
      <c r="D25" s="67">
        <v>-2.2869999999999999</v>
      </c>
      <c r="E25" s="67">
        <v>-2.3029999999999999</v>
      </c>
      <c r="F25" s="67">
        <v>-2.3434288153488052</v>
      </c>
      <c r="G25" s="67">
        <v>-2.4046849521056868</v>
      </c>
      <c r="H25" s="67">
        <v>-2.4446894496439113</v>
      </c>
      <c r="I25" s="67">
        <v>-2.4948027273389393</v>
      </c>
      <c r="J25" s="68">
        <v>-2.578900696395273</v>
      </c>
      <c r="K25" s="239"/>
    </row>
    <row r="26" spans="1:19" ht="15.75" x14ac:dyDescent="0.25">
      <c r="A26" s="387"/>
      <c r="B26" s="402"/>
      <c r="C26" s="403" t="s">
        <v>95</v>
      </c>
      <c r="D26" s="67">
        <v>-5.2999999999999999E-2</v>
      </c>
      <c r="E26" s="67">
        <v>-7.2911465282893911E-2</v>
      </c>
      <c r="F26" s="67">
        <v>-6.7216591361829614E-2</v>
      </c>
      <c r="G26" s="67">
        <v>-0.15717688371075064</v>
      </c>
      <c r="H26" s="67">
        <v>-0.10786976153774731</v>
      </c>
      <c r="I26" s="67">
        <v>-8.5050672118077722E-2</v>
      </c>
      <c r="J26" s="68">
        <v>8.3800942984120871E-2</v>
      </c>
      <c r="K26" s="239"/>
    </row>
    <row r="27" spans="1:19" ht="15.75" x14ac:dyDescent="0.25">
      <c r="A27" s="388"/>
      <c r="B27" s="393" t="s">
        <v>98</v>
      </c>
      <c r="C27" s="394"/>
      <c r="D27" s="404"/>
      <c r="E27" s="404"/>
      <c r="F27" s="404"/>
      <c r="G27" s="404"/>
      <c r="H27" s="404"/>
      <c r="I27" s="404"/>
      <c r="J27" s="405"/>
      <c r="K27" s="239"/>
    </row>
    <row r="28" spans="1:19" ht="15.75" x14ac:dyDescent="0.25">
      <c r="A28" s="397"/>
      <c r="B28" s="398" t="s">
        <v>91</v>
      </c>
      <c r="C28" s="394"/>
      <c r="D28" s="67">
        <v>4.4443675393744426</v>
      </c>
      <c r="E28" s="67">
        <v>4.6871809063293917</v>
      </c>
      <c r="F28" s="67">
        <v>4.8389771523789316</v>
      </c>
      <c r="G28" s="67">
        <v>5.0165095763916989</v>
      </c>
      <c r="H28" s="67">
        <v>5.237311032547546</v>
      </c>
      <c r="I28" s="67">
        <v>5.4285013164242644</v>
      </c>
      <c r="J28" s="68">
        <v>5.6198157774466866</v>
      </c>
      <c r="K28" s="239"/>
    </row>
    <row r="29" spans="1:19" ht="15.75" x14ac:dyDescent="0.25">
      <c r="A29" s="397"/>
      <c r="B29" s="398" t="s">
        <v>92</v>
      </c>
      <c r="C29" s="394"/>
      <c r="D29" s="67">
        <v>-2.9805376966600008</v>
      </c>
      <c r="E29" s="67">
        <v>-2.9596204988951187</v>
      </c>
      <c r="F29" s="67">
        <v>-2.9928595924186827</v>
      </c>
      <c r="G29" s="67">
        <v>-3.0684629261159611</v>
      </c>
      <c r="H29" s="67">
        <v>-3.1340013691444155</v>
      </c>
      <c r="I29" s="67">
        <v>-3.235057103869988</v>
      </c>
      <c r="J29" s="68">
        <v>-3.2741855495468624</v>
      </c>
      <c r="K29" s="239"/>
    </row>
    <row r="30" spans="1:19" ht="15.75" x14ac:dyDescent="0.25">
      <c r="A30" s="397"/>
      <c r="B30" s="399" t="s">
        <v>12</v>
      </c>
      <c r="C30" s="400"/>
      <c r="D30" s="67"/>
      <c r="E30" s="67"/>
      <c r="F30" s="67"/>
      <c r="G30" s="67"/>
      <c r="H30" s="67"/>
      <c r="I30" s="67"/>
      <c r="J30" s="68"/>
      <c r="K30" s="239"/>
    </row>
    <row r="31" spans="1:19" ht="15.75" x14ac:dyDescent="0.25">
      <c r="A31" s="387"/>
      <c r="B31" s="399"/>
      <c r="C31" s="401" t="s">
        <v>93</v>
      </c>
      <c r="D31" s="67">
        <v>-2.9784779578900005</v>
      </c>
      <c r="E31" s="67">
        <v>-2.9732930191996991</v>
      </c>
      <c r="F31" s="67">
        <v>-2.9878815904146077</v>
      </c>
      <c r="G31" s="67">
        <v>-3.0596433101093874</v>
      </c>
      <c r="H31" s="67">
        <v>-3.2165895193403604</v>
      </c>
      <c r="I31" s="67">
        <v>-3.3410335942454248</v>
      </c>
      <c r="J31" s="68">
        <v>-3.4927399946645847</v>
      </c>
      <c r="K31" s="239"/>
    </row>
    <row r="32" spans="1:19" ht="15.75" x14ac:dyDescent="0.25">
      <c r="A32" s="387"/>
      <c r="B32" s="402"/>
      <c r="C32" s="403" t="s">
        <v>95</v>
      </c>
      <c r="D32" s="67">
        <v>-2.0597387699999672E-3</v>
      </c>
      <c r="E32" s="67">
        <v>1.3672520304580757E-2</v>
      </c>
      <c r="F32" s="67">
        <v>-4.9780020040748243E-3</v>
      </c>
      <c r="G32" s="67">
        <v>-8.8196160065735964E-3</v>
      </c>
      <c r="H32" s="67">
        <v>8.2588150195944759E-2</v>
      </c>
      <c r="I32" s="67">
        <v>0.1059764903754367</v>
      </c>
      <c r="J32" s="68">
        <v>0.21855444511772248</v>
      </c>
      <c r="K32" s="239"/>
    </row>
    <row r="33" spans="1:11" ht="15.75" x14ac:dyDescent="0.25">
      <c r="A33" s="387"/>
      <c r="B33" s="393" t="s">
        <v>99</v>
      </c>
      <c r="C33" s="394"/>
      <c r="D33" s="404"/>
      <c r="E33" s="404"/>
      <c r="F33" s="404"/>
      <c r="G33" s="404"/>
      <c r="H33" s="404"/>
      <c r="I33" s="404"/>
      <c r="J33" s="405"/>
      <c r="K33" s="239"/>
    </row>
    <row r="34" spans="1:11" ht="15.75" x14ac:dyDescent="0.25">
      <c r="A34" s="397"/>
      <c r="B34" s="398" t="s">
        <v>91</v>
      </c>
      <c r="C34" s="394"/>
      <c r="D34" s="67">
        <v>2.2475999999999998</v>
      </c>
      <c r="E34" s="67">
        <v>2.3759999999999999</v>
      </c>
      <c r="F34" s="67">
        <v>2.512</v>
      </c>
      <c r="G34" s="67">
        <v>2.6200743639921726</v>
      </c>
      <c r="H34" s="67">
        <v>2.7402524461839524</v>
      </c>
      <c r="I34" s="67">
        <v>2.8524422700587082</v>
      </c>
      <c r="J34" s="68">
        <v>2.9946399217221131</v>
      </c>
      <c r="K34" s="239"/>
    </row>
    <row r="35" spans="1:11" ht="15.75" x14ac:dyDescent="0.25">
      <c r="A35" s="397"/>
      <c r="B35" s="398" t="s">
        <v>92</v>
      </c>
      <c r="C35" s="394"/>
      <c r="D35" s="67">
        <v>-1.927</v>
      </c>
      <c r="E35" s="67">
        <v>-1.9693173564554767</v>
      </c>
      <c r="F35" s="67">
        <v>-2.0191780202259464</v>
      </c>
      <c r="G35" s="67">
        <v>-2.0938485175069026</v>
      </c>
      <c r="H35" s="67">
        <v>-2.1409654759884496</v>
      </c>
      <c r="I35" s="67">
        <v>-2.1757922984061575</v>
      </c>
      <c r="J35" s="68">
        <v>-2.1950871400165233</v>
      </c>
      <c r="K35" s="239"/>
    </row>
    <row r="36" spans="1:11" ht="15.75" x14ac:dyDescent="0.25">
      <c r="A36" s="397"/>
      <c r="B36" s="399" t="s">
        <v>12</v>
      </c>
      <c r="C36" s="400"/>
      <c r="D36" s="67"/>
      <c r="E36" s="67"/>
      <c r="F36" s="67"/>
      <c r="G36" s="67"/>
      <c r="H36" s="67"/>
      <c r="I36" s="67"/>
      <c r="J36" s="68"/>
      <c r="K36" s="239"/>
    </row>
    <row r="37" spans="1:11" ht="15.75" x14ac:dyDescent="0.25">
      <c r="A37" s="387"/>
      <c r="B37" s="399"/>
      <c r="C37" s="401" t="s">
        <v>93</v>
      </c>
      <c r="D37" s="67">
        <v>-1.1639999999999999</v>
      </c>
      <c r="E37" s="67">
        <v>-1.175</v>
      </c>
      <c r="F37" s="67">
        <v>-1.2071603215650626</v>
      </c>
      <c r="G37" s="67">
        <v>-1.2363498647744873</v>
      </c>
      <c r="H37" s="67">
        <v>-1.2742420123312357</v>
      </c>
      <c r="I37" s="67">
        <v>-1.3003624849433817</v>
      </c>
      <c r="J37" s="68">
        <v>-1.3441967500026604</v>
      </c>
      <c r="K37" s="239"/>
    </row>
    <row r="38" spans="1:11" ht="15.75" x14ac:dyDescent="0.25">
      <c r="A38" s="387"/>
      <c r="B38" s="399"/>
      <c r="C38" s="401" t="s">
        <v>94</v>
      </c>
      <c r="D38" s="67">
        <v>-0.71099999999999997</v>
      </c>
      <c r="E38" s="67">
        <v>-0.73199999999999998</v>
      </c>
      <c r="F38" s="67">
        <v>-0.75244308034196294</v>
      </c>
      <c r="G38" s="67">
        <v>-0.7710065366595843</v>
      </c>
      <c r="H38" s="67">
        <v>-0.79523830715677879</v>
      </c>
      <c r="I38" s="67">
        <v>-0.81153976341171408</v>
      </c>
      <c r="J38" s="68">
        <v>-0.83889617326468058</v>
      </c>
      <c r="K38" s="239"/>
    </row>
    <row r="39" spans="1:11" ht="15.75" x14ac:dyDescent="0.25">
      <c r="A39" s="387"/>
      <c r="B39" s="402"/>
      <c r="C39" s="403" t="s">
        <v>95</v>
      </c>
      <c r="D39" s="67">
        <v>-5.1999999999999998E-2</v>
      </c>
      <c r="E39" s="67">
        <v>-6.2317356455476786E-2</v>
      </c>
      <c r="F39" s="67">
        <v>-5.9574618318920781E-2</v>
      </c>
      <c r="G39" s="67">
        <v>-8.6492116072831096E-2</v>
      </c>
      <c r="H39" s="67">
        <v>-7.1485156500435326E-2</v>
      </c>
      <c r="I39" s="67">
        <v>-6.3890050051061617E-2</v>
      </c>
      <c r="J39" s="68">
        <v>-1.1994216749182442E-2</v>
      </c>
      <c r="K39" s="239"/>
    </row>
    <row r="40" spans="1:11" ht="15.75" x14ac:dyDescent="0.25">
      <c r="A40" s="387"/>
      <c r="B40" s="393" t="s">
        <v>100</v>
      </c>
      <c r="C40" s="394"/>
      <c r="D40" s="404"/>
      <c r="E40" s="404"/>
      <c r="F40" s="404"/>
      <c r="G40" s="404"/>
      <c r="H40" s="404"/>
      <c r="I40" s="404"/>
      <c r="J40" s="405"/>
      <c r="K40" s="239"/>
    </row>
    <row r="41" spans="1:11" ht="15.75" x14ac:dyDescent="0.25">
      <c r="A41" s="397"/>
      <c r="B41" s="398" t="s">
        <v>91</v>
      </c>
      <c r="C41" s="394"/>
      <c r="D41" s="67">
        <v>1.410992</v>
      </c>
      <c r="E41" s="67">
        <v>1.4717710000000002</v>
      </c>
      <c r="F41" s="67">
        <v>1.546333</v>
      </c>
      <c r="G41" s="67">
        <v>1.6123175459882584</v>
      </c>
      <c r="H41" s="67">
        <v>1.6750305636007827</v>
      </c>
      <c r="I41" s="67">
        <v>1.723381252446184</v>
      </c>
      <c r="J41" s="68">
        <v>1.7860142915851269</v>
      </c>
      <c r="K41" s="239"/>
    </row>
    <row r="42" spans="1:11" ht="15.75" x14ac:dyDescent="0.25">
      <c r="A42" s="397"/>
      <c r="B42" s="398" t="s">
        <v>92</v>
      </c>
      <c r="C42" s="394"/>
      <c r="D42" s="67">
        <v>-1.0426830000000002</v>
      </c>
      <c r="E42" s="67">
        <v>-1.0778033560276115</v>
      </c>
      <c r="F42" s="67">
        <v>-1.0868854108529211</v>
      </c>
      <c r="G42" s="67">
        <v>-1.1186698463825995</v>
      </c>
      <c r="H42" s="67">
        <v>-1.1312553726168451</v>
      </c>
      <c r="I42" s="67">
        <v>-1.1498746179560952</v>
      </c>
      <c r="J42" s="68">
        <v>-1.1578656453371845</v>
      </c>
      <c r="K42" s="239"/>
    </row>
    <row r="43" spans="1:11" ht="15.75" x14ac:dyDescent="0.25">
      <c r="A43" s="397"/>
      <c r="B43" s="399" t="s">
        <v>12</v>
      </c>
      <c r="C43" s="400"/>
      <c r="D43" s="67"/>
      <c r="E43" s="67"/>
      <c r="F43" s="67"/>
      <c r="G43" s="67"/>
      <c r="H43" s="67"/>
      <c r="I43" s="67"/>
      <c r="J43" s="68"/>
      <c r="K43" s="239"/>
    </row>
    <row r="44" spans="1:11" ht="15.75" x14ac:dyDescent="0.25">
      <c r="A44" s="387"/>
      <c r="B44" s="399"/>
      <c r="C44" s="401" t="s">
        <v>93</v>
      </c>
      <c r="D44" s="67">
        <v>-0.69245600000000007</v>
      </c>
      <c r="E44" s="67">
        <v>-0.70446500000000001</v>
      </c>
      <c r="F44" s="67">
        <v>-0.71221199999999996</v>
      </c>
      <c r="G44" s="67">
        <v>-0.72200599999999993</v>
      </c>
      <c r="H44" s="67">
        <v>-0.7384059999999999</v>
      </c>
      <c r="I44" s="67">
        <v>-0.7592000000000001</v>
      </c>
      <c r="J44" s="68">
        <v>-0.78149999999999997</v>
      </c>
      <c r="K44" s="239"/>
    </row>
    <row r="45" spans="1:11" ht="15.75" x14ac:dyDescent="0.25">
      <c r="A45" s="387"/>
      <c r="B45" s="399"/>
      <c r="C45" s="401" t="s">
        <v>94</v>
      </c>
      <c r="D45" s="67">
        <v>-0.33280399999999999</v>
      </c>
      <c r="E45" s="67">
        <v>-0.33876200000000001</v>
      </c>
      <c r="F45" s="67">
        <v>-0.34284300000000001</v>
      </c>
      <c r="G45" s="67">
        <v>-0.34656799999999999</v>
      </c>
      <c r="H45" s="67">
        <v>-0.35433999999999999</v>
      </c>
      <c r="I45" s="67">
        <v>-0.36425099999999999</v>
      </c>
      <c r="J45" s="68">
        <v>-0.37478899999999998</v>
      </c>
      <c r="K45" s="239"/>
    </row>
    <row r="46" spans="1:11" ht="15.75" x14ac:dyDescent="0.25">
      <c r="A46" s="387"/>
      <c r="B46" s="402"/>
      <c r="C46" s="403" t="s">
        <v>95</v>
      </c>
      <c r="D46" s="67">
        <v>-1.742300000000023E-2</v>
      </c>
      <c r="E46" s="67">
        <v>-3.4576356027611437E-2</v>
      </c>
      <c r="F46" s="67">
        <v>-3.1830410852921036E-2</v>
      </c>
      <c r="G46" s="67">
        <v>-5.0095846382599458E-2</v>
      </c>
      <c r="H46" s="67">
        <v>-3.8509372616845158E-2</v>
      </c>
      <c r="I46" s="67">
        <v>-2.6423617956095314E-2</v>
      </c>
      <c r="J46" s="68">
        <v>-1.5766453371845728E-3</v>
      </c>
      <c r="K46" s="239"/>
    </row>
    <row r="47" spans="1:11" ht="15.75" x14ac:dyDescent="0.25">
      <c r="A47" s="387"/>
      <c r="B47" s="393" t="s">
        <v>101</v>
      </c>
      <c r="C47" s="394"/>
      <c r="D47" s="404"/>
      <c r="E47" s="404"/>
      <c r="F47" s="404"/>
      <c r="G47" s="404"/>
      <c r="H47" s="404"/>
      <c r="I47" s="404"/>
      <c r="J47" s="405"/>
      <c r="K47" s="239"/>
    </row>
    <row r="48" spans="1:11" ht="15.75" x14ac:dyDescent="0.25">
      <c r="A48" s="387"/>
      <c r="B48" s="398" t="s">
        <v>91</v>
      </c>
      <c r="C48" s="394"/>
      <c r="D48" s="67">
        <v>3.4945943444799998</v>
      </c>
      <c r="E48" s="67">
        <v>3.6232884542800003</v>
      </c>
      <c r="F48" s="67">
        <v>3.7412959486812802</v>
      </c>
      <c r="G48" s="67">
        <v>3.8638604188301708</v>
      </c>
      <c r="H48" s="67">
        <v>3.9412020684106874</v>
      </c>
      <c r="I48" s="67">
        <v>4.0753777881081383</v>
      </c>
      <c r="J48" s="68">
        <v>4.2345795112018081</v>
      </c>
      <c r="K48" s="239"/>
    </row>
    <row r="49" spans="1:11" ht="15.75" x14ac:dyDescent="0.25">
      <c r="A49" s="387"/>
      <c r="B49" s="398" t="s">
        <v>92</v>
      </c>
      <c r="C49" s="394"/>
      <c r="D49" s="67">
        <v>-1.8681198378843396</v>
      </c>
      <c r="E49" s="67">
        <v>-1.8941989366599927</v>
      </c>
      <c r="F49" s="67">
        <v>-1.8432225353340976</v>
      </c>
      <c r="G49" s="67">
        <v>-1.7226597658933493</v>
      </c>
      <c r="H49" s="67">
        <v>-1.719234770638737</v>
      </c>
      <c r="I49" s="67">
        <v>-1.7280212344230446</v>
      </c>
      <c r="J49" s="68">
        <v>-1.7031203143545632</v>
      </c>
      <c r="K49" s="239"/>
    </row>
    <row r="50" spans="1:11" ht="15.75" x14ac:dyDescent="0.25">
      <c r="A50" s="387"/>
      <c r="B50" s="399" t="s">
        <v>12</v>
      </c>
      <c r="C50" s="400"/>
      <c r="D50" s="67"/>
      <c r="E50" s="67"/>
      <c r="F50" s="67"/>
      <c r="G50" s="67"/>
      <c r="H50" s="67"/>
      <c r="I50" s="67"/>
      <c r="J50" s="68"/>
      <c r="K50" s="239"/>
    </row>
    <row r="51" spans="1:11" ht="15.75" x14ac:dyDescent="0.25">
      <c r="A51" s="387"/>
      <c r="B51" s="399"/>
      <c r="C51" s="401" t="s">
        <v>421</v>
      </c>
      <c r="D51" s="67">
        <v>-1.2028724150943397</v>
      </c>
      <c r="E51" s="67">
        <v>-1.2216046384976527</v>
      </c>
      <c r="F51" s="67">
        <v>-1.1892184086802875</v>
      </c>
      <c r="G51" s="67">
        <v>-1.042575</v>
      </c>
      <c r="H51" s="67">
        <v>-1.0504169999999999</v>
      </c>
      <c r="I51" s="67">
        <v>-1.0584439999999999</v>
      </c>
      <c r="J51" s="68">
        <v>-1.0686579999999999</v>
      </c>
      <c r="K51" s="67"/>
    </row>
    <row r="52" spans="1:11" ht="15.75" x14ac:dyDescent="0.25">
      <c r="A52" s="387"/>
      <c r="B52" s="399"/>
      <c r="C52" s="401" t="s">
        <v>94</v>
      </c>
      <c r="D52" s="67">
        <v>-0.59348599999999996</v>
      </c>
      <c r="E52" s="67">
        <v>-0.59829647807455777</v>
      </c>
      <c r="F52" s="67">
        <v>-0.57812057562367158</v>
      </c>
      <c r="G52" s="67">
        <v>-0.58000737148461068</v>
      </c>
      <c r="H52" s="67">
        <v>-0.58525599140088624</v>
      </c>
      <c r="I52" s="67">
        <v>-0.59276243101847503</v>
      </c>
      <c r="J52" s="68">
        <v>-0.60810201741948844</v>
      </c>
      <c r="K52" s="67"/>
    </row>
    <row r="53" spans="1:11" ht="15.75" x14ac:dyDescent="0.25">
      <c r="A53" s="387"/>
      <c r="B53" s="402"/>
      <c r="C53" s="403" t="s">
        <v>95</v>
      </c>
      <c r="D53" s="67">
        <v>-7.1761422789999987E-2</v>
      </c>
      <c r="E53" s="67">
        <v>-7.4297820087782504E-2</v>
      </c>
      <c r="F53" s="67">
        <v>-7.588355103013851E-2</v>
      </c>
      <c r="G53" s="67">
        <v>-0.10007739440873877</v>
      </c>
      <c r="H53" s="67">
        <v>-8.3561779237850825E-2</v>
      </c>
      <c r="I53" s="67">
        <v>-7.681480340456949E-2</v>
      </c>
      <c r="J53" s="68">
        <v>-2.6360296935074985E-2</v>
      </c>
      <c r="K53" s="67"/>
    </row>
    <row r="54" spans="1:11" ht="15.75" x14ac:dyDescent="0.25">
      <c r="A54" s="387"/>
      <c r="B54" s="393" t="s">
        <v>102</v>
      </c>
      <c r="C54" s="394"/>
      <c r="D54" s="404"/>
      <c r="E54" s="404"/>
      <c r="F54" s="404"/>
      <c r="G54" s="404"/>
      <c r="H54" s="404"/>
      <c r="I54" s="404"/>
      <c r="J54" s="405"/>
      <c r="K54" s="239"/>
    </row>
    <row r="55" spans="1:11" ht="15.75" x14ac:dyDescent="0.25">
      <c r="A55" s="387"/>
      <c r="B55" s="398" t="s">
        <v>91</v>
      </c>
      <c r="C55" s="394"/>
      <c r="D55" s="67">
        <v>0.81818400000000013</v>
      </c>
      <c r="E55" s="67">
        <v>0.80201700000000009</v>
      </c>
      <c r="F55" s="67">
        <v>0.82916000000000012</v>
      </c>
      <c r="G55" s="67">
        <v>0.86162236986301377</v>
      </c>
      <c r="H55" s="67">
        <v>0.86964159491193715</v>
      </c>
      <c r="I55" s="67">
        <v>0.88517860078277877</v>
      </c>
      <c r="J55" s="68">
        <v>0.90191749902152629</v>
      </c>
      <c r="K55" s="239"/>
    </row>
    <row r="56" spans="1:11" ht="15.75" x14ac:dyDescent="0.25">
      <c r="A56" s="387"/>
      <c r="B56" s="398" t="s">
        <v>92</v>
      </c>
      <c r="C56" s="394"/>
      <c r="D56" s="67">
        <v>-0.28288799999999997</v>
      </c>
      <c r="E56" s="67">
        <v>-0.25816819309439126</v>
      </c>
      <c r="F56" s="67">
        <v>-0.25308150218542319</v>
      </c>
      <c r="G56" s="67">
        <v>-0.25361941547101369</v>
      </c>
      <c r="H56" s="67">
        <v>-0.24944149173257935</v>
      </c>
      <c r="I56" s="67">
        <v>-0.24771556770309272</v>
      </c>
      <c r="J56" s="68">
        <v>-0.23905717321776415</v>
      </c>
      <c r="K56" s="239"/>
    </row>
    <row r="57" spans="1:11" ht="15.75" x14ac:dyDescent="0.25">
      <c r="A57" s="387"/>
      <c r="B57" s="399" t="s">
        <v>12</v>
      </c>
      <c r="C57" s="400"/>
      <c r="D57" s="67"/>
      <c r="E57" s="67"/>
      <c r="F57" s="67"/>
      <c r="G57" s="67"/>
      <c r="H57" s="67"/>
      <c r="I57" s="67"/>
      <c r="J57" s="68"/>
      <c r="K57" s="239"/>
    </row>
    <row r="58" spans="1:11" ht="15.75" x14ac:dyDescent="0.25">
      <c r="A58" s="387"/>
      <c r="B58" s="399"/>
      <c r="C58" s="401" t="s">
        <v>93</v>
      </c>
      <c r="D58" s="67">
        <v>-0.14402299999999998</v>
      </c>
      <c r="E58" s="67">
        <v>-0.13852899999999999</v>
      </c>
      <c r="F58" s="67">
        <v>-0.13494600000000001</v>
      </c>
      <c r="G58" s="67">
        <v>-0.131269</v>
      </c>
      <c r="H58" s="67">
        <v>-0.129774</v>
      </c>
      <c r="I58" s="67">
        <v>-0.129496</v>
      </c>
      <c r="J58" s="68">
        <v>-0.12770300000000001</v>
      </c>
      <c r="K58" s="239"/>
    </row>
    <row r="59" spans="1:11" ht="15.75" x14ac:dyDescent="0.25">
      <c r="A59" s="387"/>
      <c r="B59" s="399"/>
      <c r="C59" s="401" t="s">
        <v>94</v>
      </c>
      <c r="D59" s="67">
        <v>-0.114603</v>
      </c>
      <c r="E59" s="67">
        <v>-0.11017100000000001</v>
      </c>
      <c r="F59" s="67">
        <v>-0.10908</v>
      </c>
      <c r="G59" s="67">
        <v>-0.108041</v>
      </c>
      <c r="H59" s="67">
        <v>-0.108406</v>
      </c>
      <c r="I59" s="67">
        <v>-0.109796</v>
      </c>
      <c r="J59" s="68">
        <v>-0.109792</v>
      </c>
      <c r="K59" s="239"/>
    </row>
    <row r="60" spans="1:11" ht="15.75" x14ac:dyDescent="0.25">
      <c r="A60" s="387"/>
      <c r="B60" s="402"/>
      <c r="C60" s="403" t="s">
        <v>95</v>
      </c>
      <c r="D60" s="67">
        <v>-2.4261999999999985E-2</v>
      </c>
      <c r="E60" s="67">
        <v>-9.4681930943912532E-3</v>
      </c>
      <c r="F60" s="67">
        <v>-9.055502185423208E-3</v>
      </c>
      <c r="G60" s="67">
        <v>-1.4309415471013665E-2</v>
      </c>
      <c r="H60" s="67">
        <v>-1.1261491732579345E-2</v>
      </c>
      <c r="I60" s="67">
        <v>-8.4235677030927002E-3</v>
      </c>
      <c r="J60" s="68">
        <v>-1.5621732177641548E-3</v>
      </c>
      <c r="K60" s="239"/>
    </row>
    <row r="61" spans="1:11" ht="15.75" x14ac:dyDescent="0.25">
      <c r="A61" s="387"/>
      <c r="B61" s="393" t="s">
        <v>103</v>
      </c>
      <c r="C61" s="401"/>
      <c r="D61" s="404"/>
      <c r="E61" s="404"/>
      <c r="F61" s="404"/>
      <c r="G61" s="404"/>
      <c r="H61" s="404"/>
      <c r="I61" s="404"/>
      <c r="J61" s="405"/>
      <c r="K61" s="239"/>
    </row>
    <row r="62" spans="1:11" ht="15.75" x14ac:dyDescent="0.25">
      <c r="A62" s="387"/>
      <c r="B62" s="398" t="s">
        <v>104</v>
      </c>
      <c r="C62" s="407"/>
      <c r="D62" s="67">
        <v>1.3189793540299999</v>
      </c>
      <c r="E62" s="67">
        <v>1.3455575929997841</v>
      </c>
      <c r="F62" s="67">
        <v>1.3532940293508657</v>
      </c>
      <c r="G62" s="67">
        <v>1.4014744512250521</v>
      </c>
      <c r="H62" s="67">
        <v>1.4656049515285987</v>
      </c>
      <c r="I62" s="67">
        <v>1.5445398909137216</v>
      </c>
      <c r="J62" s="68">
        <v>1.58657657280706</v>
      </c>
      <c r="K62" s="239"/>
    </row>
    <row r="63" spans="1:11" ht="15.75" x14ac:dyDescent="0.25">
      <c r="A63" s="387"/>
      <c r="B63" s="408" t="s">
        <v>422</v>
      </c>
      <c r="C63" s="409"/>
      <c r="D63" s="410" t="s">
        <v>347</v>
      </c>
      <c r="E63" s="410" t="s">
        <v>347</v>
      </c>
      <c r="F63" s="410" t="s">
        <v>347</v>
      </c>
      <c r="G63" s="67">
        <v>-2.0524800021298049</v>
      </c>
      <c r="H63" s="67">
        <v>-2.10635204601396</v>
      </c>
      <c r="I63" s="67">
        <v>-2.1494721651908524</v>
      </c>
      <c r="J63" s="68">
        <v>-2.220951269631001</v>
      </c>
      <c r="K63" s="239"/>
    </row>
    <row r="64" spans="1:11" ht="15.75" x14ac:dyDescent="0.25">
      <c r="A64" s="387"/>
      <c r="B64" s="398" t="s">
        <v>313</v>
      </c>
      <c r="C64" s="407"/>
      <c r="D64" s="411">
        <v>0.31460199999999999</v>
      </c>
      <c r="E64" s="67">
        <v>0.30149765875335016</v>
      </c>
      <c r="F64" s="67">
        <v>0.30201355645518957</v>
      </c>
      <c r="G64" s="67">
        <v>0.34563916911648918</v>
      </c>
      <c r="H64" s="67">
        <v>0.35520689801726291</v>
      </c>
      <c r="I64" s="67">
        <v>0.36611558944367384</v>
      </c>
      <c r="J64" s="68">
        <v>0.38234833293191922</v>
      </c>
      <c r="K64" s="239"/>
    </row>
    <row r="65" spans="1:14" ht="18" customHeight="1" x14ac:dyDescent="0.25">
      <c r="A65" s="387"/>
      <c r="B65" s="412" t="s">
        <v>105</v>
      </c>
      <c r="C65" s="413"/>
      <c r="D65" s="118">
        <v>11.063618730960103</v>
      </c>
      <c r="E65" s="118">
        <v>11.762885881856313</v>
      </c>
      <c r="F65" s="118">
        <v>13.327090313279701</v>
      </c>
      <c r="G65" s="118">
        <v>12.608376422324314</v>
      </c>
      <c r="H65" s="118">
        <v>13.751606249951198</v>
      </c>
      <c r="I65" s="118">
        <v>15.09012355361901</v>
      </c>
      <c r="J65" s="119">
        <v>16.644503180897814</v>
      </c>
      <c r="K65" s="239"/>
    </row>
    <row r="66" spans="1:14" ht="11.25" customHeight="1" x14ac:dyDescent="0.25">
      <c r="A66" s="387"/>
      <c r="B66" s="1095" t="s">
        <v>423</v>
      </c>
      <c r="C66" s="1096"/>
      <c r="D66" s="1096"/>
      <c r="E66" s="1096"/>
      <c r="F66" s="1096"/>
      <c r="G66" s="1096"/>
      <c r="H66" s="1096"/>
      <c r="I66" s="1096"/>
      <c r="J66" s="1097"/>
      <c r="K66" s="387"/>
    </row>
    <row r="67" spans="1:14" ht="46.5" customHeight="1" x14ac:dyDescent="0.25">
      <c r="A67" s="387"/>
      <c r="B67" s="1098" t="s">
        <v>424</v>
      </c>
      <c r="C67" s="1099"/>
      <c r="D67" s="1099"/>
      <c r="E67" s="1099"/>
      <c r="F67" s="1099"/>
      <c r="G67" s="1099"/>
      <c r="H67" s="1099"/>
      <c r="I67" s="1099"/>
      <c r="J67" s="1100"/>
      <c r="K67" s="387"/>
    </row>
    <row r="68" spans="1:14" ht="45.75" customHeight="1" thickBot="1" x14ac:dyDescent="0.3">
      <c r="A68" s="414"/>
      <c r="B68" s="1084" t="s">
        <v>425</v>
      </c>
      <c r="C68" s="1085"/>
      <c r="D68" s="1085"/>
      <c r="E68" s="1085"/>
      <c r="F68" s="1085"/>
      <c r="G68" s="1085"/>
      <c r="H68" s="1085"/>
      <c r="I68" s="1085"/>
      <c r="J68" s="1086"/>
      <c r="K68" s="387"/>
    </row>
    <row r="69" spans="1:14" ht="16.5" customHeight="1" x14ac:dyDescent="0.25">
      <c r="A69" s="387"/>
      <c r="B69" s="415"/>
      <c r="C69" s="416"/>
      <c r="D69" s="416"/>
      <c r="E69" s="416"/>
      <c r="F69" s="416"/>
      <c r="G69" s="416"/>
      <c r="H69" s="416"/>
      <c r="I69" s="416"/>
      <c r="J69" s="416"/>
      <c r="K69" s="417"/>
    </row>
    <row r="70" spans="1:14" ht="15.75" x14ac:dyDescent="0.25">
      <c r="A70" s="417"/>
      <c r="B70" s="418"/>
      <c r="C70" s="98"/>
      <c r="D70" s="418"/>
      <c r="E70" s="418"/>
      <c r="F70" s="418"/>
      <c r="G70" s="418"/>
      <c r="H70" s="418"/>
      <c r="I70" s="418"/>
      <c r="J70" s="418"/>
      <c r="K70" s="417"/>
      <c r="L70" s="6"/>
      <c r="M70" s="6"/>
      <c r="N70" s="6"/>
    </row>
    <row r="71" spans="1:14" x14ac:dyDescent="0.2">
      <c r="A71" s="6"/>
      <c r="B71" s="6"/>
      <c r="C71" s="98"/>
      <c r="D71" s="268"/>
      <c r="E71" s="268"/>
      <c r="F71" s="268"/>
      <c r="G71" s="268"/>
      <c r="H71" s="268"/>
      <c r="I71" s="268"/>
      <c r="J71" s="268"/>
      <c r="K71" s="6"/>
      <c r="L71" s="6"/>
      <c r="M71" s="6"/>
      <c r="N71" s="6"/>
    </row>
    <row r="72" spans="1:14" x14ac:dyDescent="0.2">
      <c r="A72" s="6"/>
      <c r="B72" s="6"/>
      <c r="C72" s="98"/>
      <c r="D72" s="268"/>
      <c r="E72" s="268"/>
      <c r="F72" s="268"/>
      <c r="G72" s="268"/>
      <c r="H72" s="268"/>
      <c r="I72" s="268"/>
      <c r="J72" s="268"/>
      <c r="K72" s="6"/>
      <c r="L72" s="6"/>
      <c r="M72" s="6"/>
      <c r="N72" s="6"/>
    </row>
    <row r="73" spans="1:14" x14ac:dyDescent="0.2">
      <c r="A73" s="6"/>
      <c r="B73" s="6"/>
      <c r="C73" s="6"/>
      <c r="D73" s="268"/>
      <c r="E73" s="268"/>
      <c r="F73" s="268"/>
      <c r="G73" s="268"/>
      <c r="H73" s="268"/>
      <c r="I73" s="268"/>
      <c r="J73" s="268"/>
      <c r="K73" s="6"/>
      <c r="L73" s="6"/>
      <c r="M73" s="6"/>
      <c r="N73" s="6"/>
    </row>
    <row r="74" spans="1:14" x14ac:dyDescent="0.2">
      <c r="A74" s="6"/>
      <c r="B74" s="6"/>
      <c r="C74" s="6"/>
      <c r="D74" s="288"/>
      <c r="E74" s="288"/>
      <c r="F74" s="288"/>
      <c r="G74" s="288"/>
      <c r="H74" s="288"/>
      <c r="I74" s="288"/>
      <c r="J74" s="288"/>
      <c r="K74" s="6"/>
      <c r="L74" s="6"/>
      <c r="M74" s="6"/>
      <c r="N74" s="6"/>
    </row>
    <row r="75" spans="1:14" x14ac:dyDescent="0.2">
      <c r="A75" s="6"/>
      <c r="B75" s="6"/>
      <c r="C75" s="98"/>
      <c r="D75" s="268"/>
      <c r="E75" s="268"/>
      <c r="F75" s="268"/>
      <c r="G75" s="268"/>
      <c r="H75" s="268"/>
      <c r="I75" s="268"/>
      <c r="J75" s="268"/>
      <c r="K75" s="288"/>
      <c r="L75" s="6"/>
      <c r="M75" s="6"/>
      <c r="N75" s="6"/>
    </row>
    <row r="76" spans="1:14" x14ac:dyDescent="0.2">
      <c r="A76" s="6"/>
      <c r="B76" s="6"/>
      <c r="C76" s="6"/>
      <c r="D76" s="268"/>
      <c r="E76" s="268"/>
      <c r="F76" s="268"/>
      <c r="G76" s="268"/>
      <c r="H76" s="268"/>
      <c r="I76" s="268"/>
      <c r="J76" s="6"/>
      <c r="K76" s="288"/>
      <c r="L76" s="6"/>
      <c r="M76" s="6"/>
      <c r="N76" s="6"/>
    </row>
    <row r="77" spans="1:14" x14ac:dyDescent="0.2">
      <c r="A77" s="6"/>
      <c r="B77" s="6"/>
      <c r="C77" s="6"/>
      <c r="D77" s="288"/>
      <c r="E77" s="288"/>
      <c r="F77" s="288"/>
      <c r="G77" s="288"/>
      <c r="H77" s="288"/>
      <c r="I77" s="288"/>
      <c r="J77" s="288"/>
      <c r="K77" s="6"/>
      <c r="L77" s="6"/>
      <c r="M77" s="6"/>
      <c r="N77" s="6"/>
    </row>
    <row r="78" spans="1:14" ht="12.75" customHeight="1" x14ac:dyDescent="0.2">
      <c r="A78" s="6"/>
      <c r="B78" s="6"/>
      <c r="C78" s="6"/>
      <c r="D78" s="1087"/>
      <c r="E78" s="1087"/>
      <c r="F78" s="1087"/>
      <c r="G78" s="1087"/>
      <c r="H78" s="1087"/>
      <c r="I78" s="1087"/>
      <c r="J78" s="1087"/>
      <c r="K78" s="6"/>
      <c r="L78" s="6"/>
      <c r="M78" s="6"/>
      <c r="N78" s="6"/>
    </row>
    <row r="79" spans="1:14" x14ac:dyDescent="0.2">
      <c r="A79" s="6"/>
      <c r="B79" s="6"/>
      <c r="C79" s="6"/>
      <c r="D79" s="1087"/>
      <c r="E79" s="1087"/>
      <c r="F79" s="1087"/>
      <c r="G79" s="1087"/>
      <c r="H79" s="1087"/>
      <c r="I79" s="1087"/>
      <c r="J79" s="1087"/>
      <c r="K79" s="6"/>
      <c r="L79" s="6"/>
      <c r="M79" s="6"/>
      <c r="N79" s="6"/>
    </row>
    <row r="80" spans="1:14" x14ac:dyDescent="0.2">
      <c r="A80" s="6"/>
      <c r="B80" s="6"/>
      <c r="C80" s="6"/>
      <c r="D80" s="288"/>
      <c r="E80" s="288"/>
      <c r="F80" s="288"/>
      <c r="G80" s="288"/>
      <c r="H80" s="288"/>
      <c r="I80" s="288"/>
      <c r="J80" s="288"/>
      <c r="K80" s="6"/>
      <c r="L80" s="6"/>
      <c r="M80" s="6"/>
      <c r="N80" s="6"/>
    </row>
    <row r="81" spans="1:14" x14ac:dyDescent="0.2">
      <c r="A81" s="6"/>
      <c r="B81" s="6"/>
      <c r="C81" s="6"/>
      <c r="D81" s="288"/>
      <c r="E81" s="288"/>
      <c r="F81" s="288"/>
      <c r="G81" s="288"/>
      <c r="H81" s="288"/>
      <c r="I81" s="288"/>
      <c r="J81" s="288"/>
      <c r="K81" s="6"/>
      <c r="L81" s="6"/>
      <c r="M81" s="6"/>
      <c r="N81" s="6"/>
    </row>
    <row r="82" spans="1:14" x14ac:dyDescent="0.2">
      <c r="A82" s="6"/>
      <c r="B82" s="6"/>
      <c r="C82" s="6"/>
      <c r="D82" s="268"/>
      <c r="E82" s="268"/>
      <c r="F82" s="268"/>
      <c r="G82" s="268"/>
      <c r="H82" s="268"/>
      <c r="I82" s="268"/>
      <c r="J82" s="268"/>
      <c r="K82" s="6"/>
      <c r="L82" s="6"/>
      <c r="M82" s="6"/>
      <c r="N82" s="6"/>
    </row>
    <row r="83" spans="1:14" x14ac:dyDescent="0.2">
      <c r="A83" s="6"/>
      <c r="B83" s="6"/>
      <c r="C83" s="6"/>
      <c r="D83" s="268"/>
      <c r="E83" s="268"/>
      <c r="F83" s="268"/>
      <c r="G83" s="268"/>
      <c r="H83" s="268"/>
      <c r="I83" s="268"/>
      <c r="J83" s="268"/>
      <c r="K83" s="6"/>
      <c r="L83" s="6"/>
      <c r="M83" s="6"/>
      <c r="N83" s="6"/>
    </row>
    <row r="84" spans="1:14" x14ac:dyDescent="0.2">
      <c r="A84" s="6"/>
      <c r="B84" s="6"/>
      <c r="C84" s="6"/>
      <c r="D84" s="6"/>
      <c r="E84" s="6"/>
      <c r="F84" s="6"/>
      <c r="G84" s="6"/>
      <c r="H84" s="6"/>
      <c r="I84" s="6"/>
      <c r="J84" s="6"/>
      <c r="K84" s="6"/>
      <c r="L84" s="6"/>
      <c r="M84" s="6"/>
      <c r="N84" s="6"/>
    </row>
  </sheetData>
  <mergeCells count="7">
    <mergeCell ref="B68:J68"/>
    <mergeCell ref="D78:J79"/>
    <mergeCell ref="D3:J3"/>
    <mergeCell ref="B2:J2"/>
    <mergeCell ref="E4:J4"/>
    <mergeCell ref="B66:J66"/>
    <mergeCell ref="B67:J67"/>
  </mergeCells>
  <hyperlinks>
    <hyperlink ref="A1" location="Contents!B22" display="Back to contents"/>
  </hyperlinks>
  <pageMargins left="0.74803149606299213" right="0.74803149606299213" top="0.98425196850393704" bottom="0.98425196850393704" header="0.51181102362204722" footer="0.51181102362204722"/>
  <pageSetup paperSize="9" scale="42" orientation="landscape" r:id="rId1"/>
  <headerFooter alignWithMargins="0">
    <oddHeader>&amp;CEconomic and fiscal outlook - supplementary tables: expenditure</oddHead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3"/>
    <pageSetUpPr fitToPage="1"/>
  </sheetPr>
  <dimension ref="A1:M31"/>
  <sheetViews>
    <sheetView zoomScaleNormal="100" workbookViewId="0"/>
  </sheetViews>
  <sheetFormatPr defaultColWidth="9.33203125" defaultRowHeight="12.75" x14ac:dyDescent="0.2"/>
  <cols>
    <col min="1" max="1" width="9.33203125" style="5" customWidth="1"/>
    <col min="2" max="2" width="61.109375" style="5" customWidth="1"/>
    <col min="3" max="16384" width="9.33203125" style="5"/>
  </cols>
  <sheetData>
    <row r="1" spans="1:11" ht="33.75" customHeight="1" thickBot="1" x14ac:dyDescent="0.25">
      <c r="A1" s="17" t="s">
        <v>0</v>
      </c>
    </row>
    <row r="2" spans="1:11" ht="21" customHeight="1" thickBot="1" x14ac:dyDescent="0.3">
      <c r="B2" s="988" t="s">
        <v>290</v>
      </c>
      <c r="C2" s="989"/>
      <c r="D2" s="989"/>
      <c r="E2" s="989"/>
      <c r="F2" s="989"/>
      <c r="G2" s="989"/>
      <c r="H2" s="989"/>
      <c r="I2" s="990"/>
      <c r="J2" s="310"/>
      <c r="K2" s="310"/>
    </row>
    <row r="3" spans="1:11" ht="15.75" x14ac:dyDescent="0.25">
      <c r="B3" s="60"/>
      <c r="C3" s="1104" t="s">
        <v>1</v>
      </c>
      <c r="D3" s="1104"/>
      <c r="E3" s="1104"/>
      <c r="F3" s="1104"/>
      <c r="G3" s="1104"/>
      <c r="H3" s="1104"/>
      <c r="I3" s="1105"/>
      <c r="J3" s="310"/>
      <c r="K3" s="310"/>
    </row>
    <row r="4" spans="1:11" ht="18" customHeight="1" x14ac:dyDescent="0.25">
      <c r="B4" s="62"/>
      <c r="C4" s="77" t="s">
        <v>2</v>
      </c>
      <c r="D4" s="1093" t="s">
        <v>3</v>
      </c>
      <c r="E4" s="1093"/>
      <c r="F4" s="1093"/>
      <c r="G4" s="1093"/>
      <c r="H4" s="1093"/>
      <c r="I4" s="1106"/>
      <c r="J4" s="310"/>
      <c r="K4" s="310"/>
    </row>
    <row r="5" spans="1:11" ht="15.75" x14ac:dyDescent="0.25">
      <c r="B5" s="62"/>
      <c r="C5" s="63" t="s">
        <v>6</v>
      </c>
      <c r="D5" s="63" t="s">
        <v>7</v>
      </c>
      <c r="E5" s="63" t="s">
        <v>8</v>
      </c>
      <c r="F5" s="63" t="s">
        <v>9</v>
      </c>
      <c r="G5" s="63" t="s">
        <v>10</v>
      </c>
      <c r="H5" s="63" t="s">
        <v>259</v>
      </c>
      <c r="I5" s="64" t="s">
        <v>318</v>
      </c>
      <c r="J5" s="310"/>
    </row>
    <row r="6" spans="1:11" ht="15.75" x14ac:dyDescent="0.25">
      <c r="B6" s="373" t="s">
        <v>106</v>
      </c>
      <c r="C6" s="374"/>
      <c r="D6" s="374"/>
      <c r="E6" s="374"/>
      <c r="F6" s="374"/>
      <c r="G6" s="374"/>
      <c r="H6" s="374"/>
      <c r="I6" s="9"/>
      <c r="J6" s="310"/>
    </row>
    <row r="7" spans="1:11" ht="15.75" x14ac:dyDescent="0.25">
      <c r="B7" s="375" t="s">
        <v>108</v>
      </c>
      <c r="C7" s="115">
        <f>[19]Data!N72/1000</f>
        <v>0.23151099999999999</v>
      </c>
      <c r="D7" s="115">
        <f>[19]Data!O72/1000</f>
        <v>0.31329241893855519</v>
      </c>
      <c r="E7" s="115">
        <f>[19]Data!P72/1000</f>
        <v>0.25720280040229998</v>
      </c>
      <c r="F7" s="115">
        <f>[19]Data!Q72/1000</f>
        <v>0.26446262971705675</v>
      </c>
      <c r="G7" s="115">
        <f>[19]Data!R72/1000</f>
        <v>0.27473116615934268</v>
      </c>
      <c r="H7" s="115">
        <f>[19]Data!S72/1000</f>
        <v>0.29297299877636879</v>
      </c>
      <c r="I7" s="376">
        <f>[19]Data!T72/1000</f>
        <v>0.29701414893062583</v>
      </c>
      <c r="J7" s="377"/>
    </row>
    <row r="8" spans="1:11" ht="15.75" x14ac:dyDescent="0.25">
      <c r="B8" s="375" t="s">
        <v>107</v>
      </c>
      <c r="C8" s="115">
        <f>[19]Data!N78/1000</f>
        <v>0.1826929214857255</v>
      </c>
      <c r="D8" s="115">
        <f>[19]Data!O78/1000</f>
        <v>0.24689223385803458</v>
      </c>
      <c r="E8" s="115">
        <f>[19]Data!P78/1000</f>
        <v>0.19424342225403818</v>
      </c>
      <c r="F8" s="115">
        <f>[19]Data!Q78/1000</f>
        <v>0.13102597930222565</v>
      </c>
      <c r="G8" s="115">
        <f>[19]Data!R78/1000</f>
        <v>4.7434771458940671E-2</v>
      </c>
      <c r="H8" s="115">
        <f>[19]Data!S78/1000</f>
        <v>3.1576985059712522E-2</v>
      </c>
      <c r="I8" s="376">
        <f>[19]Data!T78/1000</f>
        <v>1.4709709467640407E-2</v>
      </c>
      <c r="J8" s="377"/>
    </row>
    <row r="9" spans="1:11" ht="15.75" x14ac:dyDescent="0.25">
      <c r="B9" s="375" t="s">
        <v>267</v>
      </c>
      <c r="C9" s="115">
        <f>[19]Data!N93/1000</f>
        <v>0</v>
      </c>
      <c r="D9" s="115">
        <f>[19]Data!O93/1000</f>
        <v>-0.20499999999999999</v>
      </c>
      <c r="E9" s="115">
        <f>[19]Data!P93/1000</f>
        <v>-0.20499999999999999</v>
      </c>
      <c r="F9" s="115">
        <f>[19]Data!Q93/1000</f>
        <v>-0.20499999999999999</v>
      </c>
      <c r="G9" s="115">
        <f>[19]Data!R93/1000</f>
        <v>-0.20499999999999999</v>
      </c>
      <c r="H9" s="115">
        <f>[19]Data!S93/1000</f>
        <v>-0.20499999999999999</v>
      </c>
      <c r="I9" s="376">
        <f>[19]Data!T93/1000</f>
        <v>-0.20499999999999999</v>
      </c>
      <c r="J9" s="377"/>
    </row>
    <row r="10" spans="1:11" ht="15.75" x14ac:dyDescent="0.25">
      <c r="B10" s="378" t="s">
        <v>323</v>
      </c>
      <c r="C10" s="379">
        <f>SUM([19]Data!N74:N76)/1000</f>
        <v>0.19050999999999998</v>
      </c>
      <c r="D10" s="379">
        <f>SUM([19]Data!O74:O76)/1000</f>
        <v>0.244503</v>
      </c>
      <c r="E10" s="379">
        <f>SUM([19]Data!P74:P76)/1000</f>
        <v>0.186</v>
      </c>
      <c r="F10" s="379">
        <f>SUM([19]Data!Q74:Q76)/1000</f>
        <v>0.19500000000000001</v>
      </c>
      <c r="G10" s="379">
        <f>SUM([19]Data!R74:R76)/1000</f>
        <v>0.19838849058800168</v>
      </c>
      <c r="H10" s="379">
        <f>SUM([19]Data!S74:S76)/1000</f>
        <v>0.20203602511692242</v>
      </c>
      <c r="I10" s="380">
        <f>SUM([19]Data!T74:T76)/1000</f>
        <v>0.20203602511692242</v>
      </c>
      <c r="J10" s="377"/>
    </row>
    <row r="11" spans="1:11" ht="15.75" x14ac:dyDescent="0.25">
      <c r="B11" s="375" t="s">
        <v>109</v>
      </c>
      <c r="C11" s="115">
        <f>[19]Data!N94/1000</f>
        <v>0.177984</v>
      </c>
      <c r="D11" s="115">
        <f>[19]Data!O94/1000</f>
        <v>0.31684700000000005</v>
      </c>
      <c r="E11" s="115">
        <f>[19]Data!P94/1000</f>
        <v>0.188389</v>
      </c>
      <c r="F11" s="115">
        <f>[19]Data!Q94/1000</f>
        <v>0.19147600000000001</v>
      </c>
      <c r="G11" s="115">
        <f>[19]Data!R94/1000</f>
        <v>0.19465681058679388</v>
      </c>
      <c r="H11" s="115">
        <f>[19]Data!S94/1000</f>
        <v>0.19803933761532605</v>
      </c>
      <c r="I11" s="376">
        <f>[19]Data!T94/1000</f>
        <v>0.20168045268150511</v>
      </c>
      <c r="J11" s="377"/>
    </row>
    <row r="12" spans="1:11" ht="15.75" x14ac:dyDescent="0.25">
      <c r="B12" s="378" t="s">
        <v>110</v>
      </c>
      <c r="C12" s="379">
        <f>[19]Data!N97/1000</f>
        <v>7.1031999999999998E-2</v>
      </c>
      <c r="D12" s="379">
        <f>[19]Data!O97/1000</f>
        <v>0.19126799999999999</v>
      </c>
      <c r="E12" s="379">
        <f>[19]Data!P97/1000</f>
        <v>0.14202999999999999</v>
      </c>
      <c r="F12" s="379">
        <f>[19]Data!Q97/1000</f>
        <v>0.141509</v>
      </c>
      <c r="G12" s="379">
        <f>[19]Data!R97/1000</f>
        <v>0.14385975584055763</v>
      </c>
      <c r="H12" s="379">
        <f>[19]Data!S97/1000</f>
        <v>0.14635958880803429</v>
      </c>
      <c r="I12" s="380">
        <f>[19]Data!T97/1000</f>
        <v>0.14905052945803707</v>
      </c>
      <c r="J12" s="377"/>
    </row>
    <row r="13" spans="1:11" ht="15.75" x14ac:dyDescent="0.25">
      <c r="B13" s="375" t="s">
        <v>103</v>
      </c>
      <c r="C13" s="379">
        <f t="shared" ref="C13:I13" si="0">C14-SUM(C7:C12)</f>
        <v>-9.4353866819999799E-2</v>
      </c>
      <c r="D13" s="379">
        <f t="shared" si="0"/>
        <v>-3.4620768549999736E-2</v>
      </c>
      <c r="E13" s="115">
        <f t="shared" si="0"/>
        <v>-2.3600000000000065E-2</v>
      </c>
      <c r="F13" s="115">
        <f t="shared" si="0"/>
        <v>-1.6897999999999969E-2</v>
      </c>
      <c r="G13" s="115">
        <f t="shared" si="0"/>
        <v>-1.655583753179013E-2</v>
      </c>
      <c r="H13" s="115">
        <f t="shared" si="0"/>
        <v>-1.7255392934711899E-2</v>
      </c>
      <c r="I13" s="376">
        <f t="shared" si="0"/>
        <v>-1.7008428075516613E-2</v>
      </c>
      <c r="J13" s="377"/>
    </row>
    <row r="14" spans="1:11" ht="15.75" x14ac:dyDescent="0.25">
      <c r="B14" s="381" t="s">
        <v>111</v>
      </c>
      <c r="C14" s="382">
        <f>[19]TME!AU20</f>
        <v>0.75937605466572566</v>
      </c>
      <c r="D14" s="382">
        <f>[19]TME!AV20</f>
        <v>1.0731818842465901</v>
      </c>
      <c r="E14" s="382">
        <f>[19]TME!AW20</f>
        <v>0.73926522265633809</v>
      </c>
      <c r="F14" s="382">
        <f>[19]TME!AX20</f>
        <v>0.7015756090192824</v>
      </c>
      <c r="G14" s="382">
        <f>[19]TME!AY20</f>
        <v>0.63751515710184636</v>
      </c>
      <c r="H14" s="382">
        <f>[19]TME!AZ20</f>
        <v>0.64872954244165215</v>
      </c>
      <c r="I14" s="383">
        <f>[19]TME!BA20</f>
        <v>0.6424824375792143</v>
      </c>
      <c r="J14" s="377"/>
    </row>
    <row r="15" spans="1:11" ht="6" customHeight="1" x14ac:dyDescent="0.25">
      <c r="B15" s="373"/>
      <c r="C15" s="384"/>
      <c r="D15" s="384"/>
      <c r="E15" s="384"/>
      <c r="F15" s="384"/>
      <c r="G15" s="384"/>
      <c r="H15" s="384"/>
      <c r="I15" s="9"/>
      <c r="J15" s="377"/>
    </row>
    <row r="16" spans="1:11" ht="15.75" x14ac:dyDescent="0.25">
      <c r="B16" s="373" t="s">
        <v>112</v>
      </c>
      <c r="C16" s="115"/>
      <c r="D16" s="115"/>
      <c r="E16" s="115"/>
      <c r="F16" s="115"/>
      <c r="G16" s="115"/>
      <c r="H16" s="115"/>
      <c r="I16" s="9"/>
      <c r="J16" s="377"/>
    </row>
    <row r="17" spans="2:13" ht="15.75" x14ac:dyDescent="0.25">
      <c r="B17" s="375" t="s">
        <v>113</v>
      </c>
      <c r="C17" s="115">
        <f>([19]Data!N50+[19]Data!N51)/1000</f>
        <v>0.46963099999999997</v>
      </c>
      <c r="D17" s="115">
        <f>([19]Data!O50+[19]Data!O51)/1000</f>
        <v>0.54051948996201837</v>
      </c>
      <c r="E17" s="115">
        <f>([19]Data!P50+[19]Data!P51)/1000</f>
        <v>0.52907992403689641</v>
      </c>
      <c r="F17" s="115">
        <f>([19]Data!Q50+[19]Data!Q51)/1000</f>
        <v>0.50620079218665226</v>
      </c>
      <c r="G17" s="115">
        <f>([19]Data!R50+[19]Data!R51)/1000</f>
        <v>0.47760187737384702</v>
      </c>
      <c r="H17" s="115">
        <f>([19]Data!S50+[19]Data!S51)/1000</f>
        <v>0.47760187737384702</v>
      </c>
      <c r="I17" s="376">
        <f>([19]Data!T50+[19]Data!T51)/1000</f>
        <v>0.47760187737384702</v>
      </c>
      <c r="J17" s="377"/>
      <c r="L17" s="8"/>
    </row>
    <row r="18" spans="2:13" ht="15.75" x14ac:dyDescent="0.25">
      <c r="B18" s="375" t="s">
        <v>266</v>
      </c>
      <c r="C18" s="115">
        <f>[19]Data!N88/1000</f>
        <v>0</v>
      </c>
      <c r="D18" s="115">
        <f>[19]Data!O88/1000</f>
        <v>0.13100000000000001</v>
      </c>
      <c r="E18" s="115">
        <f>[19]Data!P88/1000</f>
        <v>0.20399999999999999</v>
      </c>
      <c r="F18" s="115">
        <f>[19]Data!Q88/1000</f>
        <v>0.35199999999999998</v>
      </c>
      <c r="G18" s="115">
        <f>[19]Data!R88/1000</f>
        <v>0.502</v>
      </c>
      <c r="H18" s="115">
        <f>[19]Data!S88/1000</f>
        <v>0.67400000000000004</v>
      </c>
      <c r="I18" s="376">
        <f>[19]Data!T88/1000</f>
        <v>0.71799999999999997</v>
      </c>
      <c r="J18" s="377"/>
    </row>
    <row r="19" spans="2:13" ht="15.75" x14ac:dyDescent="0.25">
      <c r="B19" s="375" t="s">
        <v>346</v>
      </c>
      <c r="C19" s="115">
        <f>[19]Data!N89/1000</f>
        <v>5.2549999999999999E-2</v>
      </c>
      <c r="D19" s="115">
        <f>[19]Data!O89/1000</f>
        <v>0.102284846</v>
      </c>
      <c r="E19" s="115">
        <f>[19]Data!P89/1000</f>
        <v>0.13816388199999999</v>
      </c>
      <c r="F19" s="115">
        <f>[19]Data!Q89/1000</f>
        <v>0.18174292</v>
      </c>
      <c r="G19" s="115">
        <f>[19]Data!R89/1000</f>
        <v>0.22807295599999999</v>
      </c>
      <c r="H19" s="115">
        <f>[19]Data!S89/1000</f>
        <v>0.26353269699999998</v>
      </c>
      <c r="I19" s="376">
        <f>[19]Data!T89/1000</f>
        <v>0.23429850699999999</v>
      </c>
      <c r="J19" s="377"/>
      <c r="K19" s="385"/>
      <c r="M19" s="8"/>
    </row>
    <row r="20" spans="2:13" ht="15.75" x14ac:dyDescent="0.25">
      <c r="B20" s="386" t="s">
        <v>311</v>
      </c>
      <c r="C20" s="115">
        <f>[19]Data!N56/1000</f>
        <v>0.14321199999999998</v>
      </c>
      <c r="D20" s="115">
        <f>[19]Data!O56/1000</f>
        <v>0.14000000000000001</v>
      </c>
      <c r="E20" s="115">
        <f>[19]Data!P56/1000</f>
        <v>0.16900000000000001</v>
      </c>
      <c r="F20" s="115">
        <f>[19]Data!Q56/1000</f>
        <v>0.13300000000000001</v>
      </c>
      <c r="G20" s="115">
        <f>[19]Data!R56/1000</f>
        <v>0.13700000000000001</v>
      </c>
      <c r="H20" s="115">
        <f>[19]Data!S56/1000</f>
        <v>0.14499999999999999</v>
      </c>
      <c r="I20" s="376">
        <f>[19]Data!T56/1000</f>
        <v>0.125</v>
      </c>
      <c r="J20" s="377"/>
    </row>
    <row r="21" spans="2:13" ht="15.75" x14ac:dyDescent="0.25">
      <c r="B21" s="375" t="s">
        <v>114</v>
      </c>
      <c r="C21" s="115">
        <f>[19]Data!N79/1000</f>
        <v>0.22117600655498543</v>
      </c>
      <c r="D21" s="115">
        <f>[19]Data!O79/1000</f>
        <v>0.11452731189011613</v>
      </c>
      <c r="E21" s="115">
        <f>[19]Data!P79/1000</f>
        <v>6.183042443031752E-2</v>
      </c>
      <c r="F21" s="115">
        <f>[19]Data!Q79/1000</f>
        <v>3.4173537788629374E-2</v>
      </c>
      <c r="G21" s="115">
        <f>[19]Data!R79/1000</f>
        <v>1.7899958853597412E-2</v>
      </c>
      <c r="H21" s="115">
        <f>[19]Data!S79/1000</f>
        <v>0</v>
      </c>
      <c r="I21" s="376">
        <f>[19]Data!T79/1000</f>
        <v>0</v>
      </c>
      <c r="J21" s="377"/>
    </row>
    <row r="22" spans="2:13" ht="15.75" x14ac:dyDescent="0.25">
      <c r="B22" s="378" t="s">
        <v>322</v>
      </c>
      <c r="C22" s="379">
        <f>[19]Data!N101/1000</f>
        <v>0.21390500000000001</v>
      </c>
      <c r="D22" s="379">
        <f>[19]Data!O101/1000</f>
        <v>0.10625</v>
      </c>
      <c r="E22" s="379">
        <f>[19]Data!P101/1000</f>
        <v>7.9103999999999994E-2</v>
      </c>
      <c r="F22" s="379">
        <f>[19]Data!Q101/1000</f>
        <v>4.6106000000000001E-2</v>
      </c>
      <c r="G22" s="379">
        <f>[19]Data!R101/1000</f>
        <v>4.6871915586886699E-2</v>
      </c>
      <c r="H22" s="379">
        <f>[19]Data!S101/1000</f>
        <v>4.768640299615734E-2</v>
      </c>
      <c r="I22" s="380">
        <f>[19]Data!T101/1000</f>
        <v>4.8563156486105173E-2</v>
      </c>
      <c r="J22" s="377"/>
    </row>
    <row r="23" spans="2:13" ht="15.75" x14ac:dyDescent="0.25">
      <c r="B23" s="386" t="s">
        <v>103</v>
      </c>
      <c r="C23" s="379">
        <f>C24-SUM(C17:C22)</f>
        <v>5.0572999999999979E-2</v>
      </c>
      <c r="D23" s="379">
        <f t="shared" ref="D23:I23" si="1">D24-SUM(D17:D22)</f>
        <v>1.3879999999999448E-3</v>
      </c>
      <c r="E23" s="379">
        <f t="shared" si="1"/>
        <v>2.3099999999998122E-3</v>
      </c>
      <c r="F23" s="379">
        <f t="shared" si="1"/>
        <v>4.0100000000000691E-3</v>
      </c>
      <c r="G23" s="379">
        <f t="shared" si="1"/>
        <v>6.701016612058841E-2</v>
      </c>
      <c r="H23" s="379">
        <f t="shared" si="1"/>
        <v>7.5010342775993832E-2</v>
      </c>
      <c r="I23" s="380">
        <f t="shared" si="1"/>
        <v>8.9010532936382836E-2</v>
      </c>
      <c r="J23" s="377"/>
    </row>
    <row r="24" spans="2:13" ht="16.5" customHeight="1" x14ac:dyDescent="0.25">
      <c r="B24" s="381" t="s">
        <v>115</v>
      </c>
      <c r="C24" s="382">
        <f>SUM([19]TME!AU41,[19]TME!AU43)</f>
        <v>1.1510470065549854</v>
      </c>
      <c r="D24" s="382">
        <f>SUM([19]TME!AV41,[19]TME!AV43)</f>
        <v>1.1359696478521344</v>
      </c>
      <c r="E24" s="382">
        <f>SUM([19]TME!AW41,[19]TME!AW43)</f>
        <v>1.1834882304672139</v>
      </c>
      <c r="F24" s="382">
        <f>SUM([19]TME!AX41,[19]TME!AX43)</f>
        <v>1.2572332499752816</v>
      </c>
      <c r="G24" s="382">
        <f>SUM([19]TME!AY41,[19]TME!AY43)</f>
        <v>1.4764568739349198</v>
      </c>
      <c r="H24" s="382">
        <f>SUM([19]TME!AZ41,[19]TME!AZ43)</f>
        <v>1.6828313201459981</v>
      </c>
      <c r="I24" s="383">
        <f>SUM([19]TME!BA41,[19]TME!BA43)</f>
        <v>1.6924740737963349</v>
      </c>
      <c r="J24" s="310"/>
    </row>
    <row r="25" spans="2:13" ht="16.5" thickBot="1" x14ac:dyDescent="0.3">
      <c r="B25" s="1101" t="s">
        <v>420</v>
      </c>
      <c r="C25" s="1102"/>
      <c r="D25" s="1102"/>
      <c r="E25" s="1102"/>
      <c r="F25" s="1102"/>
      <c r="G25" s="1102"/>
      <c r="H25" s="1102"/>
      <c r="I25" s="1103"/>
      <c r="J25" s="310"/>
      <c r="K25" s="310"/>
    </row>
    <row r="26" spans="2:13" ht="15.75" x14ac:dyDescent="0.25">
      <c r="J26" s="310"/>
      <c r="K26" s="310"/>
    </row>
    <row r="27" spans="2:13" x14ac:dyDescent="0.2">
      <c r="C27" s="261"/>
      <c r="D27" s="261"/>
      <c r="E27" s="261"/>
      <c r="F27" s="261"/>
      <c r="G27" s="261"/>
      <c r="H27" s="261"/>
      <c r="I27" s="261"/>
    </row>
    <row r="29" spans="2:13" x14ac:dyDescent="0.2">
      <c r="C29" s="261"/>
      <c r="D29" s="261"/>
      <c r="E29" s="261"/>
      <c r="F29" s="261"/>
      <c r="G29" s="261"/>
      <c r="H29" s="261"/>
      <c r="I29" s="261"/>
    </row>
    <row r="31" spans="2:13" x14ac:dyDescent="0.2">
      <c r="C31" s="261"/>
      <c r="D31" s="261"/>
      <c r="E31" s="261"/>
      <c r="F31" s="261"/>
      <c r="G31" s="261"/>
      <c r="H31" s="261"/>
      <c r="I31" s="261"/>
    </row>
  </sheetData>
  <mergeCells count="4">
    <mergeCell ref="B25:I25"/>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9" orientation="landscape" r:id="rId1"/>
  <headerFooter alignWithMargins="0">
    <oddHeader>&amp;CEconomic and fiscal outlook - supplementary tables: expenditure</oddHeader>
  </headerFooter>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3"/>
    <pageSetUpPr fitToPage="1"/>
  </sheetPr>
  <dimension ref="A1:AA20"/>
  <sheetViews>
    <sheetView workbookViewId="0"/>
  </sheetViews>
  <sheetFormatPr defaultColWidth="9.33203125" defaultRowHeight="12" x14ac:dyDescent="0.2"/>
  <cols>
    <col min="1" max="1" width="9.33203125" style="344" customWidth="1"/>
    <col min="2" max="2" width="35.109375" style="344" customWidth="1"/>
    <col min="3" max="4" width="8.44140625" style="344" customWidth="1"/>
    <col min="5" max="5" width="8.6640625" style="344" customWidth="1"/>
    <col min="6" max="6" width="8.44140625" style="344" customWidth="1"/>
    <col min="7" max="9" width="8.6640625" style="344" customWidth="1"/>
    <col min="10" max="11" width="9.33203125" style="344"/>
    <col min="12" max="12" width="7.44140625" style="344" customWidth="1"/>
    <col min="13" max="16384" width="9.33203125" style="344"/>
  </cols>
  <sheetData>
    <row r="1" spans="1:27" ht="33.75" customHeight="1" thickBot="1" x14ac:dyDescent="0.25">
      <c r="A1" s="17" t="s">
        <v>0</v>
      </c>
    </row>
    <row r="2" spans="1:27" ht="21" customHeight="1" x14ac:dyDescent="0.2">
      <c r="A2" s="345"/>
      <c r="B2" s="1112" t="s">
        <v>301</v>
      </c>
      <c r="C2" s="1113"/>
      <c r="D2" s="1113"/>
      <c r="E2" s="1113"/>
      <c r="F2" s="1113"/>
      <c r="G2" s="1113"/>
      <c r="H2" s="1113"/>
      <c r="I2" s="1113"/>
      <c r="J2" s="1113"/>
      <c r="K2" s="1113"/>
      <c r="L2" s="1113"/>
      <c r="M2" s="1114"/>
    </row>
    <row r="3" spans="1:27" ht="18" customHeight="1" x14ac:dyDescent="0.2">
      <c r="A3" s="345"/>
      <c r="B3" s="311"/>
      <c r="C3" s="1110" t="s">
        <v>116</v>
      </c>
      <c r="D3" s="1110"/>
      <c r="E3" s="1110"/>
      <c r="F3" s="1110"/>
      <c r="G3" s="1110"/>
      <c r="H3" s="1110"/>
      <c r="I3" s="1110"/>
      <c r="J3" s="1110"/>
      <c r="K3" s="1110"/>
      <c r="L3" s="1110"/>
      <c r="M3" s="1111"/>
    </row>
    <row r="4" spans="1:27" ht="18" customHeight="1" x14ac:dyDescent="0.2">
      <c r="A4" s="345"/>
      <c r="B4" s="346"/>
      <c r="C4" s="1110" t="s">
        <v>315</v>
      </c>
      <c r="D4" s="1110"/>
      <c r="E4" s="1110"/>
      <c r="F4" s="1110"/>
      <c r="G4" s="1110"/>
      <c r="H4" s="1110"/>
      <c r="I4" s="1110"/>
      <c r="J4" s="1115"/>
      <c r="K4" s="1117" t="s">
        <v>3</v>
      </c>
      <c r="L4" s="1118"/>
      <c r="M4" s="1119"/>
    </row>
    <row r="5" spans="1:27" ht="17.25" customHeight="1" x14ac:dyDescent="0.2">
      <c r="A5" s="345"/>
      <c r="B5" s="347"/>
      <c r="C5" s="1116" t="s">
        <v>2</v>
      </c>
      <c r="D5" s="1116"/>
      <c r="E5" s="1116"/>
      <c r="F5" s="1110" t="s">
        <v>3</v>
      </c>
      <c r="G5" s="1110"/>
      <c r="H5" s="1110"/>
      <c r="I5" s="1110"/>
      <c r="J5" s="1115"/>
      <c r="K5" s="1120"/>
      <c r="L5" s="1121"/>
      <c r="M5" s="1122"/>
      <c r="N5" s="348"/>
      <c r="O5" s="348"/>
      <c r="P5" s="348"/>
      <c r="Q5" s="348"/>
    </row>
    <row r="6" spans="1:27" ht="30" customHeight="1" x14ac:dyDescent="0.2">
      <c r="A6" s="345"/>
      <c r="B6" s="347"/>
      <c r="C6" s="349">
        <v>2014</v>
      </c>
      <c r="D6" s="349">
        <v>2015</v>
      </c>
      <c r="E6" s="350">
        <v>2016</v>
      </c>
      <c r="F6" s="351">
        <v>2017</v>
      </c>
      <c r="G6" s="349">
        <v>2018</v>
      </c>
      <c r="H6" s="349">
        <v>2019</v>
      </c>
      <c r="I6" s="350">
        <v>2020</v>
      </c>
      <c r="J6" s="352" t="s">
        <v>262</v>
      </c>
      <c r="K6" s="353" t="s">
        <v>411</v>
      </c>
      <c r="L6" s="353" t="s">
        <v>412</v>
      </c>
      <c r="M6" s="354" t="s">
        <v>413</v>
      </c>
    </row>
    <row r="7" spans="1:27" ht="12.75" x14ac:dyDescent="0.2">
      <c r="A7" s="345"/>
      <c r="B7" s="316" t="s">
        <v>117</v>
      </c>
      <c r="C7" s="67">
        <v>135.86600000000001</v>
      </c>
      <c r="D7" s="67">
        <v>141.90100000000001</v>
      </c>
      <c r="E7" s="355">
        <v>144.685</v>
      </c>
      <c r="F7" s="67">
        <v>142.77099999999999</v>
      </c>
      <c r="G7" s="67">
        <v>149.07400000000001</v>
      </c>
      <c r="H7" s="67">
        <v>153.36199999999999</v>
      </c>
      <c r="I7" s="355">
        <v>156.29499999999999</v>
      </c>
      <c r="J7" s="355">
        <v>1023.954</v>
      </c>
      <c r="K7" s="355" t="s">
        <v>35</v>
      </c>
      <c r="L7" s="355" t="s">
        <v>35</v>
      </c>
      <c r="M7" s="68" t="s">
        <v>35</v>
      </c>
    </row>
    <row r="8" spans="1:27" ht="15" x14ac:dyDescent="0.2">
      <c r="A8" s="345"/>
      <c r="B8" s="356" t="s">
        <v>414</v>
      </c>
      <c r="C8" s="67">
        <v>3.1680000000000001</v>
      </c>
      <c r="D8" s="67">
        <v>0.10607999999999999</v>
      </c>
      <c r="E8" s="355">
        <v>0</v>
      </c>
      <c r="F8" s="67">
        <v>-2.6832337150000001</v>
      </c>
      <c r="G8" s="67">
        <v>5.4909999999999854</v>
      </c>
      <c r="H8" s="67">
        <v>13.347253191024919</v>
      </c>
      <c r="I8" s="355">
        <v>14.290235729919601</v>
      </c>
      <c r="J8" s="355">
        <v>33.719335205944503</v>
      </c>
      <c r="K8" s="355" t="s">
        <v>35</v>
      </c>
      <c r="L8" s="355" t="s">
        <v>35</v>
      </c>
      <c r="M8" s="68" t="s">
        <v>35</v>
      </c>
      <c r="N8" s="357"/>
      <c r="O8" s="357"/>
      <c r="P8" s="357"/>
      <c r="Q8" s="357"/>
      <c r="R8" s="357"/>
      <c r="S8" s="357"/>
      <c r="T8" s="357"/>
      <c r="U8" s="357"/>
      <c r="V8" s="357"/>
      <c r="W8" s="357"/>
      <c r="X8" s="357"/>
      <c r="Y8" s="357"/>
      <c r="Z8" s="357"/>
      <c r="AA8" s="357"/>
    </row>
    <row r="9" spans="1:27" ht="12.75" x14ac:dyDescent="0.2">
      <c r="A9" s="345"/>
      <c r="B9" s="358" t="s">
        <v>118</v>
      </c>
      <c r="C9" s="67">
        <v>139.03400000000002</v>
      </c>
      <c r="D9" s="67">
        <v>142.00708</v>
      </c>
      <c r="E9" s="355">
        <v>144.685</v>
      </c>
      <c r="F9" s="67">
        <v>140.08776628499999</v>
      </c>
      <c r="G9" s="67">
        <v>154.565</v>
      </c>
      <c r="H9" s="67">
        <v>166.70925319102491</v>
      </c>
      <c r="I9" s="355">
        <v>170.58523572991959</v>
      </c>
      <c r="J9" s="355">
        <v>1057.6733352059446</v>
      </c>
      <c r="K9" s="355" t="s">
        <v>35</v>
      </c>
      <c r="L9" s="355" t="s">
        <v>35</v>
      </c>
      <c r="M9" s="68" t="s">
        <v>35</v>
      </c>
      <c r="N9" s="359"/>
      <c r="O9" s="357"/>
      <c r="P9" s="357"/>
      <c r="Q9" s="357"/>
      <c r="R9" s="357"/>
      <c r="S9" s="357"/>
      <c r="T9" s="357"/>
      <c r="U9" s="357"/>
      <c r="V9" s="357"/>
      <c r="W9" s="357"/>
      <c r="X9" s="357"/>
      <c r="Y9" s="357"/>
      <c r="Z9" s="357"/>
      <c r="AA9" s="357"/>
    </row>
    <row r="10" spans="1:27" ht="12.75" x14ac:dyDescent="0.2">
      <c r="A10" s="345"/>
      <c r="B10" s="356" t="s">
        <v>119</v>
      </c>
      <c r="C10" s="67">
        <v>135.5</v>
      </c>
      <c r="D10" s="67">
        <v>141.19999999999999</v>
      </c>
      <c r="E10" s="355">
        <v>143.9</v>
      </c>
      <c r="F10" s="67">
        <v>134.49039999999999</v>
      </c>
      <c r="G10" s="67" t="s">
        <v>35</v>
      </c>
      <c r="H10" s="67" t="s">
        <v>35</v>
      </c>
      <c r="I10" s="355" t="s">
        <v>35</v>
      </c>
      <c r="J10" s="355" t="s">
        <v>35</v>
      </c>
      <c r="K10" s="355" t="s">
        <v>35</v>
      </c>
      <c r="L10" s="355" t="s">
        <v>35</v>
      </c>
      <c r="M10" s="68" t="s">
        <v>35</v>
      </c>
      <c r="N10" s="357"/>
      <c r="O10" s="357"/>
      <c r="P10" s="357"/>
      <c r="Q10" s="357"/>
      <c r="R10" s="357"/>
      <c r="S10" s="357"/>
      <c r="T10" s="357"/>
      <c r="U10" s="357"/>
      <c r="V10" s="357"/>
      <c r="W10" s="357"/>
      <c r="X10" s="357"/>
      <c r="Y10" s="357"/>
      <c r="Z10" s="357"/>
      <c r="AA10" s="357"/>
    </row>
    <row r="11" spans="1:27" ht="12.75" x14ac:dyDescent="0.2">
      <c r="A11" s="345"/>
      <c r="B11" s="356" t="s">
        <v>120</v>
      </c>
      <c r="C11" s="67">
        <v>139</v>
      </c>
      <c r="D11" s="67">
        <v>141.30000000000001</v>
      </c>
      <c r="E11" s="355">
        <v>136.6</v>
      </c>
      <c r="F11" s="67">
        <v>126.77071115299999</v>
      </c>
      <c r="G11" s="67">
        <v>144.6809806900001</v>
      </c>
      <c r="H11" s="67">
        <v>161.77200606399995</v>
      </c>
      <c r="I11" s="355">
        <v>166.60003973166747</v>
      </c>
      <c r="J11" s="355" t="s">
        <v>35</v>
      </c>
      <c r="K11" s="355">
        <v>167.31015922863838</v>
      </c>
      <c r="L11" s="355">
        <v>166.86399880402871</v>
      </c>
      <c r="M11" s="68">
        <v>167.88035225128959</v>
      </c>
      <c r="N11" s="357"/>
      <c r="O11" s="357"/>
      <c r="P11" s="357"/>
      <c r="Q11" s="357"/>
      <c r="R11" s="357"/>
      <c r="S11" s="357"/>
      <c r="T11" s="357"/>
      <c r="U11" s="357"/>
      <c r="V11" s="357"/>
      <c r="W11" s="357"/>
      <c r="X11" s="357"/>
      <c r="Y11" s="357"/>
      <c r="Z11" s="357"/>
      <c r="AA11" s="357"/>
    </row>
    <row r="12" spans="1:27" ht="15" x14ac:dyDescent="0.2">
      <c r="A12" s="345"/>
      <c r="B12" s="356" t="s">
        <v>415</v>
      </c>
      <c r="C12" s="67">
        <v>99.572766373692744</v>
      </c>
      <c r="D12" s="67">
        <v>97.037415317602481</v>
      </c>
      <c r="E12" s="355">
        <v>89.963714275840616</v>
      </c>
      <c r="F12" s="67">
        <v>89.369881658463925</v>
      </c>
      <c r="G12" s="67">
        <v>92.788021923031366</v>
      </c>
      <c r="H12" s="67">
        <v>96.280697314031613</v>
      </c>
      <c r="I12" s="355">
        <v>96.92331485754822</v>
      </c>
      <c r="J12" s="355">
        <v>0</v>
      </c>
      <c r="K12" s="355" t="s">
        <v>35</v>
      </c>
      <c r="L12" s="355" t="s">
        <v>35</v>
      </c>
      <c r="M12" s="68" t="s">
        <v>35</v>
      </c>
      <c r="N12" s="357"/>
      <c r="O12" s="357"/>
      <c r="P12" s="357"/>
      <c r="Q12" s="357"/>
      <c r="R12" s="357"/>
      <c r="S12" s="357"/>
      <c r="T12" s="357"/>
      <c r="U12" s="357"/>
      <c r="V12" s="357"/>
      <c r="W12" s="357"/>
      <c r="X12" s="357"/>
      <c r="Y12" s="357"/>
      <c r="Z12" s="357"/>
      <c r="AA12" s="357"/>
    </row>
    <row r="13" spans="1:27" ht="14.25" customHeight="1" x14ac:dyDescent="0.2">
      <c r="A13" s="345"/>
      <c r="B13" s="360" t="s">
        <v>121</v>
      </c>
      <c r="C13" s="67">
        <v>138.44</v>
      </c>
      <c r="D13" s="67">
        <v>137.80000000000001</v>
      </c>
      <c r="E13" s="361">
        <v>130.16399999999999</v>
      </c>
      <c r="F13" s="67">
        <v>125.19627094689001</v>
      </c>
      <c r="G13" s="67">
        <v>143.41780608533344</v>
      </c>
      <c r="H13" s="67">
        <v>160.50883145933329</v>
      </c>
      <c r="I13" s="361">
        <v>165.33686512700081</v>
      </c>
      <c r="J13" s="361" t="s">
        <v>35</v>
      </c>
      <c r="K13" s="361">
        <v>166.04698462397172</v>
      </c>
      <c r="L13" s="361">
        <v>165.60082419936205</v>
      </c>
      <c r="M13" s="114">
        <v>166.61717764662293</v>
      </c>
      <c r="N13" s="357"/>
      <c r="O13" s="357"/>
      <c r="P13" s="357"/>
      <c r="Q13" s="357"/>
      <c r="R13" s="357"/>
      <c r="S13" s="357"/>
      <c r="T13" s="357"/>
      <c r="U13" s="357"/>
      <c r="V13" s="357"/>
      <c r="W13" s="357"/>
      <c r="X13" s="357"/>
      <c r="Y13" s="357"/>
      <c r="Z13" s="357"/>
      <c r="AA13" s="357"/>
    </row>
    <row r="14" spans="1:27" ht="24" customHeight="1" x14ac:dyDescent="0.2">
      <c r="A14" s="345"/>
      <c r="B14" s="1107" t="s">
        <v>416</v>
      </c>
      <c r="C14" s="1108"/>
      <c r="D14" s="1108"/>
      <c r="E14" s="1108"/>
      <c r="F14" s="1108"/>
      <c r="G14" s="1108"/>
      <c r="H14" s="1108"/>
      <c r="I14" s="1108"/>
      <c r="J14" s="1108"/>
      <c r="K14" s="1108"/>
      <c r="L14" s="1108"/>
      <c r="M14" s="1109"/>
      <c r="N14" s="357"/>
      <c r="O14" s="357"/>
      <c r="P14" s="357"/>
      <c r="Q14" s="357"/>
      <c r="R14" s="357"/>
      <c r="S14" s="357"/>
      <c r="T14" s="357"/>
      <c r="U14" s="357"/>
      <c r="V14" s="357"/>
      <c r="W14" s="357"/>
      <c r="X14" s="357"/>
      <c r="Y14" s="357"/>
      <c r="Z14" s="357"/>
      <c r="AA14" s="357"/>
    </row>
    <row r="15" spans="1:27" ht="12" customHeight="1" x14ac:dyDescent="0.2">
      <c r="A15" s="362"/>
      <c r="B15" s="363" t="s">
        <v>417</v>
      </c>
      <c r="C15" s="364"/>
      <c r="D15" s="364"/>
      <c r="E15" s="364"/>
      <c r="F15" s="364"/>
      <c r="G15" s="364"/>
      <c r="H15" s="364"/>
      <c r="I15" s="364"/>
      <c r="J15" s="364"/>
      <c r="K15" s="364"/>
      <c r="L15" s="364"/>
      <c r="M15" s="365"/>
      <c r="N15" s="357"/>
      <c r="O15" s="357"/>
      <c r="P15" s="357"/>
      <c r="Q15" s="357"/>
      <c r="R15" s="357"/>
      <c r="S15" s="357"/>
      <c r="T15" s="357"/>
      <c r="U15" s="357"/>
      <c r="V15" s="357"/>
      <c r="W15" s="357"/>
      <c r="X15" s="357"/>
      <c r="Y15" s="357"/>
      <c r="Z15" s="357"/>
      <c r="AA15" s="357"/>
    </row>
    <row r="16" spans="1:27" ht="12" customHeight="1" x14ac:dyDescent="0.2">
      <c r="A16" s="345"/>
      <c r="B16" s="363" t="s">
        <v>418</v>
      </c>
      <c r="C16" s="364"/>
      <c r="D16" s="364"/>
      <c r="E16" s="364"/>
      <c r="F16" s="364"/>
      <c r="G16" s="364"/>
      <c r="H16" s="364"/>
      <c r="I16" s="364"/>
      <c r="J16" s="364"/>
      <c r="K16" s="364"/>
      <c r="L16" s="364"/>
      <c r="M16" s="366"/>
    </row>
    <row r="17" spans="1:13" ht="13.5" customHeight="1" thickBot="1" x14ac:dyDescent="0.25">
      <c r="A17" s="345"/>
      <c r="B17" s="367" t="s">
        <v>419</v>
      </c>
      <c r="C17" s="368"/>
      <c r="D17" s="368"/>
      <c r="E17" s="368"/>
      <c r="F17" s="368"/>
      <c r="G17" s="368"/>
      <c r="H17" s="368"/>
      <c r="I17" s="368"/>
      <c r="J17" s="368"/>
      <c r="K17" s="368"/>
      <c r="L17" s="368"/>
      <c r="M17" s="369"/>
    </row>
    <row r="18" spans="1:13" ht="14.25" x14ac:dyDescent="0.2">
      <c r="B18" s="370"/>
      <c r="C18" s="371"/>
      <c r="D18" s="371"/>
      <c r="E18" s="371"/>
      <c r="F18" s="371"/>
      <c r="G18" s="371"/>
      <c r="H18" s="371"/>
      <c r="I18" s="371"/>
      <c r="J18" s="372"/>
      <c r="K18" s="372"/>
    </row>
    <row r="20" spans="1:13" ht="12.75" x14ac:dyDescent="0.2">
      <c r="B20" s="6"/>
    </row>
  </sheetData>
  <mergeCells count="7">
    <mergeCell ref="B14:M14"/>
    <mergeCell ref="C3:M3"/>
    <mergeCell ref="B2:M2"/>
    <mergeCell ref="C4:J4"/>
    <mergeCell ref="C5:E5"/>
    <mergeCell ref="F5:J5"/>
    <mergeCell ref="K4:M5"/>
  </mergeCells>
  <hyperlinks>
    <hyperlink ref="A1" location="Contents!B22" display="Back to contents"/>
  </hyperlinks>
  <pageMargins left="0.74803149606299213" right="0.74803149606299213" top="0.98425196850393704" bottom="0.98425196850393704" header="0.51181102362204722" footer="0.51181102362204722"/>
  <pageSetup paperSize="9" scale="93" orientation="landscape" r:id="rId1"/>
  <headerFooter alignWithMargins="0">
    <oddHeader>&amp;CEconomic and fiscal outlook - supplementary tables: 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3"/>
    <pageSetUpPr fitToPage="1"/>
  </sheetPr>
  <dimension ref="A1:W49"/>
  <sheetViews>
    <sheetView zoomScaleNormal="100" workbookViewId="0"/>
  </sheetViews>
  <sheetFormatPr defaultColWidth="9.33203125" defaultRowHeight="12.75" x14ac:dyDescent="0.2"/>
  <cols>
    <col min="1" max="1" width="9.33203125" style="5" customWidth="1"/>
    <col min="2" max="2" width="68.77734375" style="5" customWidth="1"/>
    <col min="3" max="3" width="8.6640625" style="5" customWidth="1"/>
    <col min="4" max="4" width="8.44140625" style="5" customWidth="1"/>
    <col min="5" max="8" width="8.6640625" style="5" customWidth="1"/>
    <col min="9" max="9" width="8.44140625" style="5" customWidth="1"/>
    <col min="10" max="10" width="9.33203125" style="6"/>
    <col min="11" max="11" width="35.44140625" style="5" customWidth="1"/>
    <col min="12" max="12" width="37.33203125" style="5" customWidth="1"/>
    <col min="13" max="16384" width="9.33203125" style="5"/>
  </cols>
  <sheetData>
    <row r="1" spans="1:23" ht="33.75" customHeight="1" thickBot="1" x14ac:dyDescent="0.25">
      <c r="A1" s="17" t="s">
        <v>0</v>
      </c>
    </row>
    <row r="2" spans="1:23" ht="21" customHeight="1" thickBot="1" x14ac:dyDescent="0.3">
      <c r="A2" s="310"/>
      <c r="B2" s="1135" t="s">
        <v>291</v>
      </c>
      <c r="C2" s="1136"/>
      <c r="D2" s="1136"/>
      <c r="E2" s="1136"/>
      <c r="F2" s="1136"/>
      <c r="G2" s="1136"/>
      <c r="H2" s="1136"/>
      <c r="I2" s="1137"/>
    </row>
    <row r="3" spans="1:23" ht="18.75" x14ac:dyDescent="0.25">
      <c r="A3" s="310"/>
      <c r="B3" s="311"/>
      <c r="C3" s="1138" t="s">
        <v>1</v>
      </c>
      <c r="D3" s="1138"/>
      <c r="E3" s="1138"/>
      <c r="F3" s="1138"/>
      <c r="G3" s="1138"/>
      <c r="H3" s="1138"/>
      <c r="I3" s="1139"/>
    </row>
    <row r="4" spans="1:23" ht="18" customHeight="1" x14ac:dyDescent="0.25">
      <c r="A4" s="310"/>
      <c r="B4" s="312"/>
      <c r="C4" s="1110" t="s">
        <v>3</v>
      </c>
      <c r="D4" s="1110"/>
      <c r="E4" s="1110"/>
      <c r="F4" s="1110"/>
      <c r="G4" s="1110"/>
      <c r="H4" s="1110"/>
      <c r="I4" s="1111"/>
    </row>
    <row r="5" spans="1:23" ht="15.75" x14ac:dyDescent="0.25">
      <c r="A5" s="310"/>
      <c r="B5" s="312"/>
      <c r="C5" s="338" t="s">
        <v>6</v>
      </c>
      <c r="D5" s="338" t="s">
        <v>7</v>
      </c>
      <c r="E5" s="338" t="s">
        <v>8</v>
      </c>
      <c r="F5" s="338" t="s">
        <v>9</v>
      </c>
      <c r="G5" s="338" t="s">
        <v>10</v>
      </c>
      <c r="H5" s="338" t="s">
        <v>259</v>
      </c>
      <c r="I5" s="339" t="s">
        <v>318</v>
      </c>
    </row>
    <row r="6" spans="1:23" ht="15" customHeight="1" x14ac:dyDescent="0.25">
      <c r="A6" s="310"/>
      <c r="B6" s="316" t="s">
        <v>122</v>
      </c>
      <c r="C6" s="317"/>
      <c r="D6" s="317"/>
      <c r="E6" s="317"/>
      <c r="F6" s="317"/>
      <c r="G6" s="317"/>
      <c r="H6" s="317"/>
      <c r="I6" s="318"/>
    </row>
    <row r="7" spans="1:23" ht="15" customHeight="1" x14ac:dyDescent="0.25">
      <c r="A7" s="310"/>
      <c r="B7" s="319" t="s">
        <v>123</v>
      </c>
      <c r="C7" s="320">
        <v>11.439585274779297</v>
      </c>
      <c r="D7" s="320">
        <v>11.760942543278873</v>
      </c>
      <c r="E7" s="320">
        <v>14.453199311667991</v>
      </c>
      <c r="F7" s="320">
        <v>16.56957864049712</v>
      </c>
      <c r="G7" s="320">
        <v>15.892456650132619</v>
      </c>
      <c r="H7" s="320">
        <v>15.678007012131166</v>
      </c>
      <c r="I7" s="321">
        <v>15.449454109040195</v>
      </c>
      <c r="J7" s="287"/>
      <c r="K7" s="75"/>
      <c r="L7" s="75"/>
      <c r="M7" s="75"/>
      <c r="N7" s="75"/>
      <c r="O7" s="75"/>
      <c r="P7" s="75"/>
      <c r="Q7" s="75"/>
      <c r="R7" s="75"/>
      <c r="S7" s="75"/>
      <c r="T7" s="75"/>
      <c r="U7" s="75"/>
      <c r="V7" s="75"/>
      <c r="W7" s="75"/>
    </row>
    <row r="8" spans="1:23" s="325" customFormat="1" ht="15" customHeight="1" x14ac:dyDescent="0.25">
      <c r="A8" s="322"/>
      <c r="B8" s="323" t="s">
        <v>393</v>
      </c>
      <c r="C8" s="320"/>
      <c r="D8" s="320"/>
      <c r="E8" s="320"/>
      <c r="F8" s="320"/>
      <c r="G8" s="320"/>
      <c r="H8" s="320"/>
      <c r="I8" s="321"/>
      <c r="J8" s="340"/>
      <c r="K8" s="324"/>
      <c r="L8" s="324"/>
      <c r="M8" s="324"/>
      <c r="N8" s="324"/>
      <c r="O8" s="324"/>
      <c r="P8" s="324"/>
      <c r="Q8" s="324"/>
      <c r="R8" s="324"/>
      <c r="S8" s="324"/>
      <c r="T8" s="324"/>
      <c r="U8" s="324"/>
      <c r="V8" s="324"/>
      <c r="W8" s="324"/>
    </row>
    <row r="9" spans="1:23" s="325" customFormat="1" ht="15" customHeight="1" x14ac:dyDescent="0.25">
      <c r="A9" s="322"/>
      <c r="B9" s="326" t="s">
        <v>260</v>
      </c>
      <c r="C9" s="320">
        <v>0</v>
      </c>
      <c r="D9" s="320">
        <v>0</v>
      </c>
      <c r="E9" s="320">
        <v>0.35118395282006942</v>
      </c>
      <c r="F9" s="320">
        <v>0</v>
      </c>
      <c r="G9" s="320">
        <v>0</v>
      </c>
      <c r="H9" s="320">
        <v>0</v>
      </c>
      <c r="I9" s="321">
        <v>0</v>
      </c>
      <c r="J9" s="340"/>
      <c r="K9" s="324"/>
      <c r="L9" s="324"/>
      <c r="M9" s="324"/>
      <c r="N9" s="324"/>
      <c r="O9" s="324"/>
      <c r="P9" s="324"/>
      <c r="Q9" s="324"/>
      <c r="R9" s="324"/>
      <c r="S9" s="324"/>
      <c r="T9" s="324"/>
      <c r="U9" s="324"/>
      <c r="V9" s="324"/>
      <c r="W9" s="324"/>
    </row>
    <row r="10" spans="1:23" s="325" customFormat="1" ht="15" customHeight="1" x14ac:dyDescent="0.25">
      <c r="A10" s="322"/>
      <c r="B10" s="326" t="s">
        <v>124</v>
      </c>
      <c r="C10" s="320">
        <v>0</v>
      </c>
      <c r="D10" s="320">
        <v>6.4348230654564936E-2</v>
      </c>
      <c r="E10" s="320">
        <v>0.28435078429382848</v>
      </c>
      <c r="F10" s="320">
        <v>0</v>
      </c>
      <c r="G10" s="320">
        <v>0</v>
      </c>
      <c r="H10" s="320">
        <v>0</v>
      </c>
      <c r="I10" s="321">
        <v>0</v>
      </c>
      <c r="J10" s="340"/>
      <c r="K10" s="324"/>
      <c r="L10" s="324"/>
      <c r="M10" s="324"/>
      <c r="N10" s="324"/>
      <c r="O10" s="324"/>
      <c r="P10" s="324"/>
      <c r="Q10" s="324"/>
      <c r="R10" s="324"/>
      <c r="S10" s="324"/>
      <c r="T10" s="324"/>
      <c r="U10" s="324"/>
      <c r="V10" s="324"/>
      <c r="W10" s="324"/>
    </row>
    <row r="11" spans="1:23" s="325" customFormat="1" ht="15" customHeight="1" x14ac:dyDescent="0.25">
      <c r="A11" s="322"/>
      <c r="B11" s="326" t="s">
        <v>125</v>
      </c>
      <c r="C11" s="320">
        <v>0</v>
      </c>
      <c r="D11" s="320">
        <v>0.24763951725207733</v>
      </c>
      <c r="E11" s="320">
        <v>-0.95279937963389794</v>
      </c>
      <c r="F11" s="320">
        <v>0</v>
      </c>
      <c r="G11" s="320">
        <v>0</v>
      </c>
      <c r="H11" s="320">
        <v>0</v>
      </c>
      <c r="I11" s="321">
        <v>0</v>
      </c>
      <c r="J11" s="340"/>
      <c r="K11" s="324"/>
      <c r="L11" s="324"/>
      <c r="M11" s="324"/>
      <c r="N11" s="324"/>
      <c r="O11" s="324"/>
      <c r="P11" s="324"/>
      <c r="Q11" s="324"/>
      <c r="R11" s="324"/>
      <c r="S11" s="324"/>
      <c r="T11" s="324"/>
      <c r="U11" s="324"/>
      <c r="V11" s="324"/>
      <c r="W11" s="324"/>
    </row>
    <row r="12" spans="1:23" s="325" customFormat="1" ht="11.25" customHeight="1" x14ac:dyDescent="0.25">
      <c r="A12" s="322"/>
      <c r="B12" s="326"/>
      <c r="C12" s="320"/>
      <c r="D12" s="320"/>
      <c r="E12" s="320"/>
      <c r="F12" s="320"/>
      <c r="G12" s="320"/>
      <c r="H12" s="320"/>
      <c r="I12" s="321"/>
      <c r="J12" s="340"/>
      <c r="K12" s="324"/>
      <c r="L12" s="324"/>
      <c r="M12" s="324"/>
      <c r="N12" s="324"/>
      <c r="O12" s="324"/>
      <c r="P12" s="324"/>
      <c r="Q12" s="324"/>
      <c r="R12" s="324"/>
      <c r="S12" s="324"/>
      <c r="T12" s="324"/>
      <c r="U12" s="324"/>
      <c r="V12" s="324"/>
      <c r="W12" s="324"/>
    </row>
    <row r="13" spans="1:23" ht="15" customHeight="1" x14ac:dyDescent="0.25">
      <c r="A13" s="310"/>
      <c r="B13" s="319" t="s">
        <v>394</v>
      </c>
      <c r="C13" s="320">
        <v>2.4767878663799996</v>
      </c>
      <c r="D13" s="320">
        <v>2.9738447030164745</v>
      </c>
      <c r="E13" s="320">
        <v>3.1120265733920256</v>
      </c>
      <c r="F13" s="320">
        <v>3.1759499999999998</v>
      </c>
      <c r="G13" s="320">
        <v>3.109</v>
      </c>
      <c r="H13" s="320">
        <v>3.2075</v>
      </c>
      <c r="I13" s="321">
        <v>3.3108696682464456</v>
      </c>
      <c r="J13" s="287"/>
      <c r="K13" s="75"/>
      <c r="L13" s="75"/>
      <c r="M13" s="75"/>
      <c r="N13" s="75"/>
      <c r="O13" s="75"/>
      <c r="P13" s="75"/>
      <c r="Q13" s="75"/>
      <c r="R13" s="75"/>
      <c r="S13" s="75"/>
      <c r="T13" s="75"/>
      <c r="U13" s="75"/>
      <c r="V13" s="75"/>
      <c r="W13" s="75"/>
    </row>
    <row r="14" spans="1:23" s="325" customFormat="1" ht="15" customHeight="1" x14ac:dyDescent="0.25">
      <c r="A14" s="322"/>
      <c r="B14" s="323" t="s">
        <v>409</v>
      </c>
      <c r="C14" s="320"/>
      <c r="D14" s="320"/>
      <c r="E14" s="320"/>
      <c r="F14" s="320"/>
      <c r="G14" s="320"/>
      <c r="H14" s="320"/>
      <c r="I14" s="321"/>
      <c r="J14" s="340"/>
      <c r="K14" s="324"/>
      <c r="L14" s="324"/>
      <c r="M14" s="324"/>
      <c r="N14" s="324"/>
      <c r="O14" s="324"/>
      <c r="P14" s="324"/>
      <c r="Q14" s="324"/>
      <c r="R14" s="324"/>
      <c r="S14" s="324"/>
      <c r="T14" s="324"/>
      <c r="U14" s="324"/>
      <c r="V14" s="324"/>
      <c r="W14" s="324"/>
    </row>
    <row r="15" spans="1:23" s="325" customFormat="1" ht="15" customHeight="1" x14ac:dyDescent="0.25">
      <c r="A15" s="322"/>
      <c r="B15" s="326" t="s">
        <v>260</v>
      </c>
      <c r="C15" s="320">
        <v>0</v>
      </c>
      <c r="D15" s="320">
        <v>0</v>
      </c>
      <c r="E15" s="320">
        <v>2.4903200770000002E-2</v>
      </c>
      <c r="F15" s="320">
        <v>0</v>
      </c>
      <c r="G15" s="320">
        <v>0</v>
      </c>
      <c r="H15" s="320">
        <v>0</v>
      </c>
      <c r="I15" s="321">
        <v>0</v>
      </c>
      <c r="J15" s="340"/>
      <c r="K15" s="324"/>
      <c r="L15" s="324"/>
      <c r="M15" s="324"/>
      <c r="N15" s="324"/>
      <c r="O15" s="324"/>
      <c r="P15" s="324"/>
      <c r="Q15" s="324"/>
      <c r="R15" s="324"/>
      <c r="S15" s="324"/>
      <c r="T15" s="324"/>
      <c r="U15" s="324"/>
      <c r="V15" s="324"/>
      <c r="W15" s="324"/>
    </row>
    <row r="16" spans="1:23" s="325" customFormat="1" ht="15" customHeight="1" x14ac:dyDescent="0.25">
      <c r="A16" s="322"/>
      <c r="B16" s="326" t="s">
        <v>124</v>
      </c>
      <c r="C16" s="320">
        <v>0</v>
      </c>
      <c r="D16" s="320">
        <v>2.3561812298999788E-2</v>
      </c>
      <c r="E16" s="320">
        <v>-1.0806923310000001E-2</v>
      </c>
      <c r="F16" s="320">
        <v>0</v>
      </c>
      <c r="G16" s="320">
        <v>0</v>
      </c>
      <c r="H16" s="320">
        <v>0</v>
      </c>
      <c r="I16" s="321">
        <v>0</v>
      </c>
      <c r="J16" s="340"/>
      <c r="K16" s="324"/>
      <c r="L16" s="324"/>
      <c r="M16" s="324"/>
      <c r="N16" s="324"/>
      <c r="O16" s="324"/>
      <c r="P16" s="324"/>
      <c r="Q16" s="324"/>
      <c r="R16" s="324"/>
      <c r="S16" s="324"/>
      <c r="T16" s="324"/>
      <c r="U16" s="324"/>
      <c r="V16" s="324"/>
      <c r="W16" s="324"/>
    </row>
    <row r="17" spans="1:23" s="325" customFormat="1" ht="15" customHeight="1" x14ac:dyDescent="0.25">
      <c r="A17" s="322"/>
      <c r="B17" s="326" t="s">
        <v>125</v>
      </c>
      <c r="C17" s="320">
        <v>0</v>
      </c>
      <c r="D17" s="320">
        <v>-7.7151812298999783E-2</v>
      </c>
      <c r="E17" s="320">
        <v>0</v>
      </c>
      <c r="F17" s="320">
        <v>0</v>
      </c>
      <c r="G17" s="320">
        <v>0</v>
      </c>
      <c r="H17" s="320">
        <v>0</v>
      </c>
      <c r="I17" s="321">
        <v>0</v>
      </c>
      <c r="J17" s="340"/>
      <c r="K17" s="324"/>
      <c r="L17" s="324"/>
      <c r="M17" s="324"/>
      <c r="N17" s="324"/>
      <c r="O17" s="324"/>
      <c r="P17" s="324"/>
      <c r="Q17" s="324"/>
      <c r="R17" s="324"/>
      <c r="S17" s="324"/>
      <c r="T17" s="324"/>
      <c r="U17" s="324"/>
      <c r="V17" s="324"/>
      <c r="W17" s="324"/>
    </row>
    <row r="18" spans="1:23" s="325" customFormat="1" ht="11.25" customHeight="1" x14ac:dyDescent="0.25">
      <c r="A18" s="322"/>
      <c r="B18" s="326"/>
      <c r="C18" s="320"/>
      <c r="D18" s="320"/>
      <c r="E18" s="320"/>
      <c r="F18" s="320"/>
      <c r="G18" s="320"/>
      <c r="H18" s="320"/>
      <c r="I18" s="321"/>
      <c r="J18" s="340"/>
      <c r="K18" s="324"/>
      <c r="L18" s="324"/>
      <c r="M18" s="324"/>
      <c r="N18" s="324"/>
      <c r="O18" s="324"/>
      <c r="P18" s="324"/>
      <c r="Q18" s="324"/>
      <c r="R18" s="324"/>
      <c r="S18" s="324"/>
      <c r="T18" s="324"/>
      <c r="U18" s="324"/>
      <c r="V18" s="324"/>
      <c r="W18" s="324"/>
    </row>
    <row r="19" spans="1:23" ht="15" customHeight="1" x14ac:dyDescent="0.25">
      <c r="A19" s="327"/>
      <c r="B19" s="319" t="s">
        <v>126</v>
      </c>
      <c r="C19" s="320">
        <v>-4.756975312105201</v>
      </c>
      <c r="D19" s="320">
        <v>-4.6312043275111634</v>
      </c>
      <c r="E19" s="320">
        <v>-4.4112362072062172</v>
      </c>
      <c r="F19" s="320">
        <v>-4.6336310685854389</v>
      </c>
      <c r="G19" s="320">
        <v>-4.7626589043672141</v>
      </c>
      <c r="H19" s="320">
        <v>-4.7565984939204631</v>
      </c>
      <c r="I19" s="321">
        <v>-4.7643497957861394</v>
      </c>
      <c r="J19" s="287"/>
      <c r="K19" s="324"/>
      <c r="L19" s="75"/>
      <c r="M19" s="75"/>
      <c r="N19" s="75"/>
      <c r="O19" s="75"/>
      <c r="P19" s="75"/>
      <c r="Q19" s="75"/>
      <c r="R19" s="75"/>
      <c r="S19" s="75"/>
      <c r="T19" s="75"/>
      <c r="U19" s="75"/>
      <c r="V19" s="75"/>
      <c r="W19" s="75"/>
    </row>
    <row r="20" spans="1:23" s="325" customFormat="1" ht="15" customHeight="1" x14ac:dyDescent="0.25">
      <c r="A20" s="322"/>
      <c r="B20" s="323" t="s">
        <v>393</v>
      </c>
      <c r="C20" s="320"/>
      <c r="D20" s="320"/>
      <c r="E20" s="320"/>
      <c r="F20" s="320"/>
      <c r="G20" s="320"/>
      <c r="H20" s="320"/>
      <c r="I20" s="321"/>
      <c r="J20" s="340"/>
      <c r="K20" s="324"/>
      <c r="L20" s="324"/>
      <c r="M20" s="324"/>
      <c r="N20" s="324"/>
      <c r="O20" s="324"/>
      <c r="P20" s="324"/>
      <c r="Q20" s="324"/>
      <c r="R20" s="324"/>
      <c r="S20" s="324"/>
      <c r="T20" s="324"/>
      <c r="U20" s="324"/>
      <c r="V20" s="324"/>
      <c r="W20" s="324"/>
    </row>
    <row r="21" spans="1:23" s="325" customFormat="1" ht="15" customHeight="1" x14ac:dyDescent="0.25">
      <c r="A21" s="322"/>
      <c r="B21" s="326" t="s">
        <v>260</v>
      </c>
      <c r="C21" s="320">
        <v>0</v>
      </c>
      <c r="D21" s="320">
        <v>0</v>
      </c>
      <c r="E21" s="320">
        <v>-7.3145719136625598E-2</v>
      </c>
      <c r="F21" s="320">
        <v>0</v>
      </c>
      <c r="G21" s="320">
        <v>0</v>
      </c>
      <c r="H21" s="320">
        <v>0</v>
      </c>
      <c r="I21" s="321">
        <v>0</v>
      </c>
      <c r="J21" s="340"/>
      <c r="K21" s="324"/>
      <c r="L21" s="324"/>
      <c r="M21" s="324"/>
      <c r="N21" s="324"/>
      <c r="O21" s="324"/>
      <c r="P21" s="324"/>
      <c r="Q21" s="324"/>
      <c r="R21" s="324"/>
      <c r="S21" s="324"/>
      <c r="T21" s="324"/>
      <c r="U21" s="324"/>
      <c r="V21" s="324"/>
      <c r="W21" s="324"/>
    </row>
    <row r="22" spans="1:23" s="325" customFormat="1" ht="15" customHeight="1" x14ac:dyDescent="0.25">
      <c r="A22" s="322"/>
      <c r="B22" s="326" t="s">
        <v>124</v>
      </c>
      <c r="C22" s="320">
        <v>0</v>
      </c>
      <c r="D22" s="320">
        <v>0</v>
      </c>
      <c r="E22" s="320">
        <v>-8.2026691516010192E-2</v>
      </c>
      <c r="F22" s="320">
        <v>0</v>
      </c>
      <c r="G22" s="320">
        <v>0</v>
      </c>
      <c r="H22" s="320">
        <v>0</v>
      </c>
      <c r="I22" s="321">
        <v>0</v>
      </c>
      <c r="J22" s="340"/>
      <c r="K22" s="324"/>
      <c r="L22" s="324"/>
      <c r="M22" s="324"/>
      <c r="N22" s="324"/>
      <c r="O22" s="324"/>
      <c r="P22" s="324"/>
      <c r="Q22" s="324"/>
      <c r="R22" s="324"/>
      <c r="S22" s="324"/>
      <c r="T22" s="324"/>
      <c r="U22" s="324"/>
      <c r="V22" s="324"/>
      <c r="W22" s="324"/>
    </row>
    <row r="23" spans="1:23" s="325" customFormat="1" ht="15" customHeight="1" x14ac:dyDescent="0.25">
      <c r="A23" s="322"/>
      <c r="B23" s="326" t="s">
        <v>125</v>
      </c>
      <c r="C23" s="320">
        <v>-0.29928528143990546</v>
      </c>
      <c r="D23" s="320">
        <v>-8.4250380999674648E-2</v>
      </c>
      <c r="E23" s="320">
        <v>-0.10630586071265333</v>
      </c>
      <c r="F23" s="320">
        <v>0</v>
      </c>
      <c r="G23" s="320">
        <v>0</v>
      </c>
      <c r="H23" s="320">
        <v>0</v>
      </c>
      <c r="I23" s="321">
        <v>0</v>
      </c>
      <c r="J23" s="340"/>
      <c r="K23" s="324"/>
      <c r="L23" s="324"/>
      <c r="M23" s="324"/>
      <c r="N23" s="324"/>
      <c r="O23" s="324"/>
      <c r="P23" s="324"/>
      <c r="Q23" s="324"/>
      <c r="R23" s="324"/>
      <c r="S23" s="324"/>
      <c r="T23" s="324"/>
      <c r="U23" s="324"/>
      <c r="V23" s="324"/>
      <c r="W23" s="324"/>
    </row>
    <row r="24" spans="1:23" s="325" customFormat="1" ht="11.25" customHeight="1" x14ac:dyDescent="0.25">
      <c r="A24" s="322"/>
      <c r="B24" s="326"/>
      <c r="C24" s="320"/>
      <c r="D24" s="320"/>
      <c r="E24" s="320"/>
      <c r="F24" s="320"/>
      <c r="G24" s="320"/>
      <c r="H24" s="320"/>
      <c r="I24" s="321"/>
      <c r="J24" s="340"/>
      <c r="K24" s="324"/>
      <c r="L24" s="324"/>
      <c r="M24" s="324"/>
      <c r="N24" s="324"/>
      <c r="O24" s="324"/>
      <c r="P24" s="324"/>
      <c r="Q24" s="324"/>
      <c r="R24" s="324"/>
      <c r="S24" s="324"/>
      <c r="T24" s="324"/>
      <c r="U24" s="324"/>
      <c r="V24" s="324"/>
      <c r="W24" s="324"/>
    </row>
    <row r="25" spans="1:23" ht="15" customHeight="1" x14ac:dyDescent="0.25">
      <c r="A25" s="310"/>
      <c r="B25" s="328" t="s">
        <v>395</v>
      </c>
      <c r="C25" s="320">
        <v>-0.35469613056189991</v>
      </c>
      <c r="D25" s="320">
        <v>-0.67945150364499984</v>
      </c>
      <c r="E25" s="320">
        <v>-0.68945917434000015</v>
      </c>
      <c r="F25" s="320">
        <v>-0.67810924236533798</v>
      </c>
      <c r="G25" s="320">
        <v>-0.68270924480772732</v>
      </c>
      <c r="H25" s="320">
        <v>-0.68520209295721135</v>
      </c>
      <c r="I25" s="321">
        <v>-0.68881971024585165</v>
      </c>
      <c r="J25" s="287"/>
      <c r="K25" s="324"/>
      <c r="L25" s="75"/>
      <c r="M25" s="75"/>
      <c r="N25" s="75"/>
      <c r="O25" s="75"/>
      <c r="P25" s="75"/>
      <c r="Q25" s="75"/>
      <c r="R25" s="75"/>
      <c r="S25" s="75"/>
      <c r="T25" s="75"/>
      <c r="U25" s="75"/>
      <c r="V25" s="75"/>
      <c r="W25" s="75"/>
    </row>
    <row r="26" spans="1:23" ht="15" customHeight="1" x14ac:dyDescent="0.25">
      <c r="A26" s="310"/>
      <c r="B26" s="329" t="s">
        <v>396</v>
      </c>
      <c r="C26" s="330">
        <v>8.8047016984921971</v>
      </c>
      <c r="D26" s="330">
        <v>9.4241314151391844</v>
      </c>
      <c r="E26" s="330">
        <v>12.464530503513799</v>
      </c>
      <c r="F26" s="330">
        <v>14.433788329546344</v>
      </c>
      <c r="G26" s="330">
        <v>13.556088500957676</v>
      </c>
      <c r="H26" s="330">
        <v>13.443706425253492</v>
      </c>
      <c r="I26" s="331">
        <v>13.30715427125465</v>
      </c>
      <c r="J26" s="287"/>
      <c r="K26" s="75"/>
      <c r="L26" s="75"/>
      <c r="M26" s="75"/>
      <c r="N26" s="75"/>
      <c r="O26" s="75"/>
      <c r="P26" s="75"/>
      <c r="Q26" s="75"/>
      <c r="R26" s="75"/>
      <c r="S26" s="75"/>
      <c r="T26" s="75"/>
      <c r="U26" s="75"/>
      <c r="V26" s="75"/>
      <c r="W26" s="75"/>
    </row>
    <row r="27" spans="1:23" ht="15" customHeight="1" x14ac:dyDescent="0.25">
      <c r="A27" s="310"/>
      <c r="B27" s="332" t="s">
        <v>397</v>
      </c>
      <c r="C27" s="330">
        <v>3.3638942119016666</v>
      </c>
      <c r="D27" s="330">
        <v>3.3830951004649998</v>
      </c>
      <c r="E27" s="330">
        <v>3.4472958717000006</v>
      </c>
      <c r="F27" s="330">
        <v>3.39054621182669</v>
      </c>
      <c r="G27" s="330">
        <v>3.4135462240386367</v>
      </c>
      <c r="H27" s="330">
        <v>3.4260104647860565</v>
      </c>
      <c r="I27" s="331">
        <v>3.4440985512292581</v>
      </c>
      <c r="J27" s="287"/>
      <c r="K27" s="75"/>
      <c r="L27" s="75"/>
      <c r="M27" s="75"/>
      <c r="N27" s="75"/>
      <c r="O27" s="75"/>
      <c r="P27" s="75"/>
      <c r="Q27" s="75"/>
      <c r="R27" s="75"/>
      <c r="S27" s="75"/>
      <c r="T27" s="75"/>
      <c r="U27" s="75"/>
      <c r="V27" s="75"/>
      <c r="W27" s="75"/>
    </row>
    <row r="28" spans="1:23" ht="15" customHeight="1" x14ac:dyDescent="0.25">
      <c r="A28" s="310"/>
      <c r="B28" s="341" t="s">
        <v>398</v>
      </c>
      <c r="C28" s="330">
        <v>-4.0808009770310623</v>
      </c>
      <c r="D28" s="330">
        <v>-4.5060683702367283</v>
      </c>
      <c r="E28" s="330">
        <v>-5.1067078535766486</v>
      </c>
      <c r="F28" s="330">
        <v>-5.6035277584868179</v>
      </c>
      <c r="G28" s="330">
        <v>-6.1247979415442693</v>
      </c>
      <c r="H28" s="330">
        <v>-6.0052612117970812</v>
      </c>
      <c r="I28" s="331">
        <v>-6.0534675191917646</v>
      </c>
      <c r="J28" s="287"/>
      <c r="K28" s="75"/>
      <c r="L28" s="75"/>
      <c r="M28" s="75"/>
      <c r="N28" s="75"/>
      <c r="O28" s="75"/>
      <c r="P28" s="75"/>
      <c r="Q28" s="75"/>
      <c r="R28" s="75"/>
      <c r="S28" s="75"/>
      <c r="T28" s="75"/>
      <c r="U28" s="75"/>
      <c r="V28" s="75"/>
      <c r="W28" s="75"/>
    </row>
    <row r="29" spans="1:23" ht="15" customHeight="1" x14ac:dyDescent="0.25">
      <c r="A29" s="310"/>
      <c r="B29" s="332" t="s">
        <v>399</v>
      </c>
      <c r="C29" s="330">
        <v>8.087794933362801</v>
      </c>
      <c r="D29" s="330">
        <v>8.3011581453674559</v>
      </c>
      <c r="E29" s="330">
        <v>10.805118521637151</v>
      </c>
      <c r="F29" s="330">
        <v>12.220806782886216</v>
      </c>
      <c r="G29" s="330">
        <v>10.844836783452042</v>
      </c>
      <c r="H29" s="330">
        <v>10.864455678242468</v>
      </c>
      <c r="I29" s="331">
        <v>10.697785303292141</v>
      </c>
      <c r="J29" s="287"/>
      <c r="K29" s="75"/>
      <c r="L29" s="75"/>
      <c r="M29" s="75"/>
      <c r="N29" s="75"/>
      <c r="O29" s="75"/>
      <c r="P29" s="75"/>
      <c r="Q29" s="75"/>
      <c r="R29" s="75"/>
      <c r="S29" s="75"/>
      <c r="T29" s="75"/>
      <c r="U29" s="75"/>
      <c r="V29" s="75"/>
      <c r="W29" s="75"/>
    </row>
    <row r="30" spans="1:23" ht="15" customHeight="1" x14ac:dyDescent="0.25">
      <c r="A30" s="334"/>
      <c r="B30" s="332" t="s">
        <v>400</v>
      </c>
      <c r="C30" s="330">
        <v>12.168595910393863</v>
      </c>
      <c r="D30" s="330">
        <v>12.807226515604185</v>
      </c>
      <c r="E30" s="330">
        <v>15.911826375213799</v>
      </c>
      <c r="F30" s="330">
        <v>17.824334541373034</v>
      </c>
      <c r="G30" s="330">
        <v>16.969634724996311</v>
      </c>
      <c r="H30" s="330">
        <v>16.869716890039548</v>
      </c>
      <c r="I30" s="331">
        <v>16.751252822483906</v>
      </c>
      <c r="J30" s="287"/>
      <c r="K30" s="75"/>
      <c r="L30" s="75"/>
      <c r="M30" s="75"/>
      <c r="N30" s="75"/>
      <c r="O30" s="75"/>
      <c r="P30" s="75"/>
      <c r="Q30" s="75"/>
      <c r="R30" s="75"/>
      <c r="S30" s="75"/>
      <c r="T30" s="75"/>
      <c r="U30" s="75"/>
      <c r="V30" s="75"/>
      <c r="W30" s="75"/>
    </row>
    <row r="31" spans="1:23" ht="11.25" customHeight="1" x14ac:dyDescent="0.25">
      <c r="A31" s="334"/>
      <c r="B31" s="1126" t="s">
        <v>401</v>
      </c>
      <c r="C31" s="1127"/>
      <c r="D31" s="1127"/>
      <c r="E31" s="1127"/>
      <c r="F31" s="1127"/>
      <c r="G31" s="1127"/>
      <c r="H31" s="1127"/>
      <c r="I31" s="1128"/>
      <c r="J31" s="287"/>
      <c r="K31" s="75"/>
      <c r="L31" s="75"/>
      <c r="M31" s="75"/>
      <c r="N31" s="75"/>
      <c r="O31" s="75"/>
      <c r="P31" s="75"/>
      <c r="Q31" s="75"/>
      <c r="R31" s="75"/>
      <c r="S31" s="75"/>
      <c r="T31" s="75"/>
      <c r="U31" s="75"/>
      <c r="V31" s="75"/>
      <c r="W31" s="75"/>
    </row>
    <row r="32" spans="1:23" ht="12.75" customHeight="1" x14ac:dyDescent="0.25">
      <c r="A32" s="334"/>
      <c r="B32" s="1126" t="s">
        <v>402</v>
      </c>
      <c r="C32" s="1127"/>
      <c r="D32" s="1127"/>
      <c r="E32" s="1127"/>
      <c r="F32" s="1127"/>
      <c r="G32" s="1127"/>
      <c r="H32" s="1127"/>
      <c r="I32" s="1128"/>
      <c r="J32" s="287"/>
      <c r="K32" s="75"/>
      <c r="L32" s="75"/>
      <c r="M32" s="75"/>
      <c r="N32" s="75"/>
      <c r="O32" s="75"/>
      <c r="P32" s="75"/>
      <c r="Q32" s="75"/>
      <c r="R32" s="75"/>
      <c r="S32" s="75"/>
      <c r="T32" s="75"/>
      <c r="U32" s="75"/>
      <c r="V32" s="75"/>
      <c r="W32" s="75"/>
    </row>
    <row r="33" spans="1:11" ht="28.5" customHeight="1" x14ac:dyDescent="0.25">
      <c r="A33" s="327"/>
      <c r="B33" s="1126" t="s">
        <v>403</v>
      </c>
      <c r="C33" s="1127"/>
      <c r="D33" s="1127"/>
      <c r="E33" s="1127"/>
      <c r="F33" s="1127"/>
      <c r="G33" s="1127"/>
      <c r="H33" s="1127"/>
      <c r="I33" s="1128"/>
      <c r="K33" s="75"/>
    </row>
    <row r="34" spans="1:11" ht="18.75" customHeight="1" x14ac:dyDescent="0.25">
      <c r="A34" s="334"/>
      <c r="B34" s="1126" t="s">
        <v>404</v>
      </c>
      <c r="C34" s="1127"/>
      <c r="D34" s="1127"/>
      <c r="E34" s="1127"/>
      <c r="F34" s="1127"/>
      <c r="G34" s="1127"/>
      <c r="H34" s="1127"/>
      <c r="I34" s="1128"/>
      <c r="K34" s="75"/>
    </row>
    <row r="35" spans="1:11" ht="23.25" customHeight="1" x14ac:dyDescent="0.25">
      <c r="A35" s="310"/>
      <c r="B35" s="1129" t="s">
        <v>405</v>
      </c>
      <c r="C35" s="1130"/>
      <c r="D35" s="1130"/>
      <c r="E35" s="1130"/>
      <c r="F35" s="1130"/>
      <c r="G35" s="1130"/>
      <c r="H35" s="1130"/>
      <c r="I35" s="1131"/>
      <c r="J35" s="342"/>
      <c r="K35" s="75"/>
    </row>
    <row r="36" spans="1:11" ht="13.5" customHeight="1" x14ac:dyDescent="0.25">
      <c r="A36" s="310"/>
      <c r="B36" s="1126" t="s">
        <v>406</v>
      </c>
      <c r="C36" s="1127"/>
      <c r="D36" s="1127"/>
      <c r="E36" s="1127"/>
      <c r="F36" s="1127"/>
      <c r="G36" s="1127"/>
      <c r="H36" s="1127"/>
      <c r="I36" s="1128"/>
      <c r="K36" s="75"/>
    </row>
    <row r="37" spans="1:11" ht="26.25" customHeight="1" x14ac:dyDescent="0.25">
      <c r="A37" s="310"/>
      <c r="B37" s="1132" t="s">
        <v>410</v>
      </c>
      <c r="C37" s="1133"/>
      <c r="D37" s="1133"/>
      <c r="E37" s="1133"/>
      <c r="F37" s="1133"/>
      <c r="G37" s="1133"/>
      <c r="H37" s="1133"/>
      <c r="I37" s="1134"/>
      <c r="K37" s="75"/>
    </row>
    <row r="38" spans="1:11" ht="14.25" customHeight="1" thickBot="1" x14ac:dyDescent="0.3">
      <c r="A38" s="310"/>
      <c r="B38" s="1123" t="s">
        <v>408</v>
      </c>
      <c r="C38" s="1124"/>
      <c r="D38" s="1124"/>
      <c r="E38" s="1124"/>
      <c r="F38" s="1124"/>
      <c r="G38" s="1124"/>
      <c r="H38" s="1124"/>
      <c r="I38" s="1125"/>
      <c r="K38" s="75"/>
    </row>
    <row r="39" spans="1:11" ht="13.5" customHeight="1" x14ac:dyDescent="0.25">
      <c r="A39" s="310"/>
      <c r="B39" s="335"/>
      <c r="C39" s="336"/>
      <c r="D39" s="336"/>
      <c r="E39" s="336"/>
      <c r="F39" s="336"/>
      <c r="G39" s="336"/>
      <c r="H39" s="336"/>
      <c r="I39" s="8"/>
      <c r="K39" s="75"/>
    </row>
    <row r="40" spans="1:11" ht="13.5" customHeight="1" x14ac:dyDescent="0.25">
      <c r="A40" s="310"/>
      <c r="B40" s="335"/>
      <c r="C40" s="336"/>
      <c r="D40" s="336"/>
      <c r="E40" s="336"/>
      <c r="F40" s="336"/>
      <c r="G40" s="336"/>
      <c r="H40" s="336"/>
      <c r="I40" s="8"/>
      <c r="K40" s="75"/>
    </row>
    <row r="41" spans="1:11" s="337" customFormat="1" x14ac:dyDescent="0.2">
      <c r="B41" s="6"/>
      <c r="C41" s="6"/>
      <c r="D41" s="6"/>
      <c r="E41" s="6"/>
      <c r="F41" s="6"/>
      <c r="G41" s="6"/>
      <c r="H41" s="6"/>
      <c r="I41" s="6"/>
      <c r="J41" s="343"/>
    </row>
    <row r="42" spans="1:11" s="337" customFormat="1" x14ac:dyDescent="0.2">
      <c r="B42" s="6"/>
      <c r="C42" s="6"/>
      <c r="D42" s="6"/>
      <c r="E42" s="6"/>
      <c r="F42" s="6"/>
      <c r="G42" s="6"/>
      <c r="H42" s="6"/>
      <c r="I42" s="6"/>
      <c r="J42" s="343"/>
    </row>
    <row r="43" spans="1:11" x14ac:dyDescent="0.2">
      <c r="B43" s="6"/>
      <c r="C43" s="6"/>
      <c r="D43" s="6"/>
      <c r="E43" s="6"/>
      <c r="F43" s="6"/>
      <c r="G43" s="6"/>
      <c r="H43" s="6"/>
      <c r="I43" s="6"/>
    </row>
    <row r="44" spans="1:11" s="337" customFormat="1" x14ac:dyDescent="0.2">
      <c r="B44" s="6"/>
      <c r="C44" s="6"/>
      <c r="D44" s="6"/>
      <c r="E44" s="6"/>
      <c r="F44" s="6"/>
      <c r="G44" s="6"/>
      <c r="H44" s="6"/>
      <c r="I44" s="6"/>
      <c r="J44" s="343"/>
    </row>
    <row r="45" spans="1:11" s="337" customFormat="1" x14ac:dyDescent="0.2">
      <c r="B45" s="6"/>
      <c r="C45" s="6"/>
      <c r="D45" s="6"/>
      <c r="E45" s="6"/>
      <c r="F45" s="6"/>
      <c r="G45" s="6"/>
      <c r="H45" s="6"/>
      <c r="I45" s="6"/>
      <c r="J45" s="343"/>
    </row>
    <row r="46" spans="1:11" x14ac:dyDescent="0.2">
      <c r="B46" s="6"/>
      <c r="C46" s="6"/>
      <c r="D46" s="6"/>
      <c r="E46" s="6"/>
      <c r="F46" s="6"/>
      <c r="G46" s="6"/>
      <c r="H46" s="6"/>
      <c r="I46" s="6"/>
    </row>
    <row r="47" spans="1:11" x14ac:dyDescent="0.2">
      <c r="B47" s="6"/>
      <c r="C47" s="6"/>
      <c r="D47" s="6"/>
      <c r="E47" s="6"/>
      <c r="F47" s="6"/>
      <c r="G47" s="6"/>
      <c r="H47" s="6"/>
      <c r="I47" s="6"/>
    </row>
    <row r="48" spans="1:11" x14ac:dyDescent="0.2">
      <c r="B48" s="6"/>
      <c r="C48" s="6"/>
      <c r="D48" s="6"/>
      <c r="E48" s="6"/>
      <c r="F48" s="6"/>
      <c r="G48" s="6"/>
      <c r="H48" s="6"/>
      <c r="I48" s="6"/>
    </row>
    <row r="49" spans="2:9" x14ac:dyDescent="0.2">
      <c r="B49" s="6"/>
      <c r="C49" s="6"/>
      <c r="D49" s="6"/>
      <c r="E49" s="6"/>
      <c r="F49" s="6"/>
      <c r="G49" s="6"/>
      <c r="H49" s="6"/>
      <c r="I49" s="6"/>
    </row>
  </sheetData>
  <mergeCells count="11">
    <mergeCell ref="B32:I32"/>
    <mergeCell ref="B2:I2"/>
    <mergeCell ref="C4:I4"/>
    <mergeCell ref="B31:I31"/>
    <mergeCell ref="C3:I3"/>
    <mergeCell ref="B38:I38"/>
    <mergeCell ref="B33:I33"/>
    <mergeCell ref="B34:I34"/>
    <mergeCell ref="B35:I35"/>
    <mergeCell ref="B36:I36"/>
    <mergeCell ref="B37:I37"/>
  </mergeCells>
  <hyperlinks>
    <hyperlink ref="A1" location="Contents!B22" display="Back to contents"/>
  </hyperlinks>
  <pageMargins left="0.74803149606299213" right="0.74803149606299213" top="0.98425196850393704" bottom="0.98425196850393704" header="0.51181102362204722" footer="0.51181102362204722"/>
  <pageSetup paperSize="9" scale="81" orientation="landscape" r:id="rId1"/>
  <headerFooter alignWithMargins="0">
    <oddHeader>&amp;CEconomic and fiscal outlook - supplementary tables: 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3"/>
    <pageSetUpPr fitToPage="1"/>
  </sheetPr>
  <dimension ref="A1:X49"/>
  <sheetViews>
    <sheetView zoomScaleNormal="100" workbookViewId="0"/>
  </sheetViews>
  <sheetFormatPr defaultColWidth="9.33203125" defaultRowHeight="12.75" x14ac:dyDescent="0.2"/>
  <cols>
    <col min="1" max="1" width="9.33203125" style="5" customWidth="1"/>
    <col min="2" max="2" width="68.77734375" style="5" customWidth="1"/>
    <col min="3" max="3" width="8.6640625" style="5" customWidth="1"/>
    <col min="4" max="4" width="8.44140625" style="5" customWidth="1"/>
    <col min="5" max="5" width="8.6640625" style="5" customWidth="1"/>
    <col min="6" max="6" width="8.77734375" style="5" customWidth="1"/>
    <col min="7" max="9" width="8.6640625" style="5" customWidth="1"/>
    <col min="10" max="10" width="8.44140625" style="5" customWidth="1"/>
    <col min="11" max="11" width="9.33203125" style="5"/>
    <col min="12" max="12" width="35.44140625" style="5" customWidth="1"/>
    <col min="13" max="13" width="37.33203125" style="5" customWidth="1"/>
    <col min="14" max="16384" width="9.33203125" style="5"/>
  </cols>
  <sheetData>
    <row r="1" spans="1:24" ht="33.75" customHeight="1" thickBot="1" x14ac:dyDescent="0.25">
      <c r="A1" s="17" t="s">
        <v>0</v>
      </c>
    </row>
    <row r="2" spans="1:24" ht="21" customHeight="1" thickBot="1" x14ac:dyDescent="0.3">
      <c r="A2" s="310"/>
      <c r="B2" s="1135" t="s">
        <v>314</v>
      </c>
      <c r="C2" s="1136"/>
      <c r="D2" s="1136"/>
      <c r="E2" s="1136"/>
      <c r="F2" s="1136"/>
      <c r="G2" s="1136"/>
      <c r="H2" s="1136"/>
      <c r="I2" s="1136"/>
      <c r="J2" s="1137"/>
    </row>
    <row r="3" spans="1:24" ht="18.75" x14ac:dyDescent="0.25">
      <c r="A3" s="310"/>
      <c r="B3" s="311"/>
      <c r="C3" s="1140" t="s">
        <v>116</v>
      </c>
      <c r="D3" s="1138"/>
      <c r="E3" s="1138"/>
      <c r="F3" s="1138"/>
      <c r="G3" s="1138"/>
      <c r="H3" s="1138"/>
      <c r="I3" s="1138"/>
      <c r="J3" s="1139"/>
    </row>
    <row r="4" spans="1:24" ht="18" customHeight="1" x14ac:dyDescent="0.25">
      <c r="A4" s="310"/>
      <c r="B4" s="312"/>
      <c r="C4" s="313" t="s">
        <v>2</v>
      </c>
      <c r="D4" s="1110" t="s">
        <v>3</v>
      </c>
      <c r="E4" s="1110"/>
      <c r="F4" s="1110"/>
      <c r="G4" s="1110"/>
      <c r="H4" s="1110"/>
      <c r="I4" s="1110"/>
      <c r="J4" s="1111"/>
    </row>
    <row r="5" spans="1:24" ht="15.75" x14ac:dyDescent="0.25">
      <c r="A5" s="310"/>
      <c r="B5" s="312"/>
      <c r="C5" s="314">
        <v>2016</v>
      </c>
      <c r="D5" s="314">
        <v>2017</v>
      </c>
      <c r="E5" s="314">
        <v>2018</v>
      </c>
      <c r="F5" s="314">
        <v>2019</v>
      </c>
      <c r="G5" s="314">
        <v>2020</v>
      </c>
      <c r="H5" s="314">
        <v>2021</v>
      </c>
      <c r="I5" s="314">
        <v>2022</v>
      </c>
      <c r="J5" s="315">
        <v>2023</v>
      </c>
    </row>
    <row r="6" spans="1:24" ht="17.25" customHeight="1" x14ac:dyDescent="0.25">
      <c r="A6" s="310"/>
      <c r="B6" s="316" t="s">
        <v>122</v>
      </c>
      <c r="C6" s="317"/>
      <c r="D6" s="317"/>
      <c r="E6" s="317"/>
      <c r="F6" s="317"/>
      <c r="G6" s="317"/>
      <c r="H6" s="317"/>
      <c r="I6" s="317"/>
      <c r="J6" s="318"/>
    </row>
    <row r="7" spans="1:24" ht="17.25" customHeight="1" x14ac:dyDescent="0.25">
      <c r="A7" s="310"/>
      <c r="B7" s="319" t="s">
        <v>123</v>
      </c>
      <c r="C7" s="320">
        <v>17.463827662354785</v>
      </c>
      <c r="D7" s="320">
        <v>12.553356703087797</v>
      </c>
      <c r="E7" s="320">
        <v>14.909526152903499</v>
      </c>
      <c r="F7" s="320">
        <v>17.661900735239502</v>
      </c>
      <c r="G7" s="320">
        <v>17.897343334574675</v>
      </c>
      <c r="H7" s="320">
        <v>17.547747300371114</v>
      </c>
      <c r="I7" s="320">
        <v>17.087019039235528</v>
      </c>
      <c r="J7" s="321">
        <v>16.859156489469854</v>
      </c>
      <c r="K7" s="75"/>
      <c r="L7" s="75"/>
      <c r="M7" s="75"/>
      <c r="N7" s="75"/>
      <c r="O7" s="75"/>
      <c r="P7" s="75"/>
      <c r="Q7" s="75"/>
      <c r="R7" s="75"/>
      <c r="S7" s="75"/>
      <c r="T7" s="75"/>
      <c r="U7" s="75"/>
      <c r="V7" s="75"/>
      <c r="W7" s="75"/>
      <c r="X7" s="75"/>
    </row>
    <row r="8" spans="1:24" s="325" customFormat="1" ht="17.25" customHeight="1" x14ac:dyDescent="0.25">
      <c r="A8" s="322"/>
      <c r="B8" s="323" t="s">
        <v>393</v>
      </c>
      <c r="C8" s="320">
        <v>0</v>
      </c>
      <c r="D8" s="320">
        <v>0</v>
      </c>
      <c r="E8" s="320">
        <v>0</v>
      </c>
      <c r="F8" s="320">
        <v>0</v>
      </c>
      <c r="G8" s="320">
        <v>0</v>
      </c>
      <c r="H8" s="320">
        <v>0</v>
      </c>
      <c r="I8" s="320">
        <v>0</v>
      </c>
      <c r="J8" s="321">
        <v>0</v>
      </c>
      <c r="K8" s="324"/>
      <c r="L8" s="324"/>
      <c r="M8" s="324"/>
      <c r="N8" s="324"/>
      <c r="O8" s="324"/>
      <c r="P8" s="324"/>
      <c r="Q8" s="324"/>
      <c r="R8" s="324"/>
      <c r="S8" s="324"/>
      <c r="T8" s="324"/>
      <c r="U8" s="324"/>
      <c r="V8" s="324"/>
      <c r="W8" s="324"/>
      <c r="X8" s="324"/>
    </row>
    <row r="9" spans="1:24" s="325" customFormat="1" ht="17.25" customHeight="1" x14ac:dyDescent="0.25">
      <c r="A9" s="322"/>
      <c r="B9" s="326" t="s">
        <v>260</v>
      </c>
      <c r="C9" s="320" t="s">
        <v>35</v>
      </c>
      <c r="D9" s="320" t="s">
        <v>35</v>
      </c>
      <c r="E9" s="320">
        <v>0.39581943322350022</v>
      </c>
      <c r="F9" s="320" t="s">
        <v>35</v>
      </c>
      <c r="G9" s="320" t="s">
        <v>35</v>
      </c>
      <c r="H9" s="320" t="s">
        <v>35</v>
      </c>
      <c r="I9" s="320" t="s">
        <v>35</v>
      </c>
      <c r="J9" s="321" t="s">
        <v>35</v>
      </c>
      <c r="K9" s="324"/>
      <c r="L9" s="324"/>
      <c r="M9" s="324"/>
      <c r="N9" s="324"/>
      <c r="O9" s="324"/>
      <c r="P9" s="324"/>
      <c r="Q9" s="324"/>
      <c r="R9" s="324"/>
      <c r="S9" s="324"/>
      <c r="T9" s="324"/>
      <c r="U9" s="324"/>
      <c r="V9" s="324"/>
      <c r="W9" s="324"/>
      <c r="X9" s="324"/>
    </row>
    <row r="10" spans="1:24" s="325" customFormat="1" ht="17.25" customHeight="1" x14ac:dyDescent="0.25">
      <c r="A10" s="322"/>
      <c r="B10" s="326" t="s">
        <v>124</v>
      </c>
      <c r="C10" s="320" t="s">
        <v>35</v>
      </c>
      <c r="D10" s="320">
        <v>7.5157446439918757E-2</v>
      </c>
      <c r="E10" s="320">
        <v>0.32049176897757409</v>
      </c>
      <c r="F10" s="320" t="s">
        <v>35</v>
      </c>
      <c r="G10" s="320" t="s">
        <v>35</v>
      </c>
      <c r="H10" s="320" t="s">
        <v>35</v>
      </c>
      <c r="I10" s="320" t="s">
        <v>35</v>
      </c>
      <c r="J10" s="321" t="s">
        <v>35</v>
      </c>
      <c r="K10" s="324"/>
      <c r="L10" s="324"/>
      <c r="M10" s="324"/>
      <c r="N10" s="324"/>
      <c r="O10" s="324"/>
      <c r="P10" s="324"/>
      <c r="Q10" s="324"/>
      <c r="R10" s="324"/>
      <c r="S10" s="324"/>
      <c r="T10" s="324"/>
      <c r="U10" s="324"/>
      <c r="V10" s="324"/>
      <c r="W10" s="324"/>
      <c r="X10" s="324"/>
    </row>
    <row r="11" spans="1:24" s="325" customFormat="1" ht="17.25" customHeight="1" x14ac:dyDescent="0.25">
      <c r="A11" s="322"/>
      <c r="B11" s="326" t="s">
        <v>125</v>
      </c>
      <c r="C11" s="320" t="s">
        <v>35</v>
      </c>
      <c r="D11" s="320">
        <v>0.28923800336008126</v>
      </c>
      <c r="E11" s="320">
        <v>-1.0739001807853663</v>
      </c>
      <c r="F11" s="320" t="s">
        <v>35</v>
      </c>
      <c r="G11" s="320" t="s">
        <v>35</v>
      </c>
      <c r="H11" s="320" t="s">
        <v>35</v>
      </c>
      <c r="I11" s="320" t="s">
        <v>35</v>
      </c>
      <c r="J11" s="321" t="s">
        <v>35</v>
      </c>
      <c r="K11" s="324"/>
      <c r="L11" s="324"/>
      <c r="M11" s="324"/>
      <c r="N11" s="324"/>
      <c r="O11" s="324"/>
      <c r="P11" s="324"/>
      <c r="Q11" s="324"/>
      <c r="R11" s="324"/>
      <c r="S11" s="324"/>
      <c r="T11" s="324"/>
      <c r="U11" s="324"/>
      <c r="V11" s="324"/>
      <c r="W11" s="324"/>
      <c r="X11" s="324"/>
    </row>
    <row r="12" spans="1:24" s="325" customFormat="1" ht="17.25" customHeight="1" x14ac:dyDescent="0.25">
      <c r="A12" s="322"/>
      <c r="B12" s="326"/>
      <c r="C12" s="320"/>
      <c r="D12" s="320"/>
      <c r="E12" s="320"/>
      <c r="F12" s="320"/>
      <c r="G12" s="320"/>
      <c r="H12" s="320"/>
      <c r="I12" s="320"/>
      <c r="J12" s="321"/>
      <c r="K12" s="324"/>
      <c r="L12" s="324"/>
      <c r="M12" s="324"/>
      <c r="N12" s="324"/>
      <c r="O12" s="324"/>
      <c r="P12" s="324"/>
      <c r="Q12" s="324"/>
      <c r="R12" s="324"/>
      <c r="S12" s="324"/>
      <c r="T12" s="324"/>
      <c r="U12" s="324"/>
      <c r="V12" s="324"/>
      <c r="W12" s="324"/>
      <c r="X12" s="324"/>
    </row>
    <row r="13" spans="1:24" ht="17.25" customHeight="1" x14ac:dyDescent="0.25">
      <c r="A13" s="310"/>
      <c r="B13" s="319" t="s">
        <v>394</v>
      </c>
      <c r="C13" s="320">
        <v>3.6467634287894275</v>
      </c>
      <c r="D13" s="320">
        <v>3.2623720425964393</v>
      </c>
      <c r="E13" s="320">
        <v>3.3600481265842923</v>
      </c>
      <c r="F13" s="320">
        <v>3.377443679007774</v>
      </c>
      <c r="G13" s="320">
        <v>3.4423564385471663</v>
      </c>
      <c r="H13" s="320">
        <v>3.5143889283791658</v>
      </c>
      <c r="I13" s="320">
        <v>3.6008695463631875</v>
      </c>
      <c r="J13" s="321">
        <v>3.6978459628697564</v>
      </c>
      <c r="K13" s="75"/>
      <c r="L13" s="75"/>
      <c r="M13" s="75"/>
      <c r="N13" s="75"/>
      <c r="O13" s="75"/>
      <c r="P13" s="75"/>
      <c r="Q13" s="75"/>
      <c r="R13" s="75"/>
      <c r="S13" s="75"/>
      <c r="T13" s="75"/>
      <c r="U13" s="75"/>
      <c r="V13" s="75"/>
      <c r="W13" s="75"/>
      <c r="X13" s="75"/>
    </row>
    <row r="14" spans="1:24" s="325" customFormat="1" ht="17.25" customHeight="1" x14ac:dyDescent="0.25">
      <c r="A14" s="322"/>
      <c r="B14" s="323" t="s">
        <v>393</v>
      </c>
      <c r="C14" s="320">
        <v>0</v>
      </c>
      <c r="D14" s="320">
        <v>0</v>
      </c>
      <c r="E14" s="320">
        <v>0</v>
      </c>
      <c r="F14" s="320">
        <v>0</v>
      </c>
      <c r="G14" s="320">
        <v>0</v>
      </c>
      <c r="H14" s="320">
        <v>0</v>
      </c>
      <c r="I14" s="320">
        <v>0</v>
      </c>
      <c r="J14" s="321">
        <v>0</v>
      </c>
      <c r="K14" s="324"/>
      <c r="L14" s="324"/>
      <c r="M14" s="324"/>
      <c r="N14" s="324"/>
      <c r="O14" s="324"/>
      <c r="P14" s="324"/>
      <c r="Q14" s="324"/>
      <c r="R14" s="324"/>
      <c r="S14" s="324"/>
      <c r="T14" s="324"/>
      <c r="U14" s="324"/>
      <c r="V14" s="324"/>
      <c r="W14" s="324"/>
      <c r="X14" s="324"/>
    </row>
    <row r="15" spans="1:24" s="325" customFormat="1" ht="17.25" customHeight="1" x14ac:dyDescent="0.25">
      <c r="A15" s="322"/>
      <c r="B15" s="326" t="s">
        <v>260</v>
      </c>
      <c r="C15" s="320" t="s">
        <v>35</v>
      </c>
      <c r="D15" s="320" t="s">
        <v>35</v>
      </c>
      <c r="E15" s="320">
        <v>2.8068397587867E-2</v>
      </c>
      <c r="F15" s="320" t="s">
        <v>35</v>
      </c>
      <c r="G15" s="320" t="s">
        <v>35</v>
      </c>
      <c r="H15" s="320" t="s">
        <v>35</v>
      </c>
      <c r="I15" s="320" t="s">
        <v>35</v>
      </c>
      <c r="J15" s="321" t="s">
        <v>35</v>
      </c>
      <c r="K15" s="324"/>
      <c r="L15" s="324"/>
      <c r="M15" s="324"/>
      <c r="N15" s="324"/>
      <c r="O15" s="324"/>
      <c r="P15" s="324"/>
      <c r="Q15" s="324"/>
      <c r="R15" s="324"/>
      <c r="S15" s="324"/>
      <c r="T15" s="324"/>
      <c r="U15" s="324"/>
      <c r="V15" s="324"/>
      <c r="W15" s="324"/>
      <c r="X15" s="324"/>
    </row>
    <row r="16" spans="1:24" s="325" customFormat="1" ht="17.25" customHeight="1" x14ac:dyDescent="0.25">
      <c r="A16" s="322"/>
      <c r="B16" s="326" t="s">
        <v>124</v>
      </c>
      <c r="C16" s="320" t="s">
        <v>35</v>
      </c>
      <c r="D16" s="320">
        <v>2.7519725528985774E-2</v>
      </c>
      <c r="E16" s="320">
        <v>-1.2180483262701E-2</v>
      </c>
      <c r="F16" s="320" t="s">
        <v>35</v>
      </c>
      <c r="G16" s="320" t="s">
        <v>35</v>
      </c>
      <c r="H16" s="320" t="s">
        <v>35</v>
      </c>
      <c r="I16" s="320" t="s">
        <v>35</v>
      </c>
      <c r="J16" s="321" t="s">
        <v>35</v>
      </c>
      <c r="K16" s="324"/>
      <c r="L16" s="324"/>
      <c r="M16" s="324"/>
      <c r="N16" s="324"/>
      <c r="O16" s="324"/>
      <c r="P16" s="324"/>
      <c r="Q16" s="324"/>
      <c r="R16" s="324"/>
      <c r="S16" s="324"/>
      <c r="T16" s="324"/>
      <c r="U16" s="324"/>
      <c r="V16" s="324"/>
      <c r="W16" s="324"/>
      <c r="X16" s="324"/>
    </row>
    <row r="17" spans="1:24" s="325" customFormat="1" ht="17.25" customHeight="1" x14ac:dyDescent="0.25">
      <c r="A17" s="322"/>
      <c r="B17" s="326" t="s">
        <v>125</v>
      </c>
      <c r="C17" s="320" t="s">
        <v>35</v>
      </c>
      <c r="D17" s="320">
        <v>-9.0111773728985767E-2</v>
      </c>
      <c r="E17" s="320" t="s">
        <v>35</v>
      </c>
      <c r="F17" s="320" t="s">
        <v>35</v>
      </c>
      <c r="G17" s="320" t="s">
        <v>35</v>
      </c>
      <c r="H17" s="320" t="s">
        <v>35</v>
      </c>
      <c r="I17" s="320" t="s">
        <v>35</v>
      </c>
      <c r="J17" s="321" t="s">
        <v>35</v>
      </c>
      <c r="K17" s="324"/>
      <c r="L17" s="324"/>
      <c r="M17" s="324"/>
      <c r="N17" s="324"/>
      <c r="O17" s="324"/>
      <c r="P17" s="324"/>
      <c r="Q17" s="324"/>
      <c r="R17" s="324"/>
      <c r="S17" s="324"/>
      <c r="T17" s="324"/>
      <c r="U17" s="324"/>
      <c r="V17" s="324"/>
      <c r="W17" s="324"/>
      <c r="X17" s="324"/>
    </row>
    <row r="18" spans="1:24" s="325" customFormat="1" ht="17.25" customHeight="1" x14ac:dyDescent="0.25">
      <c r="A18" s="322"/>
      <c r="B18" s="326"/>
      <c r="C18" s="320"/>
      <c r="D18" s="320"/>
      <c r="E18" s="320"/>
      <c r="F18" s="320"/>
      <c r="G18" s="320"/>
      <c r="H18" s="320"/>
      <c r="I18" s="320"/>
      <c r="J18" s="321"/>
      <c r="K18" s="324"/>
      <c r="L18" s="324"/>
      <c r="M18" s="324"/>
      <c r="N18" s="324"/>
      <c r="O18" s="324"/>
      <c r="P18" s="324"/>
      <c r="Q18" s="324"/>
      <c r="R18" s="324"/>
      <c r="S18" s="324"/>
      <c r="T18" s="324"/>
      <c r="U18" s="324"/>
      <c r="V18" s="324"/>
      <c r="W18" s="324"/>
      <c r="X18" s="324"/>
    </row>
    <row r="19" spans="1:24" ht="17.25" customHeight="1" x14ac:dyDescent="0.25">
      <c r="A19" s="327"/>
      <c r="B19" s="319" t="s">
        <v>126</v>
      </c>
      <c r="C19" s="320">
        <v>-6.7415850321863937</v>
      </c>
      <c r="D19" s="320">
        <v>-5.1311110017147419</v>
      </c>
      <c r="E19" s="320">
        <v>-4.8152519233847855</v>
      </c>
      <c r="F19" s="320">
        <v>-4.7108112737758185</v>
      </c>
      <c r="G19" s="320">
        <v>-5.3501366371271839</v>
      </c>
      <c r="H19" s="320">
        <v>-5.2772162678765113</v>
      </c>
      <c r="I19" s="320">
        <v>-5.24890868955233</v>
      </c>
      <c r="J19" s="321">
        <v>-5.2275450332212445</v>
      </c>
      <c r="K19" s="75"/>
      <c r="L19" s="324"/>
      <c r="M19" s="75"/>
      <c r="N19" s="75"/>
      <c r="O19" s="75"/>
      <c r="P19" s="75"/>
      <c r="Q19" s="75"/>
      <c r="R19" s="75"/>
      <c r="S19" s="75"/>
      <c r="T19" s="75"/>
      <c r="U19" s="75"/>
      <c r="V19" s="75"/>
      <c r="W19" s="75"/>
      <c r="X19" s="75"/>
    </row>
    <row r="20" spans="1:24" s="325" customFormat="1" ht="17.25" customHeight="1" x14ac:dyDescent="0.25">
      <c r="A20" s="322"/>
      <c r="B20" s="323" t="s">
        <v>393</v>
      </c>
      <c r="C20" s="320">
        <v>0</v>
      </c>
      <c r="D20" s="320">
        <v>0</v>
      </c>
      <c r="E20" s="320">
        <v>0</v>
      </c>
      <c r="F20" s="320">
        <v>0</v>
      </c>
      <c r="G20" s="320">
        <v>0</v>
      </c>
      <c r="H20" s="320">
        <v>0</v>
      </c>
      <c r="I20" s="320">
        <v>0</v>
      </c>
      <c r="J20" s="321">
        <v>0</v>
      </c>
      <c r="K20" s="324"/>
      <c r="L20" s="324"/>
      <c r="M20" s="324"/>
      <c r="N20" s="324"/>
      <c r="O20" s="324"/>
      <c r="P20" s="324"/>
      <c r="Q20" s="324"/>
      <c r="R20" s="324"/>
      <c r="S20" s="324"/>
      <c r="T20" s="324"/>
      <c r="U20" s="324"/>
      <c r="V20" s="324"/>
      <c r="W20" s="324"/>
      <c r="X20" s="324"/>
    </row>
    <row r="21" spans="1:24" s="325" customFormat="1" ht="17.25" customHeight="1" x14ac:dyDescent="0.25">
      <c r="A21" s="322"/>
      <c r="B21" s="326" t="s">
        <v>260</v>
      </c>
      <c r="C21" s="320" t="s">
        <v>35</v>
      </c>
      <c r="D21" s="320" t="s">
        <v>35</v>
      </c>
      <c r="E21" s="320">
        <v>-8.2442540038890705E-2</v>
      </c>
      <c r="F21" s="320" t="s">
        <v>35</v>
      </c>
      <c r="G21" s="320" t="s">
        <v>35</v>
      </c>
      <c r="H21" s="320" t="s">
        <v>35</v>
      </c>
      <c r="I21" s="320" t="s">
        <v>35</v>
      </c>
      <c r="J21" s="321" t="s">
        <v>35</v>
      </c>
      <c r="K21" s="324"/>
      <c r="L21" s="324"/>
      <c r="M21" s="324"/>
      <c r="N21" s="324"/>
      <c r="O21" s="324"/>
      <c r="P21" s="324"/>
      <c r="Q21" s="324"/>
      <c r="R21" s="324"/>
      <c r="S21" s="324"/>
      <c r="T21" s="324"/>
      <c r="U21" s="324"/>
      <c r="V21" s="324"/>
      <c r="W21" s="324"/>
      <c r="X21" s="324"/>
    </row>
    <row r="22" spans="1:24" s="325" customFormat="1" ht="17.25" customHeight="1" x14ac:dyDescent="0.25">
      <c r="A22" s="322"/>
      <c r="B22" s="326" t="s">
        <v>124</v>
      </c>
      <c r="C22" s="320" t="s">
        <v>35</v>
      </c>
      <c r="D22" s="320" t="s">
        <v>35</v>
      </c>
      <c r="E22" s="320">
        <v>-9.245228400769509E-2</v>
      </c>
      <c r="F22" s="320" t="s">
        <v>35</v>
      </c>
      <c r="G22" s="320" t="s">
        <v>35</v>
      </c>
      <c r="H22" s="320" t="s">
        <v>35</v>
      </c>
      <c r="I22" s="320" t="s">
        <v>35</v>
      </c>
      <c r="J22" s="321" t="s">
        <v>35</v>
      </c>
      <c r="K22" s="324"/>
      <c r="L22" s="324"/>
      <c r="M22" s="324"/>
      <c r="N22" s="324"/>
      <c r="O22" s="324"/>
      <c r="P22" s="324"/>
      <c r="Q22" s="324"/>
      <c r="R22" s="324"/>
      <c r="S22" s="324"/>
      <c r="T22" s="324"/>
      <c r="U22" s="324"/>
      <c r="V22" s="324"/>
      <c r="W22" s="324"/>
      <c r="X22" s="324"/>
    </row>
    <row r="23" spans="1:24" s="325" customFormat="1" ht="17.25" customHeight="1" x14ac:dyDescent="0.25">
      <c r="A23" s="322"/>
      <c r="B23" s="326" t="s">
        <v>125</v>
      </c>
      <c r="C23" s="320">
        <v>-0.40777339251979766</v>
      </c>
      <c r="D23" s="320">
        <v>-9.8402759999999992E-2</v>
      </c>
      <c r="E23" s="320">
        <v>-0.11981733560923157</v>
      </c>
      <c r="F23" s="320" t="s">
        <v>35</v>
      </c>
      <c r="G23" s="320" t="s">
        <v>35</v>
      </c>
      <c r="H23" s="320" t="s">
        <v>35</v>
      </c>
      <c r="I23" s="320" t="s">
        <v>35</v>
      </c>
      <c r="J23" s="321" t="s">
        <v>35</v>
      </c>
      <c r="K23" s="324"/>
      <c r="L23" s="324"/>
      <c r="M23" s="324"/>
      <c r="N23" s="324"/>
      <c r="O23" s="324"/>
      <c r="P23" s="324"/>
      <c r="Q23" s="324"/>
      <c r="R23" s="324"/>
      <c r="S23" s="324"/>
      <c r="T23" s="324"/>
      <c r="U23" s="324"/>
      <c r="V23" s="324"/>
      <c r="W23" s="324"/>
      <c r="X23" s="324"/>
    </row>
    <row r="24" spans="1:24" s="325" customFormat="1" ht="17.25" customHeight="1" x14ac:dyDescent="0.25">
      <c r="A24" s="322"/>
      <c r="B24" s="326"/>
      <c r="C24" s="320"/>
      <c r="D24" s="320"/>
      <c r="E24" s="320"/>
      <c r="F24" s="320"/>
      <c r="G24" s="320"/>
      <c r="H24" s="320"/>
      <c r="I24" s="320"/>
      <c r="J24" s="321"/>
      <c r="K24" s="324"/>
      <c r="L24" s="324"/>
      <c r="M24" s="324"/>
      <c r="N24" s="324"/>
      <c r="O24" s="324"/>
      <c r="P24" s="324"/>
      <c r="Q24" s="324"/>
      <c r="R24" s="324"/>
      <c r="S24" s="324"/>
      <c r="T24" s="324"/>
      <c r="U24" s="324"/>
      <c r="V24" s="324"/>
      <c r="W24" s="324"/>
      <c r="X24" s="324"/>
    </row>
    <row r="25" spans="1:24" ht="17.25" customHeight="1" x14ac:dyDescent="0.25">
      <c r="A25" s="310"/>
      <c r="B25" s="328" t="s">
        <v>395</v>
      </c>
      <c r="C25" s="320">
        <v>-0.3781933915708332</v>
      </c>
      <c r="D25" s="320">
        <v>-0.79221834999999996</v>
      </c>
      <c r="E25" s="320">
        <v>-0.77157035239039673</v>
      </c>
      <c r="F25" s="320">
        <v>-0.76494001360367125</v>
      </c>
      <c r="G25" s="320">
        <v>-0.76097160963626997</v>
      </c>
      <c r="H25" s="320">
        <v>-0.7564807653956519</v>
      </c>
      <c r="I25" s="320">
        <v>-0.75619618434730307</v>
      </c>
      <c r="J25" s="321">
        <v>-0.75591171035570548</v>
      </c>
      <c r="K25" s="75"/>
      <c r="L25" s="324"/>
      <c r="M25" s="75"/>
      <c r="N25" s="75"/>
      <c r="O25" s="75"/>
      <c r="P25" s="75"/>
      <c r="Q25" s="75"/>
      <c r="R25" s="75"/>
      <c r="S25" s="75"/>
      <c r="T25" s="75"/>
      <c r="U25" s="75"/>
      <c r="V25" s="75"/>
      <c r="W25" s="75"/>
      <c r="X25" s="75"/>
    </row>
    <row r="26" spans="1:24" ht="17.25" customHeight="1" x14ac:dyDescent="0.25">
      <c r="A26" s="310"/>
      <c r="B26" s="329" t="s">
        <v>396</v>
      </c>
      <c r="C26" s="330">
        <v>13.990812667386985</v>
      </c>
      <c r="D26" s="330">
        <v>9.8923993939694927</v>
      </c>
      <c r="E26" s="330">
        <v>12.68275200371261</v>
      </c>
      <c r="F26" s="330">
        <v>15.563593126867787</v>
      </c>
      <c r="G26" s="330">
        <v>15.228591526358386</v>
      </c>
      <c r="H26" s="330">
        <v>15.028439195478116</v>
      </c>
      <c r="I26" s="330">
        <v>14.682783711699084</v>
      </c>
      <c r="J26" s="331">
        <v>14.57354570876266</v>
      </c>
      <c r="K26" s="75"/>
      <c r="L26" s="75"/>
      <c r="M26" s="75"/>
      <c r="N26" s="75"/>
      <c r="O26" s="75"/>
      <c r="P26" s="75"/>
      <c r="Q26" s="75"/>
      <c r="R26" s="75"/>
      <c r="S26" s="75"/>
      <c r="T26" s="75"/>
      <c r="U26" s="75"/>
      <c r="V26" s="75"/>
      <c r="W26" s="75"/>
      <c r="X26" s="75"/>
    </row>
    <row r="27" spans="1:24" ht="17.25" customHeight="1" x14ac:dyDescent="0.25">
      <c r="A27" s="310"/>
      <c r="B27" s="332" t="s">
        <v>397</v>
      </c>
      <c r="C27" s="330">
        <v>3.7690652109687495</v>
      </c>
      <c r="D27" s="330">
        <v>3.9544898260590253</v>
      </c>
      <c r="E27" s="330">
        <v>3.8578517619519834</v>
      </c>
      <c r="F27" s="330">
        <v>3.8247000680183563</v>
      </c>
      <c r="G27" s="330">
        <v>3.8048580481813499</v>
      </c>
      <c r="H27" s="330">
        <v>3.7824038269782596</v>
      </c>
      <c r="I27" s="330">
        <v>3.7809809217365151</v>
      </c>
      <c r="J27" s="331">
        <v>3.7795585517785275</v>
      </c>
      <c r="K27" s="75"/>
      <c r="L27" s="75"/>
      <c r="M27" s="75"/>
      <c r="N27" s="75"/>
      <c r="O27" s="75"/>
      <c r="P27" s="75"/>
      <c r="Q27" s="75"/>
      <c r="R27" s="75"/>
      <c r="S27" s="75"/>
      <c r="T27" s="75"/>
      <c r="U27" s="75"/>
      <c r="V27" s="75"/>
      <c r="W27" s="75"/>
      <c r="X27" s="75"/>
    </row>
    <row r="28" spans="1:24" ht="17.25" customHeight="1" x14ac:dyDescent="0.25">
      <c r="A28" s="310"/>
      <c r="B28" s="333" t="s">
        <v>398</v>
      </c>
      <c r="C28" s="330">
        <v>-4.2741362218038796</v>
      </c>
      <c r="D28" s="330">
        <v>-5.59329995820727</v>
      </c>
      <c r="E28" s="330">
        <v>-5.59329995820727</v>
      </c>
      <c r="F28" s="330">
        <v>-6.3448908391869505</v>
      </c>
      <c r="G28" s="330">
        <v>-6.6015437875717984</v>
      </c>
      <c r="H28" s="330">
        <v>-6.6296823460091936</v>
      </c>
      <c r="I28" s="330">
        <v>-6.6120031930865029</v>
      </c>
      <c r="J28" s="331">
        <v>-6.6522763034443928</v>
      </c>
      <c r="K28" s="75"/>
      <c r="L28" s="75"/>
      <c r="M28" s="75"/>
      <c r="N28" s="75"/>
      <c r="O28" s="75"/>
      <c r="P28" s="75"/>
      <c r="Q28" s="75"/>
      <c r="R28" s="75"/>
      <c r="S28" s="75"/>
      <c r="T28" s="75"/>
      <c r="U28" s="75"/>
      <c r="V28" s="75"/>
      <c r="W28" s="75"/>
      <c r="X28" s="75"/>
    </row>
    <row r="29" spans="1:24" ht="17.25" customHeight="1" x14ac:dyDescent="0.25">
      <c r="A29" s="310"/>
      <c r="B29" s="332" t="s">
        <v>399</v>
      </c>
      <c r="C29" s="330">
        <v>13.485741656551856</v>
      </c>
      <c r="D29" s="330">
        <v>8.2535892618212472</v>
      </c>
      <c r="E29" s="330">
        <v>10.947303807457324</v>
      </c>
      <c r="F29" s="330">
        <v>13.043402355699193</v>
      </c>
      <c r="G29" s="330">
        <v>12.431905786967938</v>
      </c>
      <c r="H29" s="330">
        <v>12.181160676447181</v>
      </c>
      <c r="I29" s="330">
        <v>11.851761440349097</v>
      </c>
      <c r="J29" s="331">
        <v>11.700827957096795</v>
      </c>
      <c r="K29" s="75"/>
      <c r="L29" s="75"/>
      <c r="M29" s="75"/>
      <c r="N29" s="75"/>
      <c r="O29" s="75"/>
      <c r="P29" s="75"/>
      <c r="Q29" s="75"/>
      <c r="R29" s="75"/>
      <c r="S29" s="75"/>
      <c r="T29" s="75"/>
      <c r="U29" s="75"/>
      <c r="V29" s="75"/>
      <c r="W29" s="75"/>
      <c r="X29" s="75"/>
    </row>
    <row r="30" spans="1:24" ht="17.25" customHeight="1" x14ac:dyDescent="0.25">
      <c r="A30" s="334"/>
      <c r="B30" s="332" t="s">
        <v>400</v>
      </c>
      <c r="C30" s="330">
        <v>17.759877878355734</v>
      </c>
      <c r="D30" s="330">
        <v>13.846889220028517</v>
      </c>
      <c r="E30" s="330">
        <v>16.540603765664592</v>
      </c>
      <c r="F30" s="330">
        <v>19.388293194886145</v>
      </c>
      <c r="G30" s="330">
        <v>19.033449574539738</v>
      </c>
      <c r="H30" s="330">
        <v>18.810843022456375</v>
      </c>
      <c r="I30" s="330">
        <v>18.463764633435602</v>
      </c>
      <c r="J30" s="331">
        <v>18.353104260541187</v>
      </c>
      <c r="K30" s="75"/>
      <c r="L30" s="75"/>
      <c r="M30" s="75"/>
      <c r="N30" s="75"/>
      <c r="O30" s="75"/>
      <c r="P30" s="75"/>
      <c r="Q30" s="75"/>
      <c r="R30" s="75"/>
      <c r="S30" s="75"/>
      <c r="T30" s="75"/>
      <c r="U30" s="75"/>
      <c r="V30" s="75"/>
      <c r="W30" s="75"/>
      <c r="X30" s="75"/>
    </row>
    <row r="31" spans="1:24" ht="15" customHeight="1" x14ac:dyDescent="0.25">
      <c r="A31" s="334"/>
      <c r="B31" s="1126" t="s">
        <v>401</v>
      </c>
      <c r="C31" s="1127"/>
      <c r="D31" s="1127"/>
      <c r="E31" s="1127"/>
      <c r="F31" s="1127"/>
      <c r="G31" s="1127"/>
      <c r="H31" s="1127"/>
      <c r="I31" s="1127"/>
      <c r="J31" s="1128"/>
      <c r="K31" s="75"/>
      <c r="L31" s="75"/>
      <c r="M31" s="75"/>
      <c r="N31" s="75"/>
      <c r="O31" s="75"/>
      <c r="P31" s="75"/>
      <c r="Q31" s="75"/>
      <c r="R31" s="75"/>
      <c r="S31" s="75"/>
      <c r="T31" s="75"/>
      <c r="U31" s="75"/>
      <c r="V31" s="75"/>
      <c r="W31" s="75"/>
      <c r="X31" s="75"/>
    </row>
    <row r="32" spans="1:24" ht="13.5" customHeight="1" x14ac:dyDescent="0.25">
      <c r="A32" s="334"/>
      <c r="B32" s="1126" t="s">
        <v>402</v>
      </c>
      <c r="C32" s="1127"/>
      <c r="D32" s="1127"/>
      <c r="E32" s="1127"/>
      <c r="F32" s="1127"/>
      <c r="G32" s="1127"/>
      <c r="H32" s="1127"/>
      <c r="I32" s="1127"/>
      <c r="J32" s="1128"/>
      <c r="K32" s="75"/>
      <c r="L32" s="75"/>
      <c r="M32" s="75"/>
      <c r="N32" s="75"/>
      <c r="O32" s="75"/>
      <c r="P32" s="75"/>
      <c r="Q32" s="75"/>
      <c r="R32" s="75"/>
      <c r="S32" s="75"/>
      <c r="T32" s="75"/>
      <c r="U32" s="75"/>
      <c r="V32" s="75"/>
      <c r="W32" s="75"/>
      <c r="X32" s="75"/>
    </row>
    <row r="33" spans="1:12" ht="24" customHeight="1" x14ac:dyDescent="0.25">
      <c r="A33" s="327"/>
      <c r="B33" s="1126" t="s">
        <v>403</v>
      </c>
      <c r="C33" s="1127"/>
      <c r="D33" s="1127"/>
      <c r="E33" s="1127"/>
      <c r="F33" s="1127"/>
      <c r="G33" s="1127"/>
      <c r="H33" s="1127"/>
      <c r="I33" s="1127"/>
      <c r="J33" s="1128"/>
      <c r="L33" s="75"/>
    </row>
    <row r="34" spans="1:12" ht="15.75" customHeight="1" x14ac:dyDescent="0.25">
      <c r="A34" s="334"/>
      <c r="B34" s="1126" t="s">
        <v>404</v>
      </c>
      <c r="C34" s="1127"/>
      <c r="D34" s="1127"/>
      <c r="E34" s="1127"/>
      <c r="F34" s="1127"/>
      <c r="G34" s="1127"/>
      <c r="H34" s="1127"/>
      <c r="I34" s="1127"/>
      <c r="J34" s="1128"/>
      <c r="L34" s="75"/>
    </row>
    <row r="35" spans="1:12" ht="22.5" customHeight="1" x14ac:dyDescent="0.25">
      <c r="A35" s="310"/>
      <c r="B35" s="1129" t="s">
        <v>405</v>
      </c>
      <c r="C35" s="1130"/>
      <c r="D35" s="1130"/>
      <c r="E35" s="1130"/>
      <c r="F35" s="1130"/>
      <c r="G35" s="1130"/>
      <c r="H35" s="1130"/>
      <c r="I35" s="1130"/>
      <c r="J35" s="1131"/>
      <c r="K35" s="239"/>
      <c r="L35" s="75"/>
    </row>
    <row r="36" spans="1:12" ht="13.5" customHeight="1" x14ac:dyDescent="0.25">
      <c r="A36" s="310"/>
      <c r="B36" s="1126" t="s">
        <v>406</v>
      </c>
      <c r="C36" s="1127"/>
      <c r="D36" s="1127"/>
      <c r="E36" s="1127"/>
      <c r="F36" s="1127"/>
      <c r="G36" s="1127"/>
      <c r="H36" s="1127"/>
      <c r="I36" s="1127"/>
      <c r="J36" s="1128"/>
      <c r="L36" s="75"/>
    </row>
    <row r="37" spans="1:12" ht="23.25" customHeight="1" x14ac:dyDescent="0.25">
      <c r="A37" s="310"/>
      <c r="B37" s="1132" t="s">
        <v>407</v>
      </c>
      <c r="C37" s="1133"/>
      <c r="D37" s="1133"/>
      <c r="E37" s="1133"/>
      <c r="F37" s="1133"/>
      <c r="G37" s="1133"/>
      <c r="H37" s="1133"/>
      <c r="I37" s="1133"/>
      <c r="J37" s="1134"/>
      <c r="L37" s="75"/>
    </row>
    <row r="38" spans="1:12" ht="12" customHeight="1" thickBot="1" x14ac:dyDescent="0.3">
      <c r="A38" s="310"/>
      <c r="B38" s="1141" t="s">
        <v>408</v>
      </c>
      <c r="C38" s="1142"/>
      <c r="D38" s="1142"/>
      <c r="E38" s="1142"/>
      <c r="F38" s="1142"/>
      <c r="G38" s="1142"/>
      <c r="H38" s="1142"/>
      <c r="I38" s="1142"/>
      <c r="J38" s="1143"/>
      <c r="L38" s="75"/>
    </row>
    <row r="39" spans="1:12" ht="13.5" customHeight="1" x14ac:dyDescent="0.25">
      <c r="A39" s="310"/>
      <c r="B39" s="335"/>
      <c r="C39" s="336"/>
      <c r="D39" s="336"/>
      <c r="E39" s="336"/>
      <c r="F39" s="336"/>
      <c r="G39" s="336"/>
      <c r="H39" s="336"/>
      <c r="I39" s="336"/>
      <c r="J39" s="8"/>
      <c r="L39" s="75"/>
    </row>
    <row r="40" spans="1:12" ht="13.5" customHeight="1" x14ac:dyDescent="0.25">
      <c r="A40" s="310"/>
      <c r="B40" s="335"/>
      <c r="C40" s="336"/>
      <c r="D40" s="336"/>
      <c r="E40" s="336"/>
      <c r="F40" s="336"/>
      <c r="G40" s="336"/>
      <c r="H40" s="336"/>
      <c r="I40" s="336"/>
      <c r="J40" s="8"/>
      <c r="L40" s="75"/>
    </row>
    <row r="41" spans="1:12" s="337" customFormat="1" x14ac:dyDescent="0.2">
      <c r="B41" s="6"/>
      <c r="C41" s="6"/>
      <c r="D41" s="6"/>
      <c r="E41" s="6"/>
      <c r="F41" s="6"/>
      <c r="G41" s="6"/>
      <c r="H41" s="6"/>
      <c r="I41" s="6"/>
      <c r="J41" s="6"/>
    </row>
    <row r="42" spans="1:12" s="337" customFormat="1" x14ac:dyDescent="0.2">
      <c r="B42" s="6"/>
      <c r="C42" s="6"/>
      <c r="D42" s="6"/>
      <c r="E42" s="6"/>
      <c r="F42" s="6"/>
      <c r="G42" s="6"/>
      <c r="H42" s="6"/>
      <c r="I42" s="6"/>
      <c r="J42" s="6"/>
    </row>
    <row r="43" spans="1:12" x14ac:dyDescent="0.2">
      <c r="B43" s="6"/>
      <c r="C43" s="6"/>
      <c r="D43" s="6"/>
      <c r="E43" s="6"/>
      <c r="F43" s="6"/>
      <c r="G43" s="6"/>
      <c r="H43" s="6"/>
      <c r="I43" s="6"/>
      <c r="J43" s="6"/>
    </row>
    <row r="44" spans="1:12" s="337" customFormat="1" x14ac:dyDescent="0.2">
      <c r="B44" s="6"/>
      <c r="C44" s="6"/>
      <c r="D44" s="6"/>
      <c r="E44" s="6"/>
      <c r="F44" s="6"/>
      <c r="G44" s="6"/>
      <c r="H44" s="6"/>
      <c r="I44" s="6"/>
      <c r="J44" s="6"/>
    </row>
    <row r="45" spans="1:12" s="337" customFormat="1" x14ac:dyDescent="0.2">
      <c r="B45" s="6"/>
      <c r="C45" s="6"/>
      <c r="D45" s="6"/>
      <c r="E45" s="6"/>
      <c r="F45" s="6"/>
      <c r="G45" s="6"/>
      <c r="H45" s="6"/>
      <c r="I45" s="6"/>
      <c r="J45" s="6"/>
    </row>
    <row r="46" spans="1:12" x14ac:dyDescent="0.2">
      <c r="B46" s="6"/>
      <c r="C46" s="6"/>
      <c r="D46" s="6"/>
      <c r="E46" s="6"/>
      <c r="F46" s="6"/>
      <c r="G46" s="6"/>
      <c r="H46" s="6"/>
      <c r="I46" s="6"/>
      <c r="J46" s="6"/>
    </row>
    <row r="47" spans="1:12" x14ac:dyDescent="0.2">
      <c r="B47" s="6"/>
      <c r="C47" s="6"/>
      <c r="D47" s="6"/>
      <c r="E47" s="6"/>
      <c r="F47" s="6"/>
      <c r="G47" s="6"/>
      <c r="H47" s="6"/>
      <c r="I47" s="6"/>
      <c r="J47" s="6"/>
    </row>
    <row r="48" spans="1:12" x14ac:dyDescent="0.2">
      <c r="B48" s="6"/>
      <c r="C48" s="6"/>
      <c r="D48" s="6"/>
      <c r="E48" s="6"/>
      <c r="F48" s="6"/>
      <c r="G48" s="6"/>
      <c r="H48" s="6"/>
      <c r="I48" s="6"/>
      <c r="J48" s="6"/>
    </row>
    <row r="49" spans="2:10" x14ac:dyDescent="0.2">
      <c r="B49" s="6"/>
      <c r="C49" s="6"/>
      <c r="D49" s="6"/>
      <c r="E49" s="6"/>
      <c r="F49" s="6"/>
      <c r="G49" s="6"/>
      <c r="H49" s="6"/>
      <c r="I49" s="6"/>
      <c r="J49" s="6"/>
    </row>
  </sheetData>
  <mergeCells count="11">
    <mergeCell ref="B38:J38"/>
    <mergeCell ref="B33:J33"/>
    <mergeCell ref="B34:J34"/>
    <mergeCell ref="B35:J35"/>
    <mergeCell ref="B36:J36"/>
    <mergeCell ref="B37:J37"/>
    <mergeCell ref="B2:J2"/>
    <mergeCell ref="B31:J31"/>
    <mergeCell ref="B32:J32"/>
    <mergeCell ref="C3:J3"/>
    <mergeCell ref="D4:J4"/>
  </mergeCells>
  <hyperlinks>
    <hyperlink ref="A1" location="Contents!B22" display="Back to contents"/>
  </hyperlinks>
  <pageMargins left="0.74803149606299213" right="0.74803149606299213" top="0.98425196850393704" bottom="0.98425196850393704" header="0.51181102362204722" footer="0.51181102362204722"/>
  <pageSetup paperSize="9" scale="74" orientation="landscape" r:id="rId1"/>
  <headerFooter alignWithMargins="0">
    <oddHeader>&amp;CEconomic and fiscal outlook - supplementary tables: 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3"/>
    <pageSetUpPr fitToPage="1"/>
  </sheetPr>
  <dimension ref="A1:AD61"/>
  <sheetViews>
    <sheetView workbookViewId="0"/>
  </sheetViews>
  <sheetFormatPr defaultColWidth="9.33203125" defaultRowHeight="12.75" x14ac:dyDescent="0.2"/>
  <cols>
    <col min="1" max="1" width="9.33203125" style="5" customWidth="1"/>
    <col min="2" max="2" width="3.44140625" style="5" customWidth="1"/>
    <col min="3" max="3" width="61.109375" style="5" customWidth="1"/>
    <col min="4" max="10" width="8.6640625" style="5" customWidth="1"/>
    <col min="11" max="12" width="9.33203125" style="5"/>
    <col min="13" max="13" width="4.77734375" style="5" bestFit="1" customWidth="1"/>
    <col min="14" max="19" width="4.33203125" style="5" bestFit="1" customWidth="1"/>
    <col min="20" max="16384" width="9.33203125" style="5"/>
  </cols>
  <sheetData>
    <row r="1" spans="1:30" ht="33.75" customHeight="1" thickBot="1" x14ac:dyDescent="0.25">
      <c r="A1" s="17" t="s">
        <v>0</v>
      </c>
    </row>
    <row r="2" spans="1:30" ht="24" customHeight="1" thickBot="1" x14ac:dyDescent="0.25">
      <c r="B2" s="988" t="s">
        <v>292</v>
      </c>
      <c r="C2" s="989"/>
      <c r="D2" s="989"/>
      <c r="E2" s="989"/>
      <c r="F2" s="989"/>
      <c r="G2" s="989"/>
      <c r="H2" s="989"/>
      <c r="I2" s="989"/>
      <c r="J2" s="990"/>
      <c r="M2" s="8"/>
    </row>
    <row r="3" spans="1:30" ht="15.75" x14ac:dyDescent="0.2">
      <c r="B3" s="60"/>
      <c r="C3" s="251"/>
      <c r="D3" s="1104" t="s">
        <v>1</v>
      </c>
      <c r="E3" s="1104"/>
      <c r="F3" s="1104"/>
      <c r="G3" s="1104"/>
      <c r="H3" s="1104"/>
      <c r="I3" s="1104"/>
      <c r="J3" s="1105"/>
    </row>
    <row r="4" spans="1:30" ht="18" customHeight="1" x14ac:dyDescent="0.2">
      <c r="B4" s="62"/>
      <c r="C4" s="252"/>
      <c r="D4" s="253" t="s">
        <v>2</v>
      </c>
      <c r="E4" s="1147" t="s">
        <v>3</v>
      </c>
      <c r="F4" s="1147"/>
      <c r="G4" s="1147"/>
      <c r="H4" s="1147"/>
      <c r="I4" s="1147"/>
      <c r="J4" s="1148"/>
    </row>
    <row r="5" spans="1:30" ht="15.75" x14ac:dyDescent="0.2">
      <c r="B5" s="254"/>
      <c r="C5" s="252"/>
      <c r="D5" s="24" t="s">
        <v>6</v>
      </c>
      <c r="E5" s="24" t="s">
        <v>7</v>
      </c>
      <c r="F5" s="24" t="s">
        <v>8</v>
      </c>
      <c r="G5" s="24" t="s">
        <v>9</v>
      </c>
      <c r="H5" s="24" t="s">
        <v>10</v>
      </c>
      <c r="I5" s="24" t="s">
        <v>259</v>
      </c>
      <c r="J5" s="255" t="s">
        <v>318</v>
      </c>
    </row>
    <row r="6" spans="1:30" x14ac:dyDescent="0.2">
      <c r="B6" s="1149" t="s">
        <v>132</v>
      </c>
      <c r="C6" s="1150"/>
      <c r="D6" s="1150"/>
      <c r="E6" s="1150"/>
      <c r="F6" s="1150"/>
      <c r="G6" s="1150"/>
      <c r="H6" s="1150"/>
      <c r="I6" s="1150"/>
      <c r="J6" s="1151"/>
    </row>
    <row r="7" spans="1:30" x14ac:dyDescent="0.2">
      <c r="B7" s="256" t="s">
        <v>133</v>
      </c>
      <c r="C7" s="257"/>
      <c r="D7" s="258"/>
      <c r="E7" s="258"/>
      <c r="F7" s="258"/>
      <c r="G7" s="258"/>
      <c r="H7" s="258"/>
      <c r="I7" s="258"/>
      <c r="J7" s="259"/>
    </row>
    <row r="8" spans="1:30" x14ac:dyDescent="0.2">
      <c r="B8" s="260"/>
      <c r="C8" s="257" t="s">
        <v>134</v>
      </c>
      <c r="D8" s="67">
        <v>-0.27891499999999747</v>
      </c>
      <c r="E8" s="67">
        <v>-0.42631537244313061</v>
      </c>
      <c r="F8" s="67">
        <v>-0.50787529395448761</v>
      </c>
      <c r="G8" s="67">
        <v>-0.49669399330812863</v>
      </c>
      <c r="H8" s="67">
        <v>-0.49910672614499718</v>
      </c>
      <c r="I8" s="67">
        <v>-0.5015239903253752</v>
      </c>
      <c r="J8" s="68">
        <v>-0.49922867813938387</v>
      </c>
      <c r="K8" s="67"/>
      <c r="L8" s="67"/>
      <c r="M8" s="67"/>
      <c r="N8" s="67"/>
      <c r="O8" s="67"/>
      <c r="P8" s="67"/>
      <c r="Q8" s="67"/>
      <c r="R8" s="67"/>
      <c r="S8" s="67"/>
      <c r="T8" s="67"/>
      <c r="V8" s="261"/>
      <c r="W8" s="261"/>
      <c r="X8" s="261"/>
      <c r="Y8" s="261"/>
      <c r="Z8" s="261"/>
      <c r="AA8" s="261"/>
      <c r="AB8" s="261"/>
      <c r="AC8" s="261"/>
      <c r="AD8" s="261"/>
    </row>
    <row r="9" spans="1:30" x14ac:dyDescent="0.2">
      <c r="B9" s="260"/>
      <c r="C9" s="257" t="s">
        <v>135</v>
      </c>
      <c r="D9" s="67">
        <v>0.78679399999999999</v>
      </c>
      <c r="E9" s="67">
        <v>0.33176099999999997</v>
      </c>
      <c r="F9" s="67">
        <v>0.26427400000000012</v>
      </c>
      <c r="G9" s="67">
        <v>0.26427400000000001</v>
      </c>
      <c r="H9" s="67">
        <v>0.26427400000000001</v>
      </c>
      <c r="I9" s="67">
        <v>0.26427400000000001</v>
      </c>
      <c r="J9" s="68">
        <v>0.26427400000000001</v>
      </c>
      <c r="V9" s="261"/>
      <c r="W9" s="261"/>
      <c r="X9" s="261"/>
      <c r="Y9" s="261"/>
      <c r="Z9" s="261"/>
      <c r="AA9" s="261"/>
      <c r="AB9" s="261"/>
    </row>
    <row r="10" spans="1:30" x14ac:dyDescent="0.2">
      <c r="B10" s="260"/>
      <c r="C10" s="257" t="s">
        <v>136</v>
      </c>
      <c r="D10" s="67">
        <v>0.70382400000000001</v>
      </c>
      <c r="E10" s="67">
        <v>0.62594400000000006</v>
      </c>
      <c r="F10" s="67">
        <v>0.62594400000000006</v>
      </c>
      <c r="G10" s="67">
        <v>0.62594400000000006</v>
      </c>
      <c r="H10" s="67">
        <v>0.62594400000000006</v>
      </c>
      <c r="I10" s="67">
        <v>0.62594400000000006</v>
      </c>
      <c r="J10" s="68">
        <v>0.62594400000000006</v>
      </c>
      <c r="V10" s="261"/>
      <c r="W10" s="261"/>
      <c r="X10" s="261"/>
      <c r="Y10" s="261"/>
      <c r="Z10" s="261"/>
      <c r="AA10" s="261"/>
      <c r="AB10" s="261"/>
    </row>
    <row r="11" spans="1:30" x14ac:dyDescent="0.2">
      <c r="B11" s="260"/>
      <c r="C11" s="257" t="s">
        <v>137</v>
      </c>
      <c r="D11" s="67">
        <v>-0.5703419999999999</v>
      </c>
      <c r="E11" s="67">
        <v>-0.25277299999999997</v>
      </c>
      <c r="F11" s="67">
        <v>-0.27030799999999999</v>
      </c>
      <c r="G11" s="67">
        <v>-0.29060799999999998</v>
      </c>
      <c r="H11" s="67">
        <v>-0.29060799999999998</v>
      </c>
      <c r="I11" s="67">
        <v>-0.29060799999999998</v>
      </c>
      <c r="J11" s="68">
        <v>-0.29160799999999998</v>
      </c>
      <c r="V11" s="261"/>
      <c r="W11" s="261"/>
      <c r="X11" s="261"/>
      <c r="Y11" s="261"/>
      <c r="Z11" s="261"/>
      <c r="AA11" s="261"/>
      <c r="AB11" s="261"/>
    </row>
    <row r="12" spans="1:30" x14ac:dyDescent="0.2">
      <c r="B12" s="260"/>
      <c r="C12" s="257" t="s">
        <v>138</v>
      </c>
      <c r="D12" s="67">
        <v>0.72782500000000017</v>
      </c>
      <c r="E12" s="67">
        <v>0.62079899999999999</v>
      </c>
      <c r="F12" s="67">
        <v>0.635799</v>
      </c>
      <c r="G12" s="67">
        <v>0.62579899999999999</v>
      </c>
      <c r="H12" s="67">
        <v>0.62579899999999999</v>
      </c>
      <c r="I12" s="67">
        <v>0.62579899999999999</v>
      </c>
      <c r="J12" s="68">
        <v>0.62579899999999999</v>
      </c>
      <c r="V12" s="261"/>
      <c r="W12" s="261"/>
      <c r="X12" s="261"/>
      <c r="Y12" s="261"/>
      <c r="Z12" s="261"/>
      <c r="AA12" s="261"/>
      <c r="AB12" s="261"/>
    </row>
    <row r="13" spans="1:30" x14ac:dyDescent="0.2">
      <c r="B13" s="262" t="s">
        <v>139</v>
      </c>
      <c r="C13" s="263"/>
      <c r="D13" s="73">
        <v>1.3691860000000029</v>
      </c>
      <c r="E13" s="73">
        <v>0.89941562755686943</v>
      </c>
      <c r="F13" s="73">
        <v>0.74783370604551258</v>
      </c>
      <c r="G13" s="73">
        <v>0.7287150066918715</v>
      </c>
      <c r="H13" s="73">
        <v>0.7263022738550029</v>
      </c>
      <c r="I13" s="73">
        <v>0.72388500967462488</v>
      </c>
      <c r="J13" s="74">
        <v>0.72518032186061621</v>
      </c>
      <c r="M13" s="264"/>
      <c r="N13" s="264"/>
      <c r="O13" s="264"/>
      <c r="P13" s="264"/>
      <c r="Q13" s="264"/>
      <c r="R13" s="264"/>
      <c r="S13" s="264"/>
      <c r="V13" s="261"/>
      <c r="W13" s="261"/>
      <c r="X13" s="261"/>
      <c r="Y13" s="261"/>
      <c r="Z13" s="261"/>
      <c r="AA13" s="261"/>
      <c r="AB13" s="261"/>
    </row>
    <row r="14" spans="1:30" x14ac:dyDescent="0.2">
      <c r="B14" s="256" t="s">
        <v>140</v>
      </c>
      <c r="C14" s="257"/>
      <c r="D14" s="67"/>
      <c r="E14" s="67"/>
      <c r="F14" s="67"/>
      <c r="G14" s="67"/>
      <c r="H14" s="67"/>
      <c r="I14" s="67"/>
      <c r="J14" s="68"/>
      <c r="V14" s="261"/>
      <c r="W14" s="261"/>
      <c r="X14" s="261"/>
      <c r="Y14" s="261"/>
      <c r="Z14" s="261"/>
      <c r="AA14" s="261"/>
      <c r="AB14" s="261"/>
    </row>
    <row r="15" spans="1:30" x14ac:dyDescent="0.2">
      <c r="B15" s="256"/>
      <c r="C15" s="257" t="s">
        <v>141</v>
      </c>
      <c r="D15" s="67"/>
      <c r="E15" s="67"/>
      <c r="F15" s="67"/>
      <c r="G15" s="67"/>
      <c r="H15" s="67"/>
      <c r="I15" s="67"/>
      <c r="J15" s="68"/>
      <c r="V15" s="261"/>
      <c r="W15" s="261"/>
      <c r="X15" s="261"/>
      <c r="Y15" s="261"/>
      <c r="Z15" s="261"/>
      <c r="AA15" s="261"/>
      <c r="AB15" s="261"/>
    </row>
    <row r="16" spans="1:30" x14ac:dyDescent="0.2">
      <c r="B16" s="256"/>
      <c r="C16" s="265" t="s">
        <v>142</v>
      </c>
      <c r="D16" s="67">
        <v>-2.8370000000000002</v>
      </c>
      <c r="E16" s="67">
        <v>-2.9217298958263322</v>
      </c>
      <c r="F16" s="67">
        <v>-3.0446710703944975</v>
      </c>
      <c r="G16" s="67">
        <v>-3.1474095909563173</v>
      </c>
      <c r="H16" s="67">
        <v>-3.2299454575117927</v>
      </c>
      <c r="I16" s="67">
        <v>-3.3049053288148889</v>
      </c>
      <c r="J16" s="68">
        <v>-3.3798652001179845</v>
      </c>
      <c r="V16" s="261"/>
      <c r="W16" s="261"/>
      <c r="X16" s="261"/>
      <c r="Y16" s="261"/>
      <c r="Z16" s="261"/>
      <c r="AA16" s="261"/>
      <c r="AB16" s="261"/>
    </row>
    <row r="17" spans="2:28" x14ac:dyDescent="0.2">
      <c r="B17" s="256"/>
      <c r="C17" s="257" t="s">
        <v>143</v>
      </c>
      <c r="D17" s="67"/>
      <c r="E17" s="67"/>
      <c r="F17" s="67"/>
      <c r="G17" s="67"/>
      <c r="H17" s="67"/>
      <c r="I17" s="67"/>
      <c r="J17" s="68"/>
      <c r="V17" s="261"/>
      <c r="W17" s="261"/>
      <c r="X17" s="261"/>
      <c r="Y17" s="261"/>
      <c r="Z17" s="261"/>
      <c r="AA17" s="261"/>
      <c r="AB17" s="261"/>
    </row>
    <row r="18" spans="2:28" x14ac:dyDescent="0.2">
      <c r="B18" s="256"/>
      <c r="C18" s="265" t="s">
        <v>144</v>
      </c>
      <c r="D18" s="67">
        <v>0.69661005839030254</v>
      </c>
      <c r="E18" s="67">
        <v>0</v>
      </c>
      <c r="F18" s="67">
        <v>0</v>
      </c>
      <c r="G18" s="67">
        <v>0</v>
      </c>
      <c r="H18" s="67">
        <v>0</v>
      </c>
      <c r="I18" s="67">
        <v>0</v>
      </c>
      <c r="J18" s="68">
        <v>0</v>
      </c>
      <c r="V18" s="261"/>
      <c r="W18" s="261"/>
      <c r="X18" s="261"/>
      <c r="Y18" s="261"/>
      <c r="Z18" s="261"/>
      <c r="AA18" s="261"/>
      <c r="AB18" s="261"/>
    </row>
    <row r="19" spans="2:28" x14ac:dyDescent="0.2">
      <c r="B19" s="256"/>
      <c r="C19" s="265" t="s">
        <v>130</v>
      </c>
      <c r="D19" s="67">
        <v>-0.31256992291152347</v>
      </c>
      <c r="E19" s="67">
        <v>-3.0292321150106771E-2</v>
      </c>
      <c r="F19" s="67">
        <v>-0.25459422221881223</v>
      </c>
      <c r="G19" s="67">
        <v>-0.24553525667249709</v>
      </c>
      <c r="H19" s="67">
        <v>-0.2384127695154093</v>
      </c>
      <c r="I19" s="67">
        <v>-0.23186978828297719</v>
      </c>
      <c r="J19" s="68">
        <v>-0.23186978828297719</v>
      </c>
      <c r="V19" s="261"/>
      <c r="W19" s="261"/>
      <c r="X19" s="261"/>
      <c r="Y19" s="261"/>
      <c r="Z19" s="261"/>
      <c r="AA19" s="261"/>
      <c r="AB19" s="261"/>
    </row>
    <row r="20" spans="2:28" x14ac:dyDescent="0.2">
      <c r="B20" s="256"/>
      <c r="C20" s="265" t="s">
        <v>145</v>
      </c>
      <c r="D20" s="67">
        <v>-0.55651600000000012</v>
      </c>
      <c r="E20" s="67">
        <v>0</v>
      </c>
      <c r="F20" s="67">
        <v>0</v>
      </c>
      <c r="G20" s="67">
        <v>0</v>
      </c>
      <c r="H20" s="67">
        <v>0</v>
      </c>
      <c r="I20" s="67">
        <v>0</v>
      </c>
      <c r="J20" s="68">
        <v>0</v>
      </c>
      <c r="V20" s="261"/>
      <c r="W20" s="261"/>
      <c r="X20" s="261"/>
      <c r="Y20" s="261"/>
      <c r="Z20" s="261"/>
      <c r="AA20" s="261"/>
      <c r="AB20" s="261"/>
    </row>
    <row r="21" spans="2:28" x14ac:dyDescent="0.2">
      <c r="B21" s="256"/>
      <c r="C21" s="257" t="s">
        <v>134</v>
      </c>
      <c r="D21" s="67"/>
      <c r="E21" s="67"/>
      <c r="F21" s="67"/>
      <c r="G21" s="67"/>
      <c r="H21" s="67"/>
      <c r="I21" s="67"/>
      <c r="J21" s="68"/>
      <c r="V21" s="261"/>
      <c r="W21" s="261"/>
      <c r="X21" s="261"/>
      <c r="Y21" s="261"/>
      <c r="Z21" s="261"/>
      <c r="AA21" s="261"/>
      <c r="AB21" s="261"/>
    </row>
    <row r="22" spans="2:28" x14ac:dyDescent="0.2">
      <c r="B22" s="256"/>
      <c r="C22" s="266" t="s">
        <v>146</v>
      </c>
      <c r="D22" s="67">
        <v>-1.389</v>
      </c>
      <c r="E22" s="67">
        <v>-1.389</v>
      </c>
      <c r="F22" s="67">
        <v>-1.4702094820284244</v>
      </c>
      <c r="G22" s="67">
        <v>-1.5091944946282458</v>
      </c>
      <c r="H22" s="67">
        <v>-1.5437333981033543</v>
      </c>
      <c r="I22" s="67">
        <v>-1.5789299974566817</v>
      </c>
      <c r="J22" s="68">
        <v>-1.5923235479979521</v>
      </c>
      <c r="V22" s="261"/>
      <c r="W22" s="261"/>
      <c r="X22" s="261"/>
      <c r="Y22" s="261"/>
      <c r="Z22" s="261"/>
      <c r="AA22" s="261"/>
      <c r="AB22" s="261"/>
    </row>
    <row r="23" spans="2:28" x14ac:dyDescent="0.2">
      <c r="B23" s="256"/>
      <c r="C23" s="265" t="s">
        <v>103</v>
      </c>
      <c r="D23" s="67">
        <v>2.3661989999999999</v>
      </c>
      <c r="E23" s="67">
        <v>2.3229192256063063</v>
      </c>
      <c r="F23" s="67">
        <v>2.3349888985419329</v>
      </c>
      <c r="G23" s="67">
        <v>2.3468759787391922</v>
      </c>
      <c r="H23" s="67">
        <v>2.3594664803734573</v>
      </c>
      <c r="I23" s="67">
        <v>2.3732605317901387</v>
      </c>
      <c r="J23" s="68">
        <v>2.3882907458098872</v>
      </c>
      <c r="K23" s="67"/>
      <c r="V23" s="261"/>
      <c r="W23" s="261"/>
      <c r="X23" s="261"/>
      <c r="Y23" s="261"/>
      <c r="Z23" s="261"/>
      <c r="AA23" s="261"/>
      <c r="AB23" s="261"/>
    </row>
    <row r="24" spans="2:28" x14ac:dyDescent="0.2">
      <c r="B24" s="256"/>
      <c r="C24" s="257" t="s">
        <v>138</v>
      </c>
      <c r="D24" s="67"/>
      <c r="E24" s="67"/>
      <c r="F24" s="67"/>
      <c r="G24" s="67"/>
      <c r="H24" s="67"/>
      <c r="I24" s="67"/>
      <c r="J24" s="68"/>
      <c r="V24" s="261"/>
      <c r="W24" s="261"/>
      <c r="X24" s="261"/>
      <c r="Y24" s="261"/>
      <c r="Z24" s="261"/>
      <c r="AA24" s="261"/>
      <c r="AB24" s="261"/>
    </row>
    <row r="25" spans="2:28" x14ac:dyDescent="0.2">
      <c r="B25" s="256"/>
      <c r="C25" s="265" t="s">
        <v>147</v>
      </c>
      <c r="D25" s="67">
        <v>0.88400000000000001</v>
      </c>
      <c r="E25" s="67">
        <v>1.3440939278713595</v>
      </c>
      <c r="F25" s="67">
        <v>1.0911077209109816</v>
      </c>
      <c r="G25" s="67">
        <v>1.313354212025758</v>
      </c>
      <c r="H25" s="67">
        <v>1.105143181708756</v>
      </c>
      <c r="I25" s="67">
        <v>1.007254824990494</v>
      </c>
      <c r="J25" s="68">
        <v>0.63541026756922836</v>
      </c>
      <c r="V25" s="261"/>
      <c r="W25" s="261"/>
      <c r="X25" s="261"/>
      <c r="Y25" s="261"/>
      <c r="Z25" s="261"/>
      <c r="AA25" s="261"/>
      <c r="AB25" s="261"/>
    </row>
    <row r="26" spans="2:28" x14ac:dyDescent="0.2">
      <c r="B26" s="256"/>
      <c r="C26" s="257" t="s">
        <v>135</v>
      </c>
      <c r="D26" s="67"/>
      <c r="E26" s="67"/>
      <c r="F26" s="67"/>
      <c r="G26" s="67"/>
      <c r="H26" s="67"/>
      <c r="I26" s="67"/>
      <c r="J26" s="68"/>
      <c r="V26" s="261"/>
      <c r="W26" s="261"/>
      <c r="X26" s="261"/>
      <c r="Y26" s="261"/>
      <c r="Z26" s="261"/>
      <c r="AA26" s="261"/>
      <c r="AB26" s="261"/>
    </row>
    <row r="27" spans="2:28" x14ac:dyDescent="0.2">
      <c r="B27" s="256"/>
      <c r="C27" s="265" t="s">
        <v>148</v>
      </c>
      <c r="D27" s="67">
        <v>-7.0000000000014495E-3</v>
      </c>
      <c r="E27" s="67">
        <v>0.1</v>
      </c>
      <c r="F27" s="67">
        <v>0.1</v>
      </c>
      <c r="G27" s="67">
        <v>0.1</v>
      </c>
      <c r="H27" s="67">
        <v>0.1</v>
      </c>
      <c r="I27" s="67">
        <v>0.1</v>
      </c>
      <c r="J27" s="68">
        <v>0.1</v>
      </c>
      <c r="K27" s="67"/>
      <c r="L27" s="67"/>
      <c r="M27" s="67"/>
      <c r="N27" s="67"/>
      <c r="O27" s="67"/>
      <c r="P27" s="67"/>
      <c r="Q27" s="67"/>
      <c r="R27" s="67"/>
      <c r="S27" s="67"/>
      <c r="T27" s="67"/>
      <c r="V27" s="261"/>
      <c r="W27" s="261"/>
      <c r="X27" s="261"/>
      <c r="Y27" s="261"/>
      <c r="Z27" s="261"/>
      <c r="AA27" s="261"/>
      <c r="AB27" s="261"/>
    </row>
    <row r="28" spans="2:28" x14ac:dyDescent="0.2">
      <c r="B28" s="260"/>
      <c r="C28" s="257" t="s">
        <v>149</v>
      </c>
      <c r="D28" s="67">
        <v>0.109</v>
      </c>
      <c r="E28" s="67">
        <v>0.1110317621252742</v>
      </c>
      <c r="F28" s="67">
        <v>0.11271604192054595</v>
      </c>
      <c r="G28" s="67">
        <v>0.11448639532049719</v>
      </c>
      <c r="H28" s="67">
        <v>0.11638825006093101</v>
      </c>
      <c r="I28" s="67">
        <v>0.11841071411162563</v>
      </c>
      <c r="J28" s="68">
        <v>0.12058779185961489</v>
      </c>
      <c r="V28" s="261"/>
      <c r="W28" s="261"/>
      <c r="X28" s="261"/>
      <c r="Y28" s="261"/>
      <c r="Z28" s="261"/>
      <c r="AA28" s="261"/>
      <c r="AB28" s="261"/>
    </row>
    <row r="29" spans="2:28" x14ac:dyDescent="0.2">
      <c r="B29" s="262" t="s">
        <v>150</v>
      </c>
      <c r="C29" s="263"/>
      <c r="D29" s="267">
        <v>-1.0462768645212228</v>
      </c>
      <c r="E29" s="73">
        <v>-0.46297730137349924</v>
      </c>
      <c r="F29" s="73">
        <v>-1.1306621132682739</v>
      </c>
      <c r="G29" s="73">
        <v>-1.0274227561716127</v>
      </c>
      <c r="H29" s="73">
        <v>-1.3310937129874125</v>
      </c>
      <c r="I29" s="73">
        <v>-1.516779043662289</v>
      </c>
      <c r="J29" s="74">
        <v>-1.9597697311601829</v>
      </c>
      <c r="M29" s="268"/>
      <c r="N29" s="268"/>
      <c r="O29" s="268"/>
      <c r="P29" s="268"/>
      <c r="Q29" s="268"/>
      <c r="R29" s="268"/>
      <c r="S29" s="268"/>
      <c r="V29" s="261"/>
      <c r="W29" s="261"/>
      <c r="X29" s="261"/>
      <c r="Y29" s="261"/>
      <c r="Z29" s="261"/>
      <c r="AA29" s="261"/>
      <c r="AB29" s="261"/>
    </row>
    <row r="30" spans="2:28" x14ac:dyDescent="0.2">
      <c r="B30" s="269" t="s">
        <v>151</v>
      </c>
      <c r="C30" s="270"/>
      <c r="D30" s="120"/>
      <c r="E30" s="120"/>
      <c r="F30" s="120"/>
      <c r="G30" s="120"/>
      <c r="H30" s="120"/>
      <c r="I30" s="120"/>
      <c r="J30" s="271"/>
      <c r="M30" s="6"/>
      <c r="N30" s="6"/>
      <c r="O30" s="6"/>
      <c r="P30" s="6"/>
      <c r="Q30" s="6"/>
      <c r="R30" s="6"/>
      <c r="S30" s="6"/>
    </row>
    <row r="31" spans="2:28" x14ac:dyDescent="0.2">
      <c r="B31" s="272"/>
      <c r="C31" s="270" t="s">
        <v>152</v>
      </c>
      <c r="D31" s="273">
        <v>0.78700647479738117</v>
      </c>
      <c r="E31" s="273" t="s">
        <v>35</v>
      </c>
      <c r="F31" s="273" t="s">
        <v>35</v>
      </c>
      <c r="G31" s="273" t="s">
        <v>35</v>
      </c>
      <c r="H31" s="273" t="s">
        <v>35</v>
      </c>
      <c r="I31" s="273" t="s">
        <v>35</v>
      </c>
      <c r="J31" s="274" t="s">
        <v>35</v>
      </c>
      <c r="M31" s="6"/>
      <c r="N31" s="6"/>
      <c r="O31" s="6"/>
      <c r="P31" s="6"/>
      <c r="Q31" s="6"/>
      <c r="R31" s="6"/>
      <c r="S31" s="6"/>
    </row>
    <row r="32" spans="2:28" ht="6" customHeight="1" thickBot="1" x14ac:dyDescent="0.25">
      <c r="B32" s="275"/>
      <c r="C32" s="276"/>
      <c r="D32" s="277"/>
      <c r="E32" s="277"/>
      <c r="F32" s="277"/>
      <c r="G32" s="277"/>
      <c r="H32" s="277"/>
      <c r="I32" s="277"/>
      <c r="J32" s="278"/>
      <c r="M32" s="6"/>
      <c r="N32" s="6"/>
      <c r="O32" s="6"/>
      <c r="P32" s="6"/>
      <c r="Q32" s="6"/>
      <c r="R32" s="6"/>
      <c r="S32" s="6"/>
    </row>
    <row r="33" spans="2:20" ht="13.5" thickBot="1" x14ac:dyDescent="0.25">
      <c r="B33" s="279" t="s">
        <v>153</v>
      </c>
      <c r="C33" s="280"/>
      <c r="D33" s="281">
        <v>1.1098397909345832</v>
      </c>
      <c r="E33" s="281">
        <v>0.43643832618337053</v>
      </c>
      <c r="F33" s="281">
        <v>-0.38282840722276079</v>
      </c>
      <c r="G33" s="281">
        <v>-0.29870774947974155</v>
      </c>
      <c r="H33" s="281">
        <v>-0.60479143913240951</v>
      </c>
      <c r="I33" s="281">
        <v>-0.79289403398766511</v>
      </c>
      <c r="J33" s="282">
        <v>-1.2345894092995671</v>
      </c>
      <c r="L33" s="268"/>
      <c r="M33" s="268"/>
      <c r="N33" s="268"/>
      <c r="O33" s="268"/>
      <c r="P33" s="268"/>
      <c r="Q33" s="268"/>
      <c r="R33" s="268"/>
      <c r="S33" s="268"/>
    </row>
    <row r="34" spans="2:20" ht="6" customHeight="1" thickBot="1" x14ac:dyDescent="0.25">
      <c r="B34" s="283"/>
      <c r="C34" s="284"/>
      <c r="D34" s="285"/>
      <c r="E34" s="285"/>
      <c r="F34" s="285"/>
      <c r="G34" s="285"/>
      <c r="H34" s="285"/>
      <c r="I34" s="13"/>
      <c r="J34" s="286"/>
      <c r="M34" s="6"/>
      <c r="N34" s="6"/>
      <c r="O34" s="6"/>
      <c r="P34" s="6"/>
      <c r="Q34" s="6"/>
      <c r="R34" s="6"/>
      <c r="S34" s="6"/>
    </row>
    <row r="35" spans="2:20" x14ac:dyDescent="0.2">
      <c r="B35" s="1152" t="s">
        <v>154</v>
      </c>
      <c r="C35" s="1153"/>
      <c r="D35" s="1153"/>
      <c r="E35" s="1153"/>
      <c r="F35" s="1153"/>
      <c r="G35" s="1153"/>
      <c r="H35" s="1153"/>
      <c r="I35" s="1153"/>
      <c r="J35" s="1154"/>
      <c r="M35" s="287"/>
      <c r="N35" s="6"/>
      <c r="O35" s="6"/>
      <c r="P35" s="6"/>
      <c r="Q35" s="288"/>
      <c r="R35" s="6"/>
      <c r="S35" s="6"/>
    </row>
    <row r="36" spans="2:20" ht="6" customHeight="1" x14ac:dyDescent="0.2">
      <c r="B36" s="289"/>
      <c r="C36" s="290"/>
      <c r="D36" s="258"/>
      <c r="E36" s="258"/>
      <c r="F36" s="258"/>
      <c r="G36" s="258"/>
      <c r="H36" s="258"/>
      <c r="I36" s="258"/>
      <c r="J36" s="259"/>
      <c r="M36" s="6"/>
      <c r="N36" s="6"/>
      <c r="O36" s="6"/>
      <c r="P36" s="6"/>
      <c r="Q36" s="6"/>
      <c r="R36" s="6"/>
      <c r="S36" s="6"/>
    </row>
    <row r="37" spans="2:20" x14ac:dyDescent="0.2">
      <c r="B37" s="269" t="s">
        <v>133</v>
      </c>
      <c r="C37" s="270"/>
      <c r="D37" s="291"/>
      <c r="E37" s="291"/>
      <c r="F37" s="291"/>
      <c r="G37" s="291"/>
      <c r="H37" s="291"/>
      <c r="I37" s="291"/>
      <c r="J37" s="292"/>
    </row>
    <row r="38" spans="2:20" x14ac:dyDescent="0.2">
      <c r="B38" s="272"/>
      <c r="C38" s="270" t="s">
        <v>155</v>
      </c>
      <c r="D38" s="120">
        <v>-7.4435000000000001E-2</v>
      </c>
      <c r="E38" s="120">
        <v>-0.34887099999999999</v>
      </c>
      <c r="F38" s="120">
        <v>-0.26041599999999998</v>
      </c>
      <c r="G38" s="120">
        <v>-0.26041599999999998</v>
      </c>
      <c r="H38" s="120">
        <v>-0.26041599999999998</v>
      </c>
      <c r="I38" s="120">
        <v>-0.26041599999999998</v>
      </c>
      <c r="J38" s="271">
        <v>-0.26041599999999998</v>
      </c>
    </row>
    <row r="39" spans="2:20" x14ac:dyDescent="0.2">
      <c r="B39" s="272"/>
      <c r="C39" s="270" t="s">
        <v>156</v>
      </c>
      <c r="D39" s="120">
        <v>0.12402300000000016</v>
      </c>
      <c r="E39" s="120">
        <v>0.11747163263751506</v>
      </c>
      <c r="F39" s="120">
        <v>0.16143957769246006</v>
      </c>
      <c r="G39" s="120">
        <v>0.18923052274740512</v>
      </c>
      <c r="H39" s="120">
        <v>0.21404346780235017</v>
      </c>
      <c r="I39" s="120">
        <v>0.2392172480221304</v>
      </c>
      <c r="J39" s="271">
        <v>0.25396619307707546</v>
      </c>
    </row>
    <row r="40" spans="2:20" x14ac:dyDescent="0.2">
      <c r="B40" s="293" t="s">
        <v>157</v>
      </c>
      <c r="C40" s="294"/>
      <c r="D40" s="267">
        <v>4.958800000000016E-2</v>
      </c>
      <c r="E40" s="267">
        <v>-0.23139936736248493</v>
      </c>
      <c r="F40" s="267">
        <v>-9.8976422307539919E-2</v>
      </c>
      <c r="G40" s="267">
        <v>-7.1185477252594859E-2</v>
      </c>
      <c r="H40" s="267">
        <v>-4.6372532197649807E-2</v>
      </c>
      <c r="I40" s="267">
        <v>-2.1198751977869579E-2</v>
      </c>
      <c r="J40" s="295">
        <v>-6.449806922924517E-3</v>
      </c>
      <c r="M40" s="264"/>
      <c r="N40" s="264"/>
      <c r="O40" s="264"/>
      <c r="P40" s="264"/>
      <c r="Q40" s="264"/>
      <c r="R40" s="264"/>
      <c r="S40" s="264"/>
      <c r="T40" s="261"/>
    </row>
    <row r="41" spans="2:20" x14ac:dyDescent="0.2">
      <c r="B41" s="269" t="s">
        <v>140</v>
      </c>
      <c r="C41" s="270"/>
      <c r="D41" s="120"/>
      <c r="E41" s="120"/>
      <c r="F41" s="120"/>
      <c r="G41" s="120"/>
      <c r="H41" s="120"/>
      <c r="I41" s="120"/>
      <c r="J41" s="271"/>
    </row>
    <row r="42" spans="2:20" x14ac:dyDescent="0.2">
      <c r="B42" s="269"/>
      <c r="C42" s="296" t="s">
        <v>158</v>
      </c>
      <c r="D42" s="120">
        <v>-2.5716182399772736</v>
      </c>
      <c r="E42" s="120">
        <v>-1.9972360870839698</v>
      </c>
      <c r="F42" s="120">
        <v>-2.08673608708397</v>
      </c>
      <c r="G42" s="120">
        <v>-1.2017360870839697</v>
      </c>
      <c r="H42" s="120">
        <v>-1.1587360870839698</v>
      </c>
      <c r="I42" s="120">
        <v>-0.92573608708396982</v>
      </c>
      <c r="J42" s="271">
        <v>-1.1917360870839697</v>
      </c>
    </row>
    <row r="43" spans="2:20" x14ac:dyDescent="0.2">
      <c r="B43" s="272"/>
      <c r="C43" s="296" t="s">
        <v>159</v>
      </c>
      <c r="D43" s="120">
        <v>0.71853329629378826</v>
      </c>
      <c r="E43" s="120">
        <v>0.24088932610625546</v>
      </c>
      <c r="F43" s="120">
        <v>0.42863224482359624</v>
      </c>
      <c r="G43" s="120">
        <v>0.54114310048577086</v>
      </c>
      <c r="H43" s="120">
        <v>0.59218728549717625</v>
      </c>
      <c r="I43" s="120">
        <v>0.55553826040254906</v>
      </c>
      <c r="J43" s="271">
        <v>0.55870944758065233</v>
      </c>
    </row>
    <row r="44" spans="2:20" x14ac:dyDescent="0.2">
      <c r="B44" s="269"/>
      <c r="C44" s="270" t="s">
        <v>155</v>
      </c>
      <c r="D44" s="120"/>
      <c r="E44" s="120"/>
      <c r="F44" s="120"/>
      <c r="G44" s="120"/>
      <c r="H44" s="120"/>
      <c r="I44" s="120"/>
      <c r="J44" s="271"/>
    </row>
    <row r="45" spans="2:20" x14ac:dyDescent="0.2">
      <c r="B45" s="272"/>
      <c r="C45" s="297" t="s">
        <v>160</v>
      </c>
      <c r="D45" s="120">
        <v>1.702</v>
      </c>
      <c r="E45" s="120">
        <v>1.7954537572171423</v>
      </c>
      <c r="F45" s="120">
        <v>1.797342049928796</v>
      </c>
      <c r="G45" s="120">
        <v>1.7735056816692834</v>
      </c>
      <c r="H45" s="120">
        <v>1.9870762906212898</v>
      </c>
      <c r="I45" s="120">
        <v>1.9945935565781403</v>
      </c>
      <c r="J45" s="271">
        <v>2.0804411481839868</v>
      </c>
    </row>
    <row r="46" spans="2:20" x14ac:dyDescent="0.2">
      <c r="B46" s="272"/>
      <c r="C46" s="297" t="s">
        <v>103</v>
      </c>
      <c r="D46" s="120">
        <v>1.4566586526396545</v>
      </c>
      <c r="E46" s="120">
        <v>1.4763170000000001</v>
      </c>
      <c r="F46" s="120">
        <v>0.53454000000000002</v>
      </c>
      <c r="G46" s="120">
        <v>0</v>
      </c>
      <c r="H46" s="120">
        <v>0</v>
      </c>
      <c r="I46" s="120">
        <v>0</v>
      </c>
      <c r="J46" s="271">
        <v>0</v>
      </c>
    </row>
    <row r="47" spans="2:20" x14ac:dyDescent="0.2">
      <c r="B47" s="269"/>
      <c r="C47" s="270" t="s">
        <v>161</v>
      </c>
      <c r="D47" s="120"/>
      <c r="E47" s="120"/>
      <c r="F47" s="120"/>
      <c r="G47" s="120"/>
      <c r="H47" s="120"/>
      <c r="I47" s="120"/>
      <c r="J47" s="271"/>
    </row>
    <row r="48" spans="2:20" x14ac:dyDescent="0.2">
      <c r="B48" s="272"/>
      <c r="C48" s="297" t="s">
        <v>162</v>
      </c>
      <c r="D48" s="120">
        <v>-1.26</v>
      </c>
      <c r="E48" s="120">
        <v>-1.4004797766557058</v>
      </c>
      <c r="F48" s="120">
        <v>-1.5687629744939258</v>
      </c>
      <c r="G48" s="120">
        <v>-1.7353141092769795</v>
      </c>
      <c r="H48" s="120">
        <v>-1.7873985734092639</v>
      </c>
      <c r="I48" s="120">
        <v>-1.7447898274355156</v>
      </c>
      <c r="J48" s="271">
        <v>-1.7275012937344985</v>
      </c>
    </row>
    <row r="49" spans="2:19" x14ac:dyDescent="0.2">
      <c r="B49" s="272"/>
      <c r="C49" s="297" t="s">
        <v>103</v>
      </c>
      <c r="D49" s="120">
        <v>-4.6283328613347746E-2</v>
      </c>
      <c r="E49" s="120">
        <v>0</v>
      </c>
      <c r="F49" s="120">
        <v>0</v>
      </c>
      <c r="G49" s="120">
        <v>0</v>
      </c>
      <c r="H49" s="120">
        <v>0</v>
      </c>
      <c r="I49" s="120">
        <v>0</v>
      </c>
      <c r="J49" s="271">
        <v>0</v>
      </c>
    </row>
    <row r="50" spans="2:19" x14ac:dyDescent="0.2">
      <c r="B50" s="293" t="s">
        <v>163</v>
      </c>
      <c r="C50" s="294"/>
      <c r="D50" s="267">
        <v>-7.0961965717855624E-4</v>
      </c>
      <c r="E50" s="267">
        <v>0.11494421958372225</v>
      </c>
      <c r="F50" s="267">
        <v>-0.89498476682550354</v>
      </c>
      <c r="G50" s="267">
        <v>-0.62240141420589512</v>
      </c>
      <c r="H50" s="267">
        <v>-0.36687108437476756</v>
      </c>
      <c r="I50" s="267">
        <v>-0.12039409753879604</v>
      </c>
      <c r="J50" s="295">
        <v>-0.28008678505382911</v>
      </c>
      <c r="M50" s="268"/>
      <c r="N50" s="268"/>
      <c r="O50" s="268"/>
      <c r="P50" s="268"/>
      <c r="Q50" s="268"/>
      <c r="R50" s="268"/>
      <c r="S50" s="268"/>
    </row>
    <row r="51" spans="2:19" x14ac:dyDescent="0.2">
      <c r="B51" s="269" t="s">
        <v>164</v>
      </c>
      <c r="C51" s="270"/>
      <c r="D51" s="298"/>
      <c r="E51" s="298"/>
      <c r="F51" s="298"/>
      <c r="G51" s="298"/>
      <c r="H51" s="298"/>
      <c r="I51" s="298"/>
      <c r="J51" s="299"/>
    </row>
    <row r="52" spans="2:19" x14ac:dyDescent="0.2">
      <c r="B52" s="272"/>
      <c r="C52" s="270" t="s">
        <v>152</v>
      </c>
      <c r="D52" s="300">
        <v>-0.79586300655499509</v>
      </c>
      <c r="E52" s="300" t="s">
        <v>35</v>
      </c>
      <c r="F52" s="300" t="s">
        <v>35</v>
      </c>
      <c r="G52" s="300" t="s">
        <v>35</v>
      </c>
      <c r="H52" s="300" t="s">
        <v>35</v>
      </c>
      <c r="I52" s="300" t="s">
        <v>35</v>
      </c>
      <c r="J52" s="301" t="s">
        <v>35</v>
      </c>
    </row>
    <row r="53" spans="2:19" ht="6" customHeight="1" thickBot="1" x14ac:dyDescent="0.25">
      <c r="B53" s="302"/>
      <c r="C53" s="303"/>
      <c r="D53" s="120"/>
      <c r="E53" s="120"/>
      <c r="F53" s="120"/>
      <c r="G53" s="120"/>
      <c r="H53" s="120"/>
      <c r="I53" s="120"/>
      <c r="J53" s="271"/>
    </row>
    <row r="54" spans="2:19" ht="13.5" thickBot="1" x14ac:dyDescent="0.25">
      <c r="B54" s="304" t="s">
        <v>165</v>
      </c>
      <c r="C54" s="305"/>
      <c r="D54" s="306">
        <v>-0.74698462621217365</v>
      </c>
      <c r="E54" s="306">
        <v>-0.11645514777876266</v>
      </c>
      <c r="F54" s="306">
        <v>-0.99396118913304321</v>
      </c>
      <c r="G54" s="306">
        <v>-0.69358689145848973</v>
      </c>
      <c r="H54" s="306">
        <v>-0.41324361657241782</v>
      </c>
      <c r="I54" s="306">
        <v>-0.14159284951666587</v>
      </c>
      <c r="J54" s="307">
        <v>-0.28653659197675346</v>
      </c>
      <c r="M54" s="268"/>
      <c r="N54" s="268"/>
      <c r="O54" s="268"/>
      <c r="P54" s="268"/>
      <c r="Q54" s="268"/>
      <c r="R54" s="268"/>
      <c r="S54" s="268"/>
    </row>
    <row r="55" spans="2:19" ht="12.75" customHeight="1" thickBot="1" x14ac:dyDescent="0.25">
      <c r="B55" s="1144" t="s">
        <v>392</v>
      </c>
      <c r="C55" s="1145"/>
      <c r="D55" s="1145"/>
      <c r="E55" s="1145"/>
      <c r="F55" s="1145"/>
      <c r="G55" s="1145"/>
      <c r="H55" s="1145"/>
      <c r="I55" s="1145"/>
      <c r="J55" s="1146"/>
    </row>
    <row r="56" spans="2:19" x14ac:dyDescent="0.2">
      <c r="B56" s="308"/>
      <c r="D56" s="309"/>
      <c r="E56" s="309"/>
      <c r="F56" s="309"/>
      <c r="G56" s="309"/>
      <c r="H56" s="309"/>
      <c r="I56" s="309"/>
      <c r="J56" s="309"/>
      <c r="M56" s="287"/>
      <c r="N56" s="6"/>
      <c r="O56" s="6"/>
      <c r="P56" s="6"/>
      <c r="Q56" s="288"/>
    </row>
    <row r="60" spans="2:19" x14ac:dyDescent="0.2">
      <c r="P60" s="8"/>
    </row>
    <row r="61" spans="2:19" x14ac:dyDescent="0.2">
      <c r="P61" s="8"/>
    </row>
  </sheetData>
  <mergeCells count="6">
    <mergeCell ref="B55:J55"/>
    <mergeCell ref="D3:J3"/>
    <mergeCell ref="E4:J4"/>
    <mergeCell ref="B2:J2"/>
    <mergeCell ref="B6:J6"/>
    <mergeCell ref="B35:J35"/>
  </mergeCells>
  <hyperlinks>
    <hyperlink ref="A1" location="Contents!B22" display="Back to contents"/>
  </hyperlinks>
  <pageMargins left="0.74803149606299213" right="0.74803149606299213" top="0.98425196850393704" bottom="0.98425196850393704" header="0.51181102362204722" footer="0.51181102362204722"/>
  <pageSetup paperSize="9" scale="69" orientation="landscape" r:id="rId1"/>
  <headerFooter alignWithMargins="0">
    <oddHeader>&amp;CEconomic and fiscal outlook - supplementary tables: 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3"/>
    <pageSetUpPr fitToPage="1"/>
  </sheetPr>
  <dimension ref="A1:J21"/>
  <sheetViews>
    <sheetView workbookViewId="0"/>
  </sheetViews>
  <sheetFormatPr defaultColWidth="9.33203125" defaultRowHeight="12.75" x14ac:dyDescent="0.2"/>
  <cols>
    <col min="1" max="1" width="9.33203125" style="5" customWidth="1"/>
    <col min="2" max="2" width="27.6640625" style="5" customWidth="1"/>
    <col min="3" max="9" width="8.33203125" style="5" customWidth="1"/>
    <col min="10" max="16384" width="9.33203125" style="5"/>
  </cols>
  <sheetData>
    <row r="1" spans="1:10" ht="33.75" customHeight="1" thickBot="1" x14ac:dyDescent="0.25">
      <c r="A1" s="17" t="s">
        <v>0</v>
      </c>
    </row>
    <row r="2" spans="1:10" ht="21" customHeight="1" thickBot="1" x14ac:dyDescent="0.25">
      <c r="B2" s="1160" t="s">
        <v>293</v>
      </c>
      <c r="C2" s="1161"/>
      <c r="D2" s="1161"/>
      <c r="E2" s="1161"/>
      <c r="F2" s="1161"/>
      <c r="G2" s="1161"/>
      <c r="H2" s="1161"/>
      <c r="I2" s="1162"/>
    </row>
    <row r="3" spans="1:10" ht="15.75" x14ac:dyDescent="0.25">
      <c r="B3" s="234"/>
      <c r="C3" s="1158" t="s">
        <v>1</v>
      </c>
      <c r="D3" s="1158"/>
      <c r="E3" s="1158"/>
      <c r="F3" s="1158"/>
      <c r="G3" s="1158"/>
      <c r="H3" s="1158"/>
      <c r="I3" s="1159"/>
    </row>
    <row r="4" spans="1:10" ht="18" customHeight="1" x14ac:dyDescent="0.25">
      <c r="B4" s="234"/>
      <c r="C4" s="235" t="s">
        <v>2</v>
      </c>
      <c r="D4" s="1163" t="s">
        <v>3</v>
      </c>
      <c r="E4" s="1163"/>
      <c r="F4" s="1163"/>
      <c r="G4" s="1163"/>
      <c r="H4" s="1163"/>
      <c r="I4" s="1164"/>
    </row>
    <row r="5" spans="1:10" ht="15.75" customHeight="1" x14ac:dyDescent="0.25">
      <c r="B5" s="236"/>
      <c r="C5" s="237" t="s">
        <v>6</v>
      </c>
      <c r="D5" s="237" t="s">
        <v>7</v>
      </c>
      <c r="E5" s="237" t="s">
        <v>8</v>
      </c>
      <c r="F5" s="237" t="s">
        <v>9</v>
      </c>
      <c r="G5" s="237" t="s">
        <v>10</v>
      </c>
      <c r="H5" s="237" t="s">
        <v>259</v>
      </c>
      <c r="I5" s="238" t="s">
        <v>318</v>
      </c>
      <c r="J5" s="239"/>
    </row>
    <row r="6" spans="1:10" x14ac:dyDescent="0.2">
      <c r="B6" s="240" t="s">
        <v>166</v>
      </c>
      <c r="C6" s="241"/>
      <c r="D6" s="242"/>
      <c r="E6" s="242"/>
      <c r="F6" s="242"/>
      <c r="G6" s="242"/>
      <c r="H6" s="242"/>
      <c r="I6" s="243"/>
    </row>
    <row r="7" spans="1:10" x14ac:dyDescent="0.2">
      <c r="B7" s="244" t="s">
        <v>268</v>
      </c>
      <c r="C7" s="245">
        <v>2.153</v>
      </c>
      <c r="D7" s="245">
        <v>2.4649999999999999</v>
      </c>
      <c r="E7" s="245">
        <v>2.9049999999999998</v>
      </c>
      <c r="F7" s="245">
        <v>1.8</v>
      </c>
      <c r="G7" s="245" t="s">
        <v>35</v>
      </c>
      <c r="H7" s="245" t="s">
        <v>35</v>
      </c>
      <c r="I7" s="246" t="s">
        <v>35</v>
      </c>
    </row>
    <row r="8" spans="1:10" x14ac:dyDescent="0.2">
      <c r="B8" s="244" t="s">
        <v>167</v>
      </c>
      <c r="C8" s="245">
        <v>1.9393197577000001</v>
      </c>
      <c r="D8" s="245">
        <v>1.9876570598735244</v>
      </c>
      <c r="E8" s="245">
        <v>2.0028682144381942</v>
      </c>
      <c r="F8" s="245">
        <v>2.0588780839343372</v>
      </c>
      <c r="G8" s="245">
        <v>2.1195425897055493</v>
      </c>
      <c r="H8" s="245">
        <v>2.1852536949890773</v>
      </c>
      <c r="I8" s="246">
        <v>2.2568807050406838</v>
      </c>
    </row>
    <row r="9" spans="1:10" ht="15" x14ac:dyDescent="0.2">
      <c r="B9" s="244" t="s">
        <v>388</v>
      </c>
      <c r="C9" s="245">
        <v>1.5980887030299999</v>
      </c>
      <c r="D9" s="245">
        <v>1.4718445097303525</v>
      </c>
      <c r="E9" s="245">
        <v>1.510882226900464</v>
      </c>
      <c r="F9" s="245">
        <v>1.4863339400260829</v>
      </c>
      <c r="G9" s="245">
        <v>1.4968853869507959</v>
      </c>
      <c r="H9" s="245">
        <v>1.5286774526642075</v>
      </c>
      <c r="I9" s="246">
        <v>1.5855307369711666</v>
      </c>
      <c r="J9" s="8"/>
    </row>
    <row r="10" spans="1:10" ht="14.25" customHeight="1" x14ac:dyDescent="0.2">
      <c r="B10" s="244" t="s">
        <v>389</v>
      </c>
      <c r="C10" s="245">
        <v>0.59416107366314586</v>
      </c>
      <c r="D10" s="245">
        <v>0.5130293248751322</v>
      </c>
      <c r="E10" s="245">
        <v>0</v>
      </c>
      <c r="F10" s="245">
        <v>0</v>
      </c>
      <c r="G10" s="245">
        <v>0</v>
      </c>
      <c r="H10" s="245">
        <v>0</v>
      </c>
      <c r="I10" s="246">
        <v>0</v>
      </c>
      <c r="J10" s="8"/>
    </row>
    <row r="11" spans="1:10" x14ac:dyDescent="0.2">
      <c r="B11" s="247" t="s">
        <v>168</v>
      </c>
      <c r="C11" s="248">
        <v>6.284569534393146</v>
      </c>
      <c r="D11" s="248">
        <v>6.4375308944790088</v>
      </c>
      <c r="E11" s="248">
        <v>6.4187504413386582</v>
      </c>
      <c r="F11" s="248">
        <v>5.3452120239604204</v>
      </c>
      <c r="G11" s="249" t="s">
        <v>35</v>
      </c>
      <c r="H11" s="249" t="s">
        <v>35</v>
      </c>
      <c r="I11" s="250" t="s">
        <v>35</v>
      </c>
    </row>
    <row r="12" spans="1:10" ht="35.25" customHeight="1" x14ac:dyDescent="0.2">
      <c r="B12" s="1165" t="s">
        <v>324</v>
      </c>
      <c r="C12" s="1166"/>
      <c r="D12" s="1166"/>
      <c r="E12" s="1166"/>
      <c r="F12" s="1166"/>
      <c r="G12" s="1166"/>
      <c r="H12" s="1166"/>
      <c r="I12" s="1167"/>
    </row>
    <row r="13" spans="1:10" ht="12" customHeight="1" x14ac:dyDescent="0.2">
      <c r="B13" s="1168" t="s">
        <v>390</v>
      </c>
      <c r="C13" s="1169"/>
      <c r="D13" s="1169"/>
      <c r="E13" s="1169"/>
      <c r="F13" s="1169"/>
      <c r="G13" s="1169"/>
      <c r="H13" s="1169"/>
      <c r="I13" s="1170"/>
    </row>
    <row r="14" spans="1:10" ht="13.5" thickBot="1" x14ac:dyDescent="0.25">
      <c r="B14" s="1155" t="s">
        <v>391</v>
      </c>
      <c r="C14" s="1156"/>
      <c r="D14" s="1156"/>
      <c r="E14" s="1156"/>
      <c r="F14" s="1156"/>
      <c r="G14" s="1156"/>
      <c r="H14" s="1156"/>
      <c r="I14" s="1157"/>
    </row>
    <row r="15" spans="1:10" x14ac:dyDescent="0.2">
      <c r="B15" s="98"/>
    </row>
    <row r="17" spans="2:4" x14ac:dyDescent="0.2">
      <c r="D17" s="8"/>
    </row>
    <row r="18" spans="2:4" x14ac:dyDescent="0.2">
      <c r="B18" s="8"/>
      <c r="D18" s="8"/>
    </row>
    <row r="20" spans="2:4" x14ac:dyDescent="0.2">
      <c r="C20" s="8"/>
    </row>
    <row r="21" spans="2:4" x14ac:dyDescent="0.2">
      <c r="C21" s="8"/>
    </row>
  </sheetData>
  <mergeCells count="6">
    <mergeCell ref="B14:I14"/>
    <mergeCell ref="C3:I3"/>
    <mergeCell ref="B2:I2"/>
    <mergeCell ref="D4:I4"/>
    <mergeCell ref="B12:I12"/>
    <mergeCell ref="B13:I13"/>
  </mergeCells>
  <conditionalFormatting sqref="D5:F5 H5 C4:C6 C7:F11 I5:I10 B5:B14">
    <cfRule type="cellIs" dxfId="8" priority="5" stopIfTrue="1" operator="equal">
      <formula>"End"</formula>
    </cfRule>
  </conditionalFormatting>
  <conditionalFormatting sqref="H7:H11 I11">
    <cfRule type="cellIs" dxfId="7" priority="4" stopIfTrue="1" operator="equal">
      <formula>"End"</formula>
    </cfRule>
  </conditionalFormatting>
  <conditionalFormatting sqref="G5">
    <cfRule type="cellIs" dxfId="6" priority="2" stopIfTrue="1" operator="equal">
      <formula>"End"</formula>
    </cfRule>
  </conditionalFormatting>
  <conditionalFormatting sqref="G7:G11">
    <cfRule type="cellIs" dxfId="5"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oddHeader>&amp;CEconomic and fiscal outlook - supplementary tables: expenditure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3"/>
    <pageSetUpPr fitToPage="1"/>
  </sheetPr>
  <dimension ref="A1:M67"/>
  <sheetViews>
    <sheetView workbookViewId="0"/>
  </sheetViews>
  <sheetFormatPr defaultColWidth="9.33203125" defaultRowHeight="12.75" customHeight="1" x14ac:dyDescent="0.25"/>
  <cols>
    <col min="1" max="1" width="9.33203125" style="136" customWidth="1"/>
    <col min="2" max="2" width="1.88671875" style="136" customWidth="1"/>
    <col min="3" max="3" width="60.77734375" style="136" customWidth="1"/>
    <col min="4" max="4" width="9.33203125" style="233" customWidth="1"/>
    <col min="5" max="10" width="8.33203125" style="136" customWidth="1"/>
    <col min="11" max="12" width="8.33203125" style="135" customWidth="1"/>
    <col min="13" max="16384" width="9.33203125" style="136"/>
  </cols>
  <sheetData>
    <row r="1" spans="1:13" ht="33.75" customHeight="1" thickBot="1" x14ac:dyDescent="0.3">
      <c r="A1" s="17" t="s">
        <v>0</v>
      </c>
      <c r="B1" s="134"/>
      <c r="C1" s="134"/>
      <c r="D1" s="200"/>
      <c r="E1" s="134"/>
      <c r="F1" s="134"/>
      <c r="G1" s="134"/>
      <c r="H1" s="134"/>
      <c r="I1" s="134"/>
      <c r="J1" s="134"/>
    </row>
    <row r="2" spans="1:13" ht="24" customHeight="1" thickBot="1" x14ac:dyDescent="0.35">
      <c r="A2" s="134"/>
      <c r="B2" s="1160" t="s">
        <v>294</v>
      </c>
      <c r="C2" s="1161"/>
      <c r="D2" s="1161"/>
      <c r="E2" s="1161"/>
      <c r="F2" s="1161"/>
      <c r="G2" s="1161"/>
      <c r="H2" s="1161"/>
      <c r="I2" s="1161"/>
      <c r="J2" s="1162"/>
      <c r="K2" s="201"/>
      <c r="L2" s="201"/>
    </row>
    <row r="3" spans="1:13" ht="17.25" customHeight="1" x14ac:dyDescent="0.25">
      <c r="A3" s="134"/>
      <c r="B3" s="138"/>
      <c r="C3" s="139"/>
      <c r="D3" s="1158" t="s">
        <v>1</v>
      </c>
      <c r="E3" s="1158"/>
      <c r="F3" s="1158"/>
      <c r="G3" s="1158"/>
      <c r="H3" s="1158"/>
      <c r="I3" s="1158"/>
      <c r="J3" s="1159"/>
      <c r="K3" s="140"/>
      <c r="L3" s="140"/>
    </row>
    <row r="4" spans="1:13" ht="18" customHeight="1" x14ac:dyDescent="0.25">
      <c r="A4" s="134"/>
      <c r="B4" s="138"/>
      <c r="C4" s="139"/>
      <c r="D4" s="202" t="s">
        <v>2</v>
      </c>
      <c r="E4" s="1163" t="s">
        <v>3</v>
      </c>
      <c r="F4" s="1163"/>
      <c r="G4" s="1163"/>
      <c r="H4" s="1163"/>
      <c r="I4" s="1163"/>
      <c r="J4" s="1164"/>
      <c r="K4" s="142"/>
      <c r="L4" s="142"/>
    </row>
    <row r="5" spans="1:13" ht="17.25" customHeight="1" x14ac:dyDescent="0.25">
      <c r="A5" s="134"/>
      <c r="B5" s="143"/>
      <c r="C5" s="144"/>
      <c r="D5" s="145" t="s">
        <v>6</v>
      </c>
      <c r="E5" s="145" t="s">
        <v>7</v>
      </c>
      <c r="F5" s="145" t="s">
        <v>8</v>
      </c>
      <c r="G5" s="145" t="s">
        <v>9</v>
      </c>
      <c r="H5" s="145" t="s">
        <v>10</v>
      </c>
      <c r="I5" s="145" t="s">
        <v>259</v>
      </c>
      <c r="J5" s="146" t="s">
        <v>318</v>
      </c>
      <c r="K5" s="147"/>
      <c r="L5" s="147"/>
    </row>
    <row r="6" spans="1:13" ht="23.25" customHeight="1" x14ac:dyDescent="0.25">
      <c r="A6" s="134"/>
      <c r="B6" s="148" t="s">
        <v>169</v>
      </c>
      <c r="C6" s="149"/>
      <c r="D6" s="203"/>
      <c r="E6" s="150"/>
      <c r="F6" s="150"/>
      <c r="G6" s="150"/>
      <c r="H6" s="150"/>
      <c r="I6" s="150"/>
      <c r="J6" s="204"/>
    </row>
    <row r="7" spans="1:13" s="158" customFormat="1" ht="15" customHeight="1" x14ac:dyDescent="0.25">
      <c r="A7" s="152"/>
      <c r="B7" s="153"/>
      <c r="C7" s="154" t="s">
        <v>170</v>
      </c>
      <c r="D7" s="155">
        <v>110.72368591711488</v>
      </c>
      <c r="E7" s="155">
        <v>110.2613680224914</v>
      </c>
      <c r="F7" s="155">
        <v>113.82929242304282</v>
      </c>
      <c r="G7" s="155">
        <v>113.0295680105416</v>
      </c>
      <c r="H7" s="155">
        <v>113.59180943894644</v>
      </c>
      <c r="I7" s="155">
        <v>115.84839554606744</v>
      </c>
      <c r="J7" s="156">
        <v>118.2899985826112</v>
      </c>
      <c r="K7" s="157"/>
      <c r="L7" s="157"/>
      <c r="M7" s="205"/>
    </row>
    <row r="8" spans="1:13" ht="15" customHeight="1" x14ac:dyDescent="0.25">
      <c r="A8" s="134"/>
      <c r="B8" s="159"/>
      <c r="C8" s="160" t="s">
        <v>171</v>
      </c>
      <c r="D8" s="161"/>
      <c r="E8" s="161"/>
      <c r="F8" s="161"/>
      <c r="G8" s="161"/>
      <c r="H8" s="161"/>
      <c r="I8" s="161"/>
      <c r="J8" s="162"/>
      <c r="K8" s="174"/>
      <c r="L8" s="174"/>
    </row>
    <row r="9" spans="1:13" ht="15" customHeight="1" x14ac:dyDescent="0.25">
      <c r="A9" s="134"/>
      <c r="B9" s="159"/>
      <c r="C9" s="164" t="s">
        <v>319</v>
      </c>
      <c r="D9" s="165">
        <v>55.195200244664079</v>
      </c>
      <c r="E9" s="165">
        <v>52.711256570377508</v>
      </c>
      <c r="F9" s="165">
        <v>51.767545979103652</v>
      </c>
      <c r="G9" s="165">
        <v>52.16178790071281</v>
      </c>
      <c r="H9" s="165">
        <v>52.676967563818721</v>
      </c>
      <c r="I9" s="165">
        <v>53.621765684931958</v>
      </c>
      <c r="J9" s="166">
        <v>54.521856647338083</v>
      </c>
      <c r="K9" s="167"/>
      <c r="L9" s="167"/>
    </row>
    <row r="10" spans="1:13" ht="15" customHeight="1" x14ac:dyDescent="0.25">
      <c r="A10" s="134"/>
      <c r="B10" s="159"/>
      <c r="C10" s="169" t="s">
        <v>172</v>
      </c>
      <c r="D10" s="165">
        <v>20.225000000000001</v>
      </c>
      <c r="E10" s="165">
        <v>19.275369345560684</v>
      </c>
      <c r="F10" s="165">
        <v>20.469164898912386</v>
      </c>
      <c r="G10" s="165">
        <v>20.453179716792967</v>
      </c>
      <c r="H10" s="165">
        <v>20.054311983922968</v>
      </c>
      <c r="I10" s="165">
        <v>20.459628551796602</v>
      </c>
      <c r="J10" s="166">
        <v>20.878272325096347</v>
      </c>
      <c r="K10" s="167"/>
      <c r="L10" s="167"/>
    </row>
    <row r="11" spans="1:13" ht="15" customHeight="1" x14ac:dyDescent="0.25">
      <c r="A11" s="134"/>
      <c r="B11" s="159"/>
      <c r="C11" s="164" t="s">
        <v>173</v>
      </c>
      <c r="D11" s="165">
        <v>26.082511630000003</v>
      </c>
      <c r="E11" s="165">
        <v>27.643344841946497</v>
      </c>
      <c r="F11" s="165">
        <v>29.51299219308661</v>
      </c>
      <c r="G11" s="165">
        <v>31.063333167201172</v>
      </c>
      <c r="H11" s="165">
        <v>32.02704822804705</v>
      </c>
      <c r="I11" s="165">
        <v>32.955390653394872</v>
      </c>
      <c r="J11" s="166">
        <v>33.883776963491648</v>
      </c>
      <c r="K11" s="167"/>
      <c r="L11" s="167"/>
    </row>
    <row r="12" spans="1:13" ht="15" customHeight="1" x14ac:dyDescent="0.25">
      <c r="A12" s="170"/>
      <c r="B12" s="171"/>
      <c r="C12" s="164" t="s">
        <v>174</v>
      </c>
      <c r="D12" s="165">
        <v>11.734805808819999</v>
      </c>
      <c r="E12" s="165">
        <v>13.955834059009707</v>
      </c>
      <c r="F12" s="165">
        <v>15.991105658873524</v>
      </c>
      <c r="G12" s="165">
        <v>12.687273665435692</v>
      </c>
      <c r="H12" s="165">
        <v>12.948419032674405</v>
      </c>
      <c r="I12" s="165">
        <v>13.226691088094414</v>
      </c>
      <c r="J12" s="166">
        <v>13.515337936743434</v>
      </c>
      <c r="K12" s="167"/>
      <c r="L12" s="167"/>
    </row>
    <row r="13" spans="1:13" ht="15" customHeight="1" x14ac:dyDescent="0.25">
      <c r="A13" s="134"/>
      <c r="B13" s="159"/>
      <c r="C13" s="164" t="s">
        <v>175</v>
      </c>
      <c r="D13" s="165">
        <v>-1.7925529999999998</v>
      </c>
      <c r="E13" s="165">
        <v>-2.7413599999999998</v>
      </c>
      <c r="F13" s="165">
        <v>-1.9194899999999999</v>
      </c>
      <c r="G13" s="165">
        <v>-1.9393750000000001</v>
      </c>
      <c r="H13" s="165">
        <v>-2.0286749999999998</v>
      </c>
      <c r="I13" s="165">
        <v>-2.1122749999999999</v>
      </c>
      <c r="J13" s="166">
        <v>-2.2163000000000004</v>
      </c>
      <c r="K13" s="167"/>
      <c r="L13" s="167"/>
    </row>
    <row r="14" spans="1:13" ht="15" customHeight="1" x14ac:dyDescent="0.25">
      <c r="A14" s="134"/>
      <c r="B14" s="159"/>
      <c r="C14" s="164" t="s">
        <v>176</v>
      </c>
      <c r="D14" s="165">
        <v>1.5233040072299999</v>
      </c>
      <c r="E14" s="165">
        <v>1.5026656356250001</v>
      </c>
      <c r="F14" s="165">
        <v>0.27848838399999998</v>
      </c>
      <c r="G14" s="165">
        <v>0.94868702545000005</v>
      </c>
      <c r="H14" s="165">
        <v>0.21314967396999998</v>
      </c>
      <c r="I14" s="165">
        <v>-3.3902228831999996E-2</v>
      </c>
      <c r="J14" s="166">
        <v>-2.4634977207000006E-2</v>
      </c>
      <c r="K14" s="167"/>
      <c r="L14" s="167"/>
    </row>
    <row r="15" spans="1:13" ht="15" customHeight="1" x14ac:dyDescent="0.25">
      <c r="A15" s="134"/>
      <c r="B15" s="159"/>
      <c r="C15" s="164" t="s">
        <v>177</v>
      </c>
      <c r="D15" s="165">
        <v>-3.0908799471699995</v>
      </c>
      <c r="E15" s="165">
        <v>-2.9327457968283026</v>
      </c>
      <c r="F15" s="165">
        <v>-3.2805889006514266</v>
      </c>
      <c r="G15" s="165">
        <v>-3.3796621509601992</v>
      </c>
      <c r="H15" s="165">
        <v>-3.4641449692394608</v>
      </c>
      <c r="I15" s="165">
        <v>-3.5443833551269344</v>
      </c>
      <c r="J15" s="166">
        <v>-3.6260866704700638</v>
      </c>
      <c r="K15" s="167"/>
      <c r="L15" s="167"/>
    </row>
    <row r="16" spans="1:13" ht="15" customHeight="1" x14ac:dyDescent="0.25">
      <c r="A16" s="134"/>
      <c r="B16" s="159"/>
      <c r="C16" s="164" t="s">
        <v>178</v>
      </c>
      <c r="D16" s="165">
        <v>-1.6409957475700001</v>
      </c>
      <c r="E16" s="165">
        <v>-1.65</v>
      </c>
      <c r="F16" s="165">
        <v>-1.75</v>
      </c>
      <c r="G16" s="165">
        <v>-1.85</v>
      </c>
      <c r="H16" s="165">
        <v>-1.95</v>
      </c>
      <c r="I16" s="165">
        <v>-2</v>
      </c>
      <c r="J16" s="166">
        <v>-2.0499999999999998</v>
      </c>
      <c r="K16" s="167"/>
      <c r="L16" s="167"/>
    </row>
    <row r="17" spans="1:12" ht="15" customHeight="1" x14ac:dyDescent="0.25">
      <c r="A17" s="134"/>
      <c r="B17" s="159"/>
      <c r="C17" s="164" t="s">
        <v>179</v>
      </c>
      <c r="D17" s="165">
        <v>1.0882639760399999</v>
      </c>
      <c r="E17" s="165">
        <v>1.16826397604</v>
      </c>
      <c r="F17" s="165">
        <v>1.3642639760399999</v>
      </c>
      <c r="G17" s="165">
        <v>1.5202639760400001</v>
      </c>
      <c r="H17" s="165">
        <v>1.6452639760400001</v>
      </c>
      <c r="I17" s="165">
        <v>1.7392639760399999</v>
      </c>
      <c r="J17" s="166">
        <v>1.81126397604</v>
      </c>
      <c r="K17" s="167"/>
      <c r="L17" s="167"/>
    </row>
    <row r="18" spans="1:12" ht="15" customHeight="1" x14ac:dyDescent="0.25">
      <c r="A18" s="134"/>
      <c r="B18" s="159"/>
      <c r="C18" s="164" t="s">
        <v>180</v>
      </c>
      <c r="D18" s="165">
        <v>0.53964421090999992</v>
      </c>
      <c r="E18" s="165">
        <v>0.53964421090999992</v>
      </c>
      <c r="F18" s="165">
        <v>0.53964421090999992</v>
      </c>
      <c r="G18" s="165">
        <v>0.53964421090999992</v>
      </c>
      <c r="H18" s="165">
        <v>0.53964421090999992</v>
      </c>
      <c r="I18" s="165">
        <v>0.53964421090999992</v>
      </c>
      <c r="J18" s="166">
        <v>0.53964421090999992</v>
      </c>
      <c r="K18" s="167"/>
      <c r="L18" s="167"/>
    </row>
    <row r="19" spans="1:12" ht="15" customHeight="1" x14ac:dyDescent="0.25">
      <c r="A19" s="134"/>
      <c r="B19" s="159"/>
      <c r="C19" s="164" t="s">
        <v>181</v>
      </c>
      <c r="D19" s="165">
        <v>0.85938473419080874</v>
      </c>
      <c r="E19" s="165">
        <v>0.78909517985032052</v>
      </c>
      <c r="F19" s="165">
        <v>0.85616602276805809</v>
      </c>
      <c r="G19" s="165">
        <v>0.82443549895914903</v>
      </c>
      <c r="H19" s="165">
        <v>0.92982473880275596</v>
      </c>
      <c r="I19" s="165">
        <v>0.99657196485853983</v>
      </c>
      <c r="J19" s="166">
        <v>1.056868170668771</v>
      </c>
      <c r="K19" s="167"/>
      <c r="L19" s="167"/>
    </row>
    <row r="20" spans="1:12" ht="23.25" customHeight="1" x14ac:dyDescent="0.25">
      <c r="A20" s="134"/>
      <c r="B20" s="148" t="s">
        <v>182</v>
      </c>
      <c r="C20" s="149"/>
      <c r="D20" s="206"/>
      <c r="E20" s="206"/>
      <c r="F20" s="206"/>
      <c r="G20" s="206"/>
      <c r="H20" s="206"/>
      <c r="I20" s="206"/>
      <c r="J20" s="207"/>
      <c r="K20" s="208"/>
      <c r="L20" s="208"/>
    </row>
    <row r="21" spans="1:12" s="158" customFormat="1" ht="17.25" customHeight="1" x14ac:dyDescent="0.25">
      <c r="A21" s="152"/>
      <c r="B21" s="153"/>
      <c r="C21" s="154" t="s">
        <v>183</v>
      </c>
      <c r="D21" s="155">
        <v>11.811218</v>
      </c>
      <c r="E21" s="155">
        <v>11.902035148072336</v>
      </c>
      <c r="F21" s="155">
        <v>12.079068714695298</v>
      </c>
      <c r="G21" s="155">
        <v>12.35446718865561</v>
      </c>
      <c r="H21" s="155">
        <v>12.509574584626765</v>
      </c>
      <c r="I21" s="155">
        <v>12.885092984756191</v>
      </c>
      <c r="J21" s="156">
        <v>13.29200702454289</v>
      </c>
      <c r="K21" s="157"/>
      <c r="L21" s="157"/>
    </row>
    <row r="22" spans="1:12" ht="15" customHeight="1" x14ac:dyDescent="0.25">
      <c r="A22" s="134"/>
      <c r="B22" s="159"/>
      <c r="C22" s="160" t="s">
        <v>350</v>
      </c>
      <c r="D22" s="161"/>
      <c r="E22" s="161"/>
      <c r="F22" s="161"/>
      <c r="G22" s="161"/>
      <c r="H22" s="161"/>
      <c r="I22" s="161"/>
      <c r="J22" s="162"/>
      <c r="K22" s="174"/>
      <c r="L22" s="174"/>
    </row>
    <row r="23" spans="1:12" ht="15" customHeight="1" x14ac:dyDescent="0.25">
      <c r="A23" s="134"/>
      <c r="B23" s="159"/>
      <c r="C23" s="164" t="s">
        <v>319</v>
      </c>
      <c r="D23" s="165">
        <v>6.9124689999999998</v>
      </c>
      <c r="E23" s="165">
        <v>6.543724939199298</v>
      </c>
      <c r="F23" s="165">
        <v>6.7425220934560768</v>
      </c>
      <c r="G23" s="165">
        <v>6.9439234282452809</v>
      </c>
      <c r="H23" s="165">
        <v>7.0137657275525385</v>
      </c>
      <c r="I23" s="165">
        <v>7.1409441516800172</v>
      </c>
      <c r="J23" s="166">
        <v>7.2621045854405297</v>
      </c>
      <c r="K23" s="167"/>
      <c r="L23" s="167"/>
    </row>
    <row r="24" spans="1:12" ht="16.5" customHeight="1" x14ac:dyDescent="0.25">
      <c r="A24" s="134"/>
      <c r="B24" s="159"/>
      <c r="C24" s="169" t="s">
        <v>184</v>
      </c>
      <c r="D24" s="165">
        <v>2.7685</v>
      </c>
      <c r="E24" s="165">
        <v>2.809907953059259</v>
      </c>
      <c r="F24" s="165">
        <v>2.812334051604473</v>
      </c>
      <c r="G24" s="165">
        <v>2.8782858156362452</v>
      </c>
      <c r="H24" s="165">
        <v>2.9503546194900689</v>
      </c>
      <c r="I24" s="165">
        <v>3.1288825938981244</v>
      </c>
      <c r="J24" s="166">
        <v>3.3428097050026566</v>
      </c>
      <c r="K24" s="167"/>
      <c r="L24" s="167"/>
    </row>
    <row r="25" spans="1:12" ht="15" customHeight="1" x14ac:dyDescent="0.25">
      <c r="A25" s="134"/>
      <c r="B25" s="159"/>
      <c r="C25" s="164" t="s">
        <v>173</v>
      </c>
      <c r="D25" s="165">
        <v>2.090754</v>
      </c>
      <c r="E25" s="165">
        <v>2.257631026251707</v>
      </c>
      <c r="F25" s="165">
        <v>2.341919454853711</v>
      </c>
      <c r="G25" s="165">
        <v>2.4042038873835665</v>
      </c>
      <c r="H25" s="165">
        <v>2.4716392375841583</v>
      </c>
      <c r="I25" s="165">
        <v>2.5414512391780502</v>
      </c>
      <c r="J25" s="166">
        <v>2.6132777340997029</v>
      </c>
      <c r="K25" s="167"/>
      <c r="L25" s="167"/>
    </row>
    <row r="26" spans="1:12" ht="15" customHeight="1" x14ac:dyDescent="0.25">
      <c r="A26" s="170"/>
      <c r="B26" s="171"/>
      <c r="C26" s="164" t="s">
        <v>185</v>
      </c>
      <c r="D26" s="165">
        <v>3.9495000000000724E-2</v>
      </c>
      <c r="E26" s="165">
        <v>0.29077122956207369</v>
      </c>
      <c r="F26" s="165">
        <v>0.18229311478103682</v>
      </c>
      <c r="G26" s="165">
        <v>0.12805405739051842</v>
      </c>
      <c r="H26" s="165">
        <v>7.3814999999999992E-2</v>
      </c>
      <c r="I26" s="165">
        <v>7.3814999999999992E-2</v>
      </c>
      <c r="J26" s="166">
        <v>7.3814999999999992E-2</v>
      </c>
      <c r="K26" s="167"/>
      <c r="L26" s="167"/>
    </row>
    <row r="27" spans="1:12" ht="23.25" customHeight="1" x14ac:dyDescent="0.25">
      <c r="A27" s="134"/>
      <c r="B27" s="148" t="s">
        <v>186</v>
      </c>
      <c r="C27" s="149"/>
      <c r="D27" s="206"/>
      <c r="E27" s="206"/>
      <c r="F27" s="206"/>
      <c r="G27" s="206"/>
      <c r="H27" s="206"/>
      <c r="I27" s="206"/>
      <c r="J27" s="207"/>
      <c r="K27" s="208"/>
      <c r="L27" s="208"/>
    </row>
    <row r="28" spans="1:12" s="158" customFormat="1" ht="17.25" customHeight="1" x14ac:dyDescent="0.25">
      <c r="A28" s="152"/>
      <c r="B28" s="209"/>
      <c r="C28" s="210" t="s">
        <v>187</v>
      </c>
      <c r="D28" s="211">
        <v>7.4325086045230009</v>
      </c>
      <c r="E28" s="211">
        <v>7.5006092471260892</v>
      </c>
      <c r="F28" s="211">
        <v>7.6529564592682151</v>
      </c>
      <c r="G28" s="211">
        <v>7.8425923320807645</v>
      </c>
      <c r="H28" s="211">
        <v>7.9254257806182693</v>
      </c>
      <c r="I28" s="211">
        <v>8.1423654505568326</v>
      </c>
      <c r="J28" s="212">
        <v>8.36012734369017</v>
      </c>
      <c r="K28" s="157"/>
      <c r="L28" s="157"/>
    </row>
    <row r="29" spans="1:12" ht="15" customHeight="1" x14ac:dyDescent="0.25">
      <c r="A29" s="134"/>
      <c r="B29" s="213"/>
      <c r="C29" s="214" t="s">
        <v>350</v>
      </c>
      <c r="D29" s="215"/>
      <c r="E29" s="215"/>
      <c r="F29" s="215"/>
      <c r="G29" s="215"/>
      <c r="H29" s="215"/>
      <c r="I29" s="215"/>
      <c r="J29" s="216"/>
      <c r="K29" s="174"/>
      <c r="L29" s="174"/>
    </row>
    <row r="30" spans="1:12" ht="15" customHeight="1" x14ac:dyDescent="0.25">
      <c r="A30" s="134"/>
      <c r="B30" s="213"/>
      <c r="C30" s="217" t="s">
        <v>319</v>
      </c>
      <c r="D30" s="218">
        <v>4.7392454383979992</v>
      </c>
      <c r="E30" s="218">
        <v>4.28909196803846</v>
      </c>
      <c r="F30" s="218">
        <v>4.3271541153757251</v>
      </c>
      <c r="G30" s="218">
        <v>4.4273162553666703</v>
      </c>
      <c r="H30" s="218">
        <v>4.4714159000910287</v>
      </c>
      <c r="I30" s="218">
        <v>4.5517152527068543</v>
      </c>
      <c r="J30" s="219">
        <v>4.6282148984633533</v>
      </c>
      <c r="K30" s="167"/>
      <c r="L30" s="167"/>
    </row>
    <row r="31" spans="1:12" ht="15" customHeight="1" x14ac:dyDescent="0.25">
      <c r="A31" s="134"/>
      <c r="B31" s="213"/>
      <c r="C31" s="220" t="s">
        <v>172</v>
      </c>
      <c r="D31" s="218">
        <v>1.004</v>
      </c>
      <c r="E31" s="218">
        <v>0.98298858699240832</v>
      </c>
      <c r="F31" s="218">
        <v>1.0809723028079403</v>
      </c>
      <c r="G31" s="218">
        <v>1.1164133967635643</v>
      </c>
      <c r="H31" s="218">
        <v>1.0933333325414205</v>
      </c>
      <c r="I31" s="218">
        <v>1.1182843982621031</v>
      </c>
      <c r="J31" s="219">
        <v>1.143705459089517</v>
      </c>
      <c r="K31" s="167"/>
      <c r="L31" s="167"/>
    </row>
    <row r="32" spans="1:12" ht="15" customHeight="1" x14ac:dyDescent="0.25">
      <c r="A32" s="134"/>
      <c r="B32" s="213"/>
      <c r="C32" s="220" t="s">
        <v>188</v>
      </c>
      <c r="D32" s="218">
        <v>0.97699999999999998</v>
      </c>
      <c r="E32" s="218">
        <v>1.0310229690797112</v>
      </c>
      <c r="F32" s="218">
        <v>1.0664167057532226</v>
      </c>
      <c r="G32" s="218">
        <v>1.0978936177359417</v>
      </c>
      <c r="H32" s="218">
        <v>1.1299311033569703</v>
      </c>
      <c r="I32" s="218">
        <v>1.1630527854389054</v>
      </c>
      <c r="J32" s="219">
        <v>1.1977770646590347</v>
      </c>
      <c r="K32" s="167"/>
      <c r="L32" s="167"/>
    </row>
    <row r="33" spans="1:12" ht="15" customHeight="1" x14ac:dyDescent="0.25">
      <c r="A33" s="134"/>
      <c r="B33" s="213"/>
      <c r="C33" s="217" t="s">
        <v>173</v>
      </c>
      <c r="D33" s="218">
        <v>1.3810470000000001</v>
      </c>
      <c r="E33" s="218">
        <v>1.448497091997849</v>
      </c>
      <c r="F33" s="218">
        <v>1.528277694973792</v>
      </c>
      <c r="G33" s="218">
        <v>1.6040586120285754</v>
      </c>
      <c r="H33" s="218">
        <v>1.6861350010130467</v>
      </c>
      <c r="I33" s="218">
        <v>1.7737195815617097</v>
      </c>
      <c r="J33" s="219">
        <v>1.8640005890733735</v>
      </c>
      <c r="K33" s="167"/>
      <c r="L33" s="167"/>
    </row>
    <row r="34" spans="1:12" ht="15" customHeight="1" x14ac:dyDescent="0.25">
      <c r="A34" s="134"/>
      <c r="B34" s="213"/>
      <c r="C34" s="217" t="s">
        <v>177</v>
      </c>
      <c r="D34" s="218">
        <v>-0.23203316401999999</v>
      </c>
      <c r="E34" s="218">
        <v>-0.219142268</v>
      </c>
      <c r="F34" s="218">
        <v>-0.22875885936129481</v>
      </c>
      <c r="G34" s="218">
        <v>-0.23566733964340225</v>
      </c>
      <c r="H34" s="218">
        <v>-0.24155841399939784</v>
      </c>
      <c r="I34" s="218">
        <v>-0.24715351969184382</v>
      </c>
      <c r="J34" s="219">
        <v>-0.25285077643139414</v>
      </c>
      <c r="K34" s="167"/>
      <c r="L34" s="167"/>
    </row>
    <row r="35" spans="1:12" ht="15" customHeight="1" x14ac:dyDescent="0.25">
      <c r="A35" s="134"/>
      <c r="B35" s="213"/>
      <c r="C35" s="217" t="s">
        <v>185</v>
      </c>
      <c r="D35" s="218">
        <v>-0.43675066985499922</v>
      </c>
      <c r="E35" s="218">
        <v>-3.184910098233934E-2</v>
      </c>
      <c r="F35" s="218">
        <v>-0.12110550028116965</v>
      </c>
      <c r="G35" s="218">
        <v>-0.16742221017058484</v>
      </c>
      <c r="H35" s="218">
        <v>-0.21383114238480005</v>
      </c>
      <c r="I35" s="218">
        <v>-0.21725304772089601</v>
      </c>
      <c r="J35" s="219">
        <v>-0.22071989116371393</v>
      </c>
      <c r="K35" s="167"/>
      <c r="L35" s="167"/>
    </row>
    <row r="36" spans="1:12" ht="15.75" customHeight="1" x14ac:dyDescent="0.25">
      <c r="A36" s="134"/>
      <c r="B36" s="213"/>
      <c r="C36" s="217"/>
      <c r="D36" s="218"/>
      <c r="E36" s="218"/>
      <c r="F36" s="218"/>
      <c r="G36" s="218"/>
      <c r="H36" s="218"/>
      <c r="I36" s="218"/>
      <c r="J36" s="219"/>
      <c r="K36" s="167"/>
      <c r="L36" s="167"/>
    </row>
    <row r="37" spans="1:12" ht="15.75" customHeight="1" x14ac:dyDescent="0.25">
      <c r="A37" s="134"/>
      <c r="B37" s="209" t="s">
        <v>189</v>
      </c>
      <c r="C37" s="217"/>
      <c r="D37" s="218"/>
      <c r="E37" s="218"/>
      <c r="F37" s="218"/>
      <c r="G37" s="218"/>
      <c r="H37" s="218"/>
      <c r="I37" s="218"/>
      <c r="J37" s="219"/>
      <c r="K37" s="167"/>
      <c r="L37" s="167"/>
    </row>
    <row r="38" spans="1:12" s="158" customFormat="1" ht="19.5" customHeight="1" x14ac:dyDescent="0.25">
      <c r="A38" s="152"/>
      <c r="B38" s="221" t="s">
        <v>190</v>
      </c>
      <c r="C38" s="210"/>
      <c r="D38" s="222">
        <v>0.60799999999999998</v>
      </c>
      <c r="E38" s="222">
        <v>0.59129376872221928</v>
      </c>
      <c r="F38" s="222">
        <v>0.59525448705098372</v>
      </c>
      <c r="G38" s="222">
        <v>0.59904594795955424</v>
      </c>
      <c r="H38" s="222">
        <v>0.60046971206364397</v>
      </c>
      <c r="I38" s="222">
        <v>0.60306385691741815</v>
      </c>
      <c r="J38" s="223">
        <v>0.60553524872681674</v>
      </c>
      <c r="K38" s="177"/>
      <c r="L38" s="177"/>
    </row>
    <row r="39" spans="1:12" ht="15" customHeight="1" x14ac:dyDescent="0.25">
      <c r="A39" s="134"/>
      <c r="B39" s="213"/>
      <c r="C39" s="214" t="s">
        <v>12</v>
      </c>
      <c r="D39" s="215"/>
      <c r="E39" s="215"/>
      <c r="F39" s="215"/>
      <c r="G39" s="215"/>
      <c r="H39" s="215"/>
      <c r="I39" s="215"/>
      <c r="J39" s="216"/>
      <c r="K39" s="174"/>
      <c r="L39" s="174"/>
    </row>
    <row r="40" spans="1:12" ht="15" customHeight="1" x14ac:dyDescent="0.25">
      <c r="A40" s="134"/>
      <c r="B40" s="213"/>
      <c r="C40" s="217" t="s">
        <v>320</v>
      </c>
      <c r="D40" s="218">
        <v>0.152</v>
      </c>
      <c r="E40" s="218">
        <v>0.13529376872221927</v>
      </c>
      <c r="F40" s="218">
        <v>0.1392544870509837</v>
      </c>
      <c r="G40" s="218">
        <v>0.14304594795955422</v>
      </c>
      <c r="H40" s="218">
        <v>0.14446971206364392</v>
      </c>
      <c r="I40" s="218">
        <v>0.14706385691741813</v>
      </c>
      <c r="J40" s="219">
        <v>0.14953524872681676</v>
      </c>
      <c r="K40" s="167"/>
      <c r="L40" s="167"/>
    </row>
    <row r="41" spans="1:12" ht="15" customHeight="1" x14ac:dyDescent="0.25">
      <c r="A41" s="134"/>
      <c r="B41" s="213"/>
      <c r="C41" s="217" t="s">
        <v>191</v>
      </c>
      <c r="D41" s="218">
        <v>0.45600000000000002</v>
      </c>
      <c r="E41" s="218">
        <v>0.45600000000000002</v>
      </c>
      <c r="F41" s="218">
        <v>0.45600000000000002</v>
      </c>
      <c r="G41" s="218">
        <v>0.45600000000000002</v>
      </c>
      <c r="H41" s="218">
        <v>0.45600000000000002</v>
      </c>
      <c r="I41" s="218">
        <v>0.45600000000000002</v>
      </c>
      <c r="J41" s="219">
        <v>0.45600000000000002</v>
      </c>
      <c r="K41" s="167"/>
      <c r="L41" s="167"/>
    </row>
    <row r="42" spans="1:12" ht="21.75" customHeight="1" x14ac:dyDescent="0.25">
      <c r="A42" s="134"/>
      <c r="B42" s="1173" t="s">
        <v>192</v>
      </c>
      <c r="C42" s="1174"/>
      <c r="D42" s="1174"/>
      <c r="E42" s="167"/>
      <c r="F42" s="167"/>
      <c r="G42" s="167"/>
      <c r="H42" s="167"/>
      <c r="I42" s="167"/>
      <c r="J42" s="224"/>
      <c r="K42" s="167"/>
      <c r="L42" s="167"/>
    </row>
    <row r="43" spans="1:12" ht="19.5" customHeight="1" x14ac:dyDescent="0.25">
      <c r="A43" s="134"/>
      <c r="B43" s="213"/>
      <c r="C43" s="225" t="s">
        <v>193</v>
      </c>
      <c r="D43" s="218">
        <v>1.845</v>
      </c>
      <c r="E43" s="218">
        <v>2.3041148563424909</v>
      </c>
      <c r="F43" s="218">
        <v>2.5037017329521931</v>
      </c>
      <c r="G43" s="218">
        <v>2.6629404184811252</v>
      </c>
      <c r="H43" s="218">
        <v>2.7472065710786935</v>
      </c>
      <c r="I43" s="218">
        <v>2.8839173952086581</v>
      </c>
      <c r="J43" s="219">
        <v>3.0639014244141398</v>
      </c>
      <c r="K43" s="218"/>
      <c r="L43" s="218"/>
    </row>
    <row r="44" spans="1:12" ht="15.75" x14ac:dyDescent="0.25">
      <c r="A44" s="134"/>
      <c r="B44" s="178"/>
      <c r="C44" s="225" t="s">
        <v>194</v>
      </c>
      <c r="D44" s="218">
        <v>1.7663799999999998</v>
      </c>
      <c r="E44" s="218">
        <v>1.6572641929809813</v>
      </c>
      <c r="F44" s="218">
        <v>1.8093397373685884</v>
      </c>
      <c r="G44" s="218">
        <v>1.8629803413666541</v>
      </c>
      <c r="H44" s="218">
        <v>1.8469918225816349</v>
      </c>
      <c r="I44" s="218">
        <v>1.8949924757311618</v>
      </c>
      <c r="J44" s="219">
        <v>1.94355404984684</v>
      </c>
      <c r="K44" s="218"/>
      <c r="L44" s="218"/>
    </row>
    <row r="45" spans="1:12" ht="14.25" customHeight="1" x14ac:dyDescent="0.25">
      <c r="A45" s="134"/>
      <c r="B45" s="213"/>
      <c r="C45" s="225" t="s">
        <v>195</v>
      </c>
      <c r="D45" s="218">
        <v>0.10443300000000022</v>
      </c>
      <c r="E45" s="218">
        <v>0.21817500000000017</v>
      </c>
      <c r="F45" s="218">
        <v>6.8132000000000068E-2</v>
      </c>
      <c r="G45" s="218">
        <v>6.8132000000000068E-2</v>
      </c>
      <c r="H45" s="218">
        <v>6.8132000000000068E-2</v>
      </c>
      <c r="I45" s="218">
        <v>6.8132000000000068E-2</v>
      </c>
      <c r="J45" s="219">
        <v>6.8132000000000068E-2</v>
      </c>
      <c r="K45" s="167"/>
      <c r="L45" s="167"/>
    </row>
    <row r="46" spans="1:12" ht="5.25" customHeight="1" x14ac:dyDescent="0.25">
      <c r="A46" s="134"/>
      <c r="B46" s="178"/>
      <c r="C46" s="226"/>
      <c r="D46" s="218"/>
      <c r="E46" s="218"/>
      <c r="F46" s="218"/>
      <c r="G46" s="218"/>
      <c r="H46" s="218"/>
      <c r="I46" s="218"/>
      <c r="J46" s="219"/>
      <c r="K46" s="167"/>
      <c r="L46" s="167"/>
    </row>
    <row r="47" spans="1:12" ht="17.25" customHeight="1" x14ac:dyDescent="0.25">
      <c r="A47" s="134"/>
      <c r="B47" s="221" t="s">
        <v>196</v>
      </c>
      <c r="C47" s="210"/>
      <c r="D47" s="222"/>
      <c r="E47" s="222"/>
      <c r="F47" s="222"/>
      <c r="G47" s="222"/>
      <c r="H47" s="222"/>
      <c r="I47" s="222"/>
      <c r="J47" s="223"/>
      <c r="K47" s="177"/>
      <c r="L47" s="177"/>
    </row>
    <row r="48" spans="1:12" ht="17.25" customHeight="1" x14ac:dyDescent="0.25">
      <c r="A48" s="134"/>
      <c r="B48" s="178"/>
      <c r="C48" s="226" t="s">
        <v>197</v>
      </c>
      <c r="D48" s="218">
        <v>3.3229131111899997</v>
      </c>
      <c r="E48" s="218">
        <v>3.1518880648283027</v>
      </c>
      <c r="F48" s="218">
        <v>3.5093477600127212</v>
      </c>
      <c r="G48" s="218">
        <v>3.6153294906036013</v>
      </c>
      <c r="H48" s="218">
        <v>3.7057033832388586</v>
      </c>
      <c r="I48" s="218">
        <v>3.7915368748187781</v>
      </c>
      <c r="J48" s="219">
        <v>3.8789374469014581</v>
      </c>
      <c r="K48" s="167"/>
      <c r="L48" s="167"/>
    </row>
    <row r="49" spans="1:12" ht="28.5" customHeight="1" x14ac:dyDescent="0.25">
      <c r="A49" s="227"/>
      <c r="B49" s="178"/>
      <c r="C49" s="225" t="s">
        <v>198</v>
      </c>
      <c r="D49" s="218">
        <v>-0.61769189057481166</v>
      </c>
      <c r="E49" s="218">
        <v>-0.61777199999999999</v>
      </c>
      <c r="F49" s="218">
        <v>-0.61777199999999999</v>
      </c>
      <c r="G49" s="218">
        <v>-0.61777199999999999</v>
      </c>
      <c r="H49" s="218">
        <v>-0.61777199999999999</v>
      </c>
      <c r="I49" s="218">
        <v>-0.61777199999999999</v>
      </c>
      <c r="J49" s="219">
        <v>-0.61777199999999999</v>
      </c>
      <c r="K49" s="167"/>
      <c r="L49" s="167"/>
    </row>
    <row r="50" spans="1:12" ht="6" customHeight="1" x14ac:dyDescent="0.25">
      <c r="A50" s="134"/>
      <c r="B50" s="178"/>
      <c r="C50" s="226"/>
      <c r="D50" s="218"/>
      <c r="E50" s="218"/>
      <c r="F50" s="218"/>
      <c r="G50" s="218"/>
      <c r="H50" s="218"/>
      <c r="I50" s="218"/>
      <c r="J50" s="219"/>
      <c r="K50" s="167"/>
      <c r="L50" s="167"/>
    </row>
    <row r="51" spans="1:12" ht="17.25" customHeight="1" x14ac:dyDescent="0.25">
      <c r="A51" s="134"/>
      <c r="B51" s="221" t="s">
        <v>199</v>
      </c>
      <c r="C51" s="210"/>
      <c r="D51" s="222"/>
      <c r="E51" s="222"/>
      <c r="F51" s="222"/>
      <c r="G51" s="222"/>
      <c r="H51" s="222"/>
      <c r="I51" s="222"/>
      <c r="J51" s="223"/>
      <c r="K51" s="177"/>
      <c r="L51" s="177"/>
    </row>
    <row r="52" spans="1:12" ht="17.25" customHeight="1" x14ac:dyDescent="0.25">
      <c r="A52" s="134"/>
      <c r="B52" s="221"/>
      <c r="C52" s="226" t="s">
        <v>200</v>
      </c>
      <c r="D52" s="218">
        <v>11.6</v>
      </c>
      <c r="E52" s="218">
        <v>12.045009002786303</v>
      </c>
      <c r="F52" s="218">
        <v>12.663919915503076</v>
      </c>
      <c r="G52" s="218">
        <v>13.323141379327041</v>
      </c>
      <c r="H52" s="218">
        <v>14.016678674368022</v>
      </c>
      <c r="I52" s="218">
        <v>14.746318114234931</v>
      </c>
      <c r="J52" s="219">
        <v>15.513938999248534</v>
      </c>
      <c r="K52" s="167"/>
      <c r="L52" s="167"/>
    </row>
    <row r="53" spans="1:12" ht="17.25" customHeight="1" x14ac:dyDescent="0.25">
      <c r="A53" s="134"/>
      <c r="B53" s="213"/>
      <c r="C53" s="226" t="s">
        <v>201</v>
      </c>
      <c r="D53" s="218">
        <v>7.0570000000000004</v>
      </c>
      <c r="E53" s="218">
        <v>6.8796171966836619</v>
      </c>
      <c r="F53" s="218">
        <v>7.0477318831494147</v>
      </c>
      <c r="G53" s="218">
        <v>7.157085280877741</v>
      </c>
      <c r="H53" s="218">
        <v>7.2449037228219337</v>
      </c>
      <c r="I53" s="218">
        <v>7.3828513930642972</v>
      </c>
      <c r="J53" s="219">
        <v>7.5423182460969214</v>
      </c>
      <c r="K53" s="167"/>
      <c r="L53" s="167"/>
    </row>
    <row r="54" spans="1:12" ht="15.75" x14ac:dyDescent="0.25">
      <c r="A54" s="134"/>
      <c r="B54" s="213"/>
      <c r="C54" s="225" t="s">
        <v>202</v>
      </c>
      <c r="D54" s="218">
        <v>-1.389</v>
      </c>
      <c r="E54" s="218">
        <v>-1.389</v>
      </c>
      <c r="F54" s="218">
        <v>-1.4702094820284244</v>
      </c>
      <c r="G54" s="218">
        <v>-1.5091944946282458</v>
      </c>
      <c r="H54" s="218">
        <v>-1.5437333981033543</v>
      </c>
      <c r="I54" s="218">
        <v>-1.5789299974566817</v>
      </c>
      <c r="J54" s="219">
        <v>-1.5923235479979521</v>
      </c>
      <c r="K54" s="167"/>
      <c r="L54" s="167"/>
    </row>
    <row r="55" spans="1:12" ht="15" customHeight="1" x14ac:dyDescent="0.25">
      <c r="A55" s="134"/>
      <c r="B55" s="213"/>
      <c r="C55" s="225" t="s">
        <v>203</v>
      </c>
      <c r="D55" s="218">
        <v>-2.8370000000000002</v>
      </c>
      <c r="E55" s="218">
        <v>-2.9217298958263322</v>
      </c>
      <c r="F55" s="218">
        <v>-3.0446710703944975</v>
      </c>
      <c r="G55" s="218">
        <v>-3.1474095909563173</v>
      </c>
      <c r="H55" s="218">
        <v>-3.2299454575117927</v>
      </c>
      <c r="I55" s="218">
        <v>-3.3049053288148889</v>
      </c>
      <c r="J55" s="219">
        <v>-3.3798652001179845</v>
      </c>
      <c r="K55" s="167"/>
      <c r="L55" s="167"/>
    </row>
    <row r="56" spans="1:12" ht="15.75" x14ac:dyDescent="0.25">
      <c r="A56" s="134"/>
      <c r="B56" s="213"/>
      <c r="C56" s="225" t="s">
        <v>204</v>
      </c>
      <c r="D56" s="218">
        <v>0.88400000000000001</v>
      </c>
      <c r="E56" s="218">
        <v>1.3440939278713595</v>
      </c>
      <c r="F56" s="218">
        <v>1.0911077209109816</v>
      </c>
      <c r="G56" s="218">
        <v>1.313354212025758</v>
      </c>
      <c r="H56" s="218">
        <v>1.105143181708756</v>
      </c>
      <c r="I56" s="218">
        <v>1.007254824990494</v>
      </c>
      <c r="J56" s="219">
        <v>0.63541026756922836</v>
      </c>
      <c r="K56" s="167"/>
      <c r="L56" s="167"/>
    </row>
    <row r="57" spans="1:12" ht="15.75" x14ac:dyDescent="0.25">
      <c r="A57" s="134"/>
      <c r="B57" s="213"/>
      <c r="C57" s="225" t="s">
        <v>205</v>
      </c>
      <c r="D57" s="218">
        <v>0.50100000000000011</v>
      </c>
      <c r="E57" s="218">
        <v>0.47799999999999998</v>
      </c>
      <c r="F57" s="218">
        <v>0.47799999999999998</v>
      </c>
      <c r="G57" s="218">
        <v>0.47799999999999998</v>
      </c>
      <c r="H57" s="218">
        <v>0.47799999999999998</v>
      </c>
      <c r="I57" s="218">
        <v>0.47799999999999998</v>
      </c>
      <c r="J57" s="219">
        <v>0.47799999999999998</v>
      </c>
      <c r="K57" s="167"/>
      <c r="L57" s="167"/>
    </row>
    <row r="58" spans="1:12" ht="17.25" customHeight="1" x14ac:dyDescent="0.25">
      <c r="A58" s="134"/>
      <c r="B58" s="213"/>
      <c r="C58" s="226" t="s">
        <v>206</v>
      </c>
      <c r="D58" s="218">
        <v>1.8095532577468965</v>
      </c>
      <c r="E58" s="218">
        <v>2.5036586665814737</v>
      </c>
      <c r="F58" s="218">
        <v>2.2931107182436667</v>
      </c>
      <c r="G58" s="218">
        <v>2.315827117387192</v>
      </c>
      <c r="H58" s="218">
        <v>2.3374419609189792</v>
      </c>
      <c r="I58" s="218">
        <v>2.3598014576187869</v>
      </c>
      <c r="J58" s="219">
        <v>2.3770087493865244</v>
      </c>
      <c r="K58" s="167"/>
      <c r="L58" s="167"/>
    </row>
    <row r="59" spans="1:12" ht="2.25" customHeight="1" x14ac:dyDescent="0.25">
      <c r="A59" s="134"/>
      <c r="B59" s="184"/>
      <c r="C59" s="149"/>
      <c r="D59" s="165"/>
      <c r="E59" s="165"/>
      <c r="F59" s="165"/>
      <c r="G59" s="165"/>
      <c r="H59" s="165"/>
      <c r="I59" s="165"/>
      <c r="J59" s="166"/>
      <c r="K59" s="167"/>
      <c r="L59" s="167"/>
    </row>
    <row r="60" spans="1:12" s="192" customFormat="1" ht="18.75" customHeight="1" x14ac:dyDescent="0.25">
      <c r="A60" s="187"/>
      <c r="B60" s="1175" t="s">
        <v>207</v>
      </c>
      <c r="C60" s="1176"/>
      <c r="D60" s="188">
        <v>154.62199999999993</v>
      </c>
      <c r="E60" s="188">
        <v>155.9086251986603</v>
      </c>
      <c r="F60" s="188">
        <v>160.48831099977505</v>
      </c>
      <c r="G60" s="188">
        <v>161.34808763372206</v>
      </c>
      <c r="H60" s="188">
        <v>162.78602997735686</v>
      </c>
      <c r="I60" s="188">
        <v>166.59011504769344</v>
      </c>
      <c r="J60" s="228">
        <v>170.4589086349188</v>
      </c>
      <c r="K60" s="191"/>
      <c r="L60" s="191"/>
    </row>
    <row r="61" spans="1:12" s="192" customFormat="1" ht="22.5" customHeight="1" x14ac:dyDescent="0.25">
      <c r="A61" s="187"/>
      <c r="B61" s="1177" t="s">
        <v>208</v>
      </c>
      <c r="C61" s="1178"/>
      <c r="D61" s="229">
        <v>-114.35299999999999</v>
      </c>
      <c r="E61" s="229">
        <v>-113.43682734703668</v>
      </c>
      <c r="F61" s="229">
        <v>-115.82537564640818</v>
      </c>
      <c r="G61" s="229">
        <v>-113.66025778537427</v>
      </c>
      <c r="H61" s="229">
        <v>-114.39020309199404</v>
      </c>
      <c r="I61" s="229">
        <v>-116.78792162773054</v>
      </c>
      <c r="J61" s="230">
        <v>-119.2575195909177</v>
      </c>
      <c r="K61" s="195"/>
      <c r="L61" s="195"/>
    </row>
    <row r="62" spans="1:12" s="192" customFormat="1" ht="21" customHeight="1" thickBot="1" x14ac:dyDescent="0.3">
      <c r="A62" s="187"/>
      <c r="B62" s="1171" t="s">
        <v>209</v>
      </c>
      <c r="C62" s="1172"/>
      <c r="D62" s="231">
        <v>40.268999999999934</v>
      </c>
      <c r="E62" s="231">
        <v>42.47179785162362</v>
      </c>
      <c r="F62" s="231">
        <v>44.662935353366876</v>
      </c>
      <c r="G62" s="231">
        <v>47.687829848347789</v>
      </c>
      <c r="H62" s="231">
        <v>48.395826885362823</v>
      </c>
      <c r="I62" s="231">
        <v>49.802193419962904</v>
      </c>
      <c r="J62" s="232">
        <v>51.201389044001104</v>
      </c>
      <c r="K62" s="191"/>
      <c r="L62" s="191"/>
    </row>
    <row r="63" spans="1:12" ht="12.75" customHeight="1" x14ac:dyDescent="0.25">
      <c r="D63" s="136"/>
      <c r="K63" s="136"/>
      <c r="L63" s="136"/>
    </row>
    <row r="64" spans="1:12" ht="12.75" customHeight="1" x14ac:dyDescent="0.25">
      <c r="D64" s="136"/>
      <c r="K64" s="136"/>
      <c r="L64" s="136"/>
    </row>
    <row r="65" spans="4:12" ht="12.75" customHeight="1" x14ac:dyDescent="0.25">
      <c r="D65" s="136"/>
      <c r="K65" s="136"/>
      <c r="L65" s="136"/>
    </row>
    <row r="66" spans="4:12" ht="12.75" customHeight="1" x14ac:dyDescent="0.25">
      <c r="D66" s="136"/>
      <c r="K66" s="136"/>
      <c r="L66" s="136"/>
    </row>
    <row r="67" spans="4:12" ht="12.75" customHeight="1" x14ac:dyDescent="0.25">
      <c r="D67" s="136"/>
      <c r="K67" s="136"/>
      <c r="L67" s="136"/>
    </row>
  </sheetData>
  <mergeCells count="7">
    <mergeCell ref="B62:C62"/>
    <mergeCell ref="B42:D42"/>
    <mergeCell ref="B60:C60"/>
    <mergeCell ref="B61:C61"/>
    <mergeCell ref="B2:J2"/>
    <mergeCell ref="D3:J3"/>
    <mergeCell ref="E4:J4"/>
  </mergeCells>
  <conditionalFormatting sqref="C45 C43 B44:C44 B27 B20 B5:B6 B42 C5:C31 C53:C59 C33:C37 B59:B62 D4 B38:C38 C39:C41 D5:G5 B52:C52 I5:L5 K28:L62 B46:D51 D52:D62 D43:E45 D7:L19 D21:L26 D28:J41 E42:J62">
    <cfRule type="cellIs" dxfId="4" priority="5" stopIfTrue="1" operator="equal">
      <formula>"End"</formula>
    </cfRule>
  </conditionalFormatting>
  <conditionalFormatting sqref="C32">
    <cfRule type="cellIs" dxfId="3" priority="3" stopIfTrue="1" operator="equal">
      <formula>"End"</formula>
    </cfRule>
  </conditionalFormatting>
  <conditionalFormatting sqref="H5">
    <cfRule type="cellIs" dxfId="2"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48" orientation="landscape" r:id="rId1"/>
  <headerFooter alignWithMargins="0">
    <oddHeader>&amp;CEconomic and fiscal outlook - supplementary tables: expenditure</oddHead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3"/>
    <pageSetUpPr fitToPage="1"/>
  </sheetPr>
  <dimension ref="A1:L57"/>
  <sheetViews>
    <sheetView workbookViewId="0"/>
  </sheetViews>
  <sheetFormatPr defaultColWidth="9.33203125" defaultRowHeight="12.75" customHeight="1" x14ac:dyDescent="0.25"/>
  <cols>
    <col min="1" max="1" width="9.33203125" style="136" customWidth="1"/>
    <col min="2" max="2" width="3.33203125" style="136" customWidth="1"/>
    <col min="3" max="3" width="59.88671875" style="136" customWidth="1"/>
    <col min="4" max="9" width="8.33203125" style="136" customWidth="1"/>
    <col min="10" max="12" width="8.33203125" style="135" customWidth="1"/>
    <col min="13" max="16384" width="9.33203125" style="136"/>
  </cols>
  <sheetData>
    <row r="1" spans="1:12" ht="33.75" customHeight="1" thickBot="1" x14ac:dyDescent="0.3">
      <c r="A1" s="17" t="s">
        <v>0</v>
      </c>
      <c r="B1" s="134"/>
      <c r="C1" s="134"/>
      <c r="D1" s="134"/>
      <c r="E1" s="134"/>
      <c r="F1" s="134"/>
      <c r="G1" s="134"/>
      <c r="H1" s="134"/>
      <c r="I1" s="134"/>
    </row>
    <row r="2" spans="1:12" ht="21" customHeight="1" thickBot="1" x14ac:dyDescent="0.3">
      <c r="A2" s="134"/>
      <c r="B2" s="1160" t="s">
        <v>295</v>
      </c>
      <c r="C2" s="1161"/>
      <c r="D2" s="1161"/>
      <c r="E2" s="1161"/>
      <c r="F2" s="1161"/>
      <c r="G2" s="1161"/>
      <c r="H2" s="1161"/>
      <c r="I2" s="1161"/>
      <c r="J2" s="1162"/>
      <c r="K2" s="137"/>
      <c r="L2" s="137"/>
    </row>
    <row r="3" spans="1:12" ht="17.25" customHeight="1" x14ac:dyDescent="0.25">
      <c r="A3" s="134"/>
      <c r="B3" s="138"/>
      <c r="C3" s="139"/>
      <c r="D3" s="1158" t="s">
        <v>1</v>
      </c>
      <c r="E3" s="1158"/>
      <c r="F3" s="1158"/>
      <c r="G3" s="1158"/>
      <c r="H3" s="1158"/>
      <c r="I3" s="1158"/>
      <c r="J3" s="1159"/>
      <c r="K3" s="140"/>
      <c r="L3" s="140"/>
    </row>
    <row r="4" spans="1:12" ht="18" customHeight="1" x14ac:dyDescent="0.25">
      <c r="A4" s="134"/>
      <c r="B4" s="138"/>
      <c r="C4" s="139"/>
      <c r="D4" s="141" t="s">
        <v>2</v>
      </c>
      <c r="E4" s="1163" t="s">
        <v>3</v>
      </c>
      <c r="F4" s="1163"/>
      <c r="G4" s="1163"/>
      <c r="H4" s="1163"/>
      <c r="I4" s="1163"/>
      <c r="J4" s="1164"/>
      <c r="K4" s="142"/>
      <c r="L4" s="142"/>
    </row>
    <row r="5" spans="1:12" ht="17.25" customHeight="1" x14ac:dyDescent="0.25">
      <c r="A5" s="134"/>
      <c r="B5" s="143"/>
      <c r="C5" s="144"/>
      <c r="D5" s="145" t="s">
        <v>6</v>
      </c>
      <c r="E5" s="145" t="s">
        <v>7</v>
      </c>
      <c r="F5" s="145" t="s">
        <v>8</v>
      </c>
      <c r="G5" s="145" t="s">
        <v>9</v>
      </c>
      <c r="H5" s="145" t="s">
        <v>10</v>
      </c>
      <c r="I5" s="145" t="s">
        <v>259</v>
      </c>
      <c r="J5" s="146" t="s">
        <v>318</v>
      </c>
      <c r="K5" s="147"/>
      <c r="L5" s="147"/>
    </row>
    <row r="6" spans="1:12" ht="23.25" customHeight="1" x14ac:dyDescent="0.25">
      <c r="A6" s="134"/>
      <c r="B6" s="148" t="s">
        <v>169</v>
      </c>
      <c r="C6" s="149"/>
      <c r="D6" s="150"/>
      <c r="E6" s="150"/>
      <c r="F6" s="150"/>
      <c r="G6" s="150"/>
      <c r="H6" s="150"/>
      <c r="I6" s="150"/>
      <c r="J6" s="151"/>
    </row>
    <row r="7" spans="1:12" s="158" customFormat="1" ht="15" customHeight="1" x14ac:dyDescent="0.25">
      <c r="A7" s="152"/>
      <c r="B7" s="153"/>
      <c r="C7" s="154" t="s">
        <v>210</v>
      </c>
      <c r="D7" s="155">
        <f>'[20]Cap LA spending'!L8</f>
        <v>19.729189869280965</v>
      </c>
      <c r="E7" s="155">
        <f>'[20]Cap LA spending'!R8</f>
        <v>20.527443887448584</v>
      </c>
      <c r="F7" s="155">
        <f>'[20]Cap LA spending'!S8</f>
        <v>20.880996904987029</v>
      </c>
      <c r="G7" s="155">
        <f>'[20]Cap LA spending'!T8</f>
        <v>21.372457791885434</v>
      </c>
      <c r="H7" s="155">
        <f>'[20]Cap LA spending'!U8</f>
        <v>22.846737647202342</v>
      </c>
      <c r="I7" s="155">
        <f>'[20]Cap LA spending'!V8</f>
        <v>22.397439157890481</v>
      </c>
      <c r="J7" s="156">
        <f>'[20]Cap LA spending'!W8</f>
        <v>23.076754753180083</v>
      </c>
      <c r="K7" s="157"/>
      <c r="L7" s="157"/>
    </row>
    <row r="8" spans="1:12" ht="15" customHeight="1" x14ac:dyDescent="0.25">
      <c r="A8" s="134"/>
      <c r="B8" s="159"/>
      <c r="C8" s="160" t="s">
        <v>350</v>
      </c>
      <c r="D8" s="161"/>
      <c r="E8" s="161"/>
      <c r="F8" s="161"/>
      <c r="G8" s="161"/>
      <c r="H8" s="161"/>
      <c r="I8" s="161"/>
      <c r="J8" s="162"/>
      <c r="K8" s="163"/>
      <c r="L8" s="163"/>
    </row>
    <row r="9" spans="1:12" ht="15" customHeight="1" x14ac:dyDescent="0.25">
      <c r="A9" s="134"/>
      <c r="B9" s="159"/>
      <c r="C9" s="164" t="s">
        <v>321</v>
      </c>
      <c r="D9" s="165">
        <f>'[20]Cap LA spending'!L10</f>
        <v>9.083562519853789</v>
      </c>
      <c r="E9" s="165">
        <f>'[20]Cap LA spending'!R10</f>
        <v>7.9394356369954133</v>
      </c>
      <c r="F9" s="165">
        <f>'[20]Cap LA spending'!S10</f>
        <v>9.7204195389059116</v>
      </c>
      <c r="G9" s="165">
        <f>'[20]Cap LA spending'!T10</f>
        <v>10.970348855524367</v>
      </c>
      <c r="H9" s="165">
        <f>'[20]Cap LA spending'!U10</f>
        <v>12.516521322916232</v>
      </c>
      <c r="I9" s="165">
        <f>'[20]Cap LA spending'!V10</f>
        <v>12.452196918603834</v>
      </c>
      <c r="J9" s="166">
        <f>'[20]Cap LA spending'!W10</f>
        <v>12.883155437121093</v>
      </c>
      <c r="K9" s="167"/>
      <c r="L9" s="167"/>
    </row>
    <row r="10" spans="1:12" ht="15" customHeight="1" x14ac:dyDescent="0.25">
      <c r="A10" s="134"/>
      <c r="B10" s="159"/>
      <c r="C10" s="164" t="s">
        <v>211</v>
      </c>
      <c r="D10" s="165">
        <f>'[20]Cap LA spending'!L11</f>
        <v>6.7919999999999998</v>
      </c>
      <c r="E10" s="165">
        <f>'[20]Cap LA spending'!R11</f>
        <v>7.1229820062996847</v>
      </c>
      <c r="F10" s="165">
        <f>'[20]Cap LA spending'!S11</f>
        <v>6.4821666666666697</v>
      </c>
      <c r="G10" s="165">
        <f>'[20]Cap LA spending'!T11</f>
        <v>5.7761666666666693</v>
      </c>
      <c r="H10" s="165">
        <f>'[20]Cap LA spending'!U11</f>
        <v>5.6986666666666697</v>
      </c>
      <c r="I10" s="165">
        <f>'[20]Cap LA spending'!V11</f>
        <v>5.3345000000000002</v>
      </c>
      <c r="J10" s="166">
        <f>'[20]Cap LA spending'!W11</f>
        <v>5.3449999999999998</v>
      </c>
      <c r="K10" s="168"/>
      <c r="L10" s="168"/>
    </row>
    <row r="11" spans="1:12" ht="15" customHeight="1" x14ac:dyDescent="0.25">
      <c r="A11" s="134"/>
      <c r="B11" s="159"/>
      <c r="C11" s="169" t="s">
        <v>212</v>
      </c>
      <c r="D11" s="165">
        <f>'[20]Cap LA spending'!L12</f>
        <v>1.5950139999999999</v>
      </c>
      <c r="E11" s="165">
        <f>'[20]Cap LA spending'!R12</f>
        <v>2.3471099999999998</v>
      </c>
      <c r="F11" s="165">
        <f>'[20]Cap LA spending'!S12</f>
        <v>1.46349</v>
      </c>
      <c r="G11" s="165">
        <f>'[20]Cap LA spending'!T12</f>
        <v>1.5</v>
      </c>
      <c r="H11" s="165">
        <f>'[20]Cap LA spending'!U12</f>
        <v>1.5</v>
      </c>
      <c r="I11" s="165">
        <f>'[20]Cap LA spending'!V12</f>
        <v>1.5</v>
      </c>
      <c r="J11" s="166">
        <f>'[20]Cap LA spending'!W12</f>
        <v>1.5</v>
      </c>
      <c r="K11" s="167"/>
      <c r="L11" s="167"/>
    </row>
    <row r="12" spans="1:12" ht="15" customHeight="1" x14ac:dyDescent="0.25">
      <c r="A12" s="134"/>
      <c r="B12" s="159"/>
      <c r="C12" s="169" t="s">
        <v>213</v>
      </c>
      <c r="D12" s="165">
        <f>'[20]Cap LA spending'!L13</f>
        <v>2.4017432600000004</v>
      </c>
      <c r="E12" s="165">
        <f>'[20]Cap LA spending'!R13</f>
        <v>2.3323351996272352</v>
      </c>
      <c r="F12" s="165">
        <f>'[20]Cap LA spending'!S13</f>
        <v>2.3373336154323163</v>
      </c>
      <c r="G12" s="165">
        <f>'[20]Cap LA spending'!T13</f>
        <v>2.3405764894395387</v>
      </c>
      <c r="H12" s="165">
        <f>'[20]Cap LA spending'!U13</f>
        <v>2.3861776964519388</v>
      </c>
      <c r="I12" s="165">
        <f>'[20]Cap LA spending'!V13</f>
        <v>2.434557482627683</v>
      </c>
      <c r="J12" s="166">
        <f>'[20]Cap LA spending'!W13</f>
        <v>2.483143051961894</v>
      </c>
      <c r="K12" s="167"/>
      <c r="L12" s="167"/>
    </row>
    <row r="13" spans="1:12" ht="15" customHeight="1" x14ac:dyDescent="0.25">
      <c r="A13" s="170"/>
      <c r="B13" s="171"/>
      <c r="C13" s="164" t="s">
        <v>214</v>
      </c>
      <c r="D13" s="165">
        <f>'[20]Cap LA spending'!L14</f>
        <v>2.3271585100000003</v>
      </c>
      <c r="E13" s="165">
        <f>'[20]Cap LA spending'!R14</f>
        <v>2.6914373240641027</v>
      </c>
      <c r="F13" s="165">
        <f>'[20]Cap LA spending'!S14</f>
        <v>2.7975095367788008</v>
      </c>
      <c r="G13" s="165">
        <f>'[20]Cap LA spending'!T14</f>
        <v>2.8162563713743736</v>
      </c>
      <c r="H13" s="165">
        <f>'[20]Cap LA spending'!U14</f>
        <v>2.8404789441551657</v>
      </c>
      <c r="I13" s="165">
        <f>'[20]Cap LA spending'!V14</f>
        <v>2.9020876460047962</v>
      </c>
      <c r="J13" s="166">
        <f>'[20]Cap LA spending'!W14</f>
        <v>2.917503202763311</v>
      </c>
      <c r="K13" s="168"/>
      <c r="L13" s="168"/>
    </row>
    <row r="14" spans="1:12" ht="15" customHeight="1" x14ac:dyDescent="0.25">
      <c r="A14" s="134"/>
      <c r="B14" s="159"/>
      <c r="C14" s="169" t="s">
        <v>215</v>
      </c>
      <c r="D14" s="165">
        <f>'[20]Cap LA spending'!L15</f>
        <v>1.1099395579918128</v>
      </c>
      <c r="E14" s="165">
        <f>'[20]Cap LA spending'!R15</f>
        <v>1.3406284505494506</v>
      </c>
      <c r="F14" s="165">
        <f>'[20]Cap LA spending'!S15</f>
        <v>1.3829187296703294</v>
      </c>
      <c r="G14" s="165">
        <f>'[20]Cap LA spending'!T15</f>
        <v>1.4203340087912086</v>
      </c>
      <c r="H14" s="165">
        <f>'[20]Cap LA spending'!U15</f>
        <v>1.5106742879120878</v>
      </c>
      <c r="I14" s="165">
        <f>'[20]Cap LA spending'!V15</f>
        <v>1.5883145670329668</v>
      </c>
      <c r="J14" s="166">
        <f>'[20]Cap LA spending'!W15</f>
        <v>1.671879846153846</v>
      </c>
      <c r="K14" s="167"/>
      <c r="L14" s="167"/>
    </row>
    <row r="15" spans="1:12" ht="15" customHeight="1" x14ac:dyDescent="0.25">
      <c r="A15" s="134"/>
      <c r="B15" s="159"/>
      <c r="C15" s="164" t="s">
        <v>216</v>
      </c>
      <c r="D15" s="165">
        <f>'[20]Cap LA spending'!L16</f>
        <v>0</v>
      </c>
      <c r="E15" s="165">
        <f>'[20]Cap LA spending'!R16</f>
        <v>4.9026000000000007E-2</v>
      </c>
      <c r="F15" s="165">
        <f>'[20]Cap LA spending'!S16</f>
        <v>0.33451600000000004</v>
      </c>
      <c r="G15" s="165">
        <f>'[20]Cap LA spending'!T16</f>
        <v>0.16375500000000001</v>
      </c>
      <c r="H15" s="165">
        <f>'[20]Cap LA spending'!U16</f>
        <v>0.1</v>
      </c>
      <c r="I15" s="165">
        <f>'[20]Cap LA spending'!V16</f>
        <v>-0.1</v>
      </c>
      <c r="J15" s="166">
        <f>'[20]Cap LA spending'!W16</f>
        <v>0</v>
      </c>
      <c r="K15" s="168"/>
      <c r="L15" s="168"/>
    </row>
    <row r="16" spans="1:12" ht="15" customHeight="1" x14ac:dyDescent="0.25">
      <c r="A16" s="134"/>
      <c r="B16" s="159"/>
      <c r="C16" s="164" t="s">
        <v>217</v>
      </c>
      <c r="D16" s="165">
        <f>'[20]Cap LA spending'!L17</f>
        <v>-3.5802279785646349</v>
      </c>
      <c r="E16" s="165">
        <f>'[20]Cap LA spending'!R17</f>
        <v>-3.2955107300873054</v>
      </c>
      <c r="F16" s="165">
        <f>'[20]Cap LA spending'!S17</f>
        <v>-3.6373571824669999</v>
      </c>
      <c r="G16" s="165">
        <f>'[20]Cap LA spending'!T17</f>
        <v>-3.6149795999107193</v>
      </c>
      <c r="H16" s="165">
        <f>'[20]Cap LA spending'!U17</f>
        <v>-3.7057812708997515</v>
      </c>
      <c r="I16" s="165">
        <f>'[20]Cap LA spending'!V17</f>
        <v>-3.7142174563787984</v>
      </c>
      <c r="J16" s="166">
        <f>'[20]Cap LA spending'!W17</f>
        <v>-3.7239267848200597</v>
      </c>
      <c r="K16" s="167"/>
      <c r="L16" s="167"/>
    </row>
    <row r="17" spans="1:12" ht="23.25" customHeight="1" x14ac:dyDescent="0.25">
      <c r="A17" s="134"/>
      <c r="B17" s="148" t="s">
        <v>182</v>
      </c>
      <c r="C17" s="149"/>
      <c r="D17" s="172"/>
      <c r="E17" s="172"/>
      <c r="F17" s="172"/>
      <c r="G17" s="172"/>
      <c r="H17" s="172"/>
      <c r="I17" s="172"/>
      <c r="J17" s="173"/>
    </row>
    <row r="18" spans="1:12" s="158" customFormat="1" ht="17.25" customHeight="1" x14ac:dyDescent="0.25">
      <c r="A18" s="152"/>
      <c r="B18" s="153"/>
      <c r="C18" s="154" t="s">
        <v>210</v>
      </c>
      <c r="D18" s="155">
        <f>'[20]Cap LA spending'!L19</f>
        <v>2.7542319999999996</v>
      </c>
      <c r="E18" s="155">
        <f>'[20]Cap LA spending'!R19</f>
        <v>2.7909441262067771</v>
      </c>
      <c r="F18" s="155">
        <f>'[20]Cap LA spending'!S19</f>
        <v>2.4997446877084566</v>
      </c>
      <c r="G18" s="155">
        <f>'[20]Cap LA spending'!T19</f>
        <v>2.7781506745121667</v>
      </c>
      <c r="H18" s="155">
        <f>'[20]Cap LA spending'!U19</f>
        <v>2.944847009157038</v>
      </c>
      <c r="I18" s="155">
        <f>'[20]Cap LA spending'!V19</f>
        <v>2.982813565816882</v>
      </c>
      <c r="J18" s="156">
        <f>'[20]Cap LA spending'!W19</f>
        <v>3.0567731592504317</v>
      </c>
      <c r="K18" s="157"/>
      <c r="L18" s="157"/>
    </row>
    <row r="19" spans="1:12" ht="15" customHeight="1" x14ac:dyDescent="0.25">
      <c r="A19" s="134"/>
      <c r="B19" s="159"/>
      <c r="C19" s="160" t="s">
        <v>350</v>
      </c>
      <c r="D19" s="161"/>
      <c r="E19" s="161"/>
      <c r="F19" s="161"/>
      <c r="G19" s="161"/>
      <c r="H19" s="161"/>
      <c r="I19" s="161"/>
      <c r="J19" s="162"/>
      <c r="K19" s="174"/>
      <c r="L19" s="174"/>
    </row>
    <row r="20" spans="1:12" ht="15" customHeight="1" x14ac:dyDescent="0.25">
      <c r="A20" s="134"/>
      <c r="B20" s="159"/>
      <c r="C20" s="164" t="s">
        <v>321</v>
      </c>
      <c r="D20" s="165">
        <f>'[20]Cap LA spending'!L21</f>
        <v>0.91250699999999996</v>
      </c>
      <c r="E20" s="165">
        <f>'[20]Cap LA spending'!R21</f>
        <v>0.80446910694783991</v>
      </c>
      <c r="F20" s="165">
        <f>'[20]Cap LA spending'!S21</f>
        <v>0.63957854833073713</v>
      </c>
      <c r="G20" s="165">
        <f>'[20]Cap LA spending'!T21</f>
        <v>0.87643974813135084</v>
      </c>
      <c r="H20" s="165">
        <f>'[20]Cap LA spending'!U21</f>
        <v>1.0017771859925502</v>
      </c>
      <c r="I20" s="165">
        <f>'[20]Cap LA spending'!V21</f>
        <v>0.99945552797699522</v>
      </c>
      <c r="J20" s="166">
        <f>'[20]Cap LA spending'!W21</f>
        <v>1.0353421504850897</v>
      </c>
      <c r="K20" s="167"/>
      <c r="L20" s="167"/>
    </row>
    <row r="21" spans="1:12" ht="15" customHeight="1" x14ac:dyDescent="0.25">
      <c r="A21" s="134"/>
      <c r="B21" s="159"/>
      <c r="C21" s="164" t="s">
        <v>211</v>
      </c>
      <c r="D21" s="165">
        <f>'[20]Cap LA spending'!L22</f>
        <v>1.3858280000000001</v>
      </c>
      <c r="E21" s="165">
        <f>'[20]Cap LA spending'!R22</f>
        <v>1.549426024574611</v>
      </c>
      <c r="F21" s="165">
        <f>'[20]Cap LA spending'!S22</f>
        <v>1.4305142380319149</v>
      </c>
      <c r="G21" s="165">
        <f>'[20]Cap LA spending'!T22</f>
        <v>1.4812600910904254</v>
      </c>
      <c r="H21" s="165">
        <f>'[20]Cap LA spending'!U22</f>
        <v>1.5320059441489362</v>
      </c>
      <c r="I21" s="165">
        <f>'[20]Cap LA spending'!V22</f>
        <v>1.5827517972074465</v>
      </c>
      <c r="J21" s="166">
        <f>'[20]Cap LA spending'!W22</f>
        <v>1.6334976502659575</v>
      </c>
      <c r="K21" s="167"/>
      <c r="L21" s="167"/>
    </row>
    <row r="22" spans="1:12" ht="27" customHeight="1" x14ac:dyDescent="0.25">
      <c r="A22" s="134"/>
      <c r="B22" s="159"/>
      <c r="C22" s="169" t="s">
        <v>218</v>
      </c>
      <c r="D22" s="165">
        <f>'[20]Cap LA spending'!L23</f>
        <v>0.39055999999999974</v>
      </c>
      <c r="E22" s="165">
        <f>'[20]Cap LA spending'!R23</f>
        <v>0.45381099999999996</v>
      </c>
      <c r="F22" s="165">
        <f>'[20]Cap LA spending'!S23</f>
        <v>0.45381099999999996</v>
      </c>
      <c r="G22" s="165">
        <f>'[20]Cap LA spending'!T23</f>
        <v>0.45381099999999996</v>
      </c>
      <c r="H22" s="165">
        <f>'[20]Cap LA spending'!U23</f>
        <v>0.45381099999999996</v>
      </c>
      <c r="I22" s="165">
        <f>'[20]Cap LA spending'!V23</f>
        <v>0.45381099999999996</v>
      </c>
      <c r="J22" s="166">
        <f>'[20]Cap LA spending'!W23</f>
        <v>0.45381099999999996</v>
      </c>
      <c r="K22" s="167"/>
      <c r="L22" s="167"/>
    </row>
    <row r="23" spans="1:12" ht="15" customHeight="1" x14ac:dyDescent="0.25">
      <c r="A23" s="170"/>
      <c r="B23" s="171"/>
      <c r="C23" s="169" t="s">
        <v>213</v>
      </c>
      <c r="D23" s="165">
        <f>'[20]Cap LA spending'!L24</f>
        <v>0.27299599999999996</v>
      </c>
      <c r="E23" s="165">
        <f>'[20]Cap LA spending'!R24</f>
        <v>0.20771400000000001</v>
      </c>
      <c r="F23" s="165">
        <f>'[20]Cap LA spending'!S24</f>
        <v>0.20771400000000001</v>
      </c>
      <c r="G23" s="165">
        <f>'[20]Cap LA spending'!T24</f>
        <v>0.20771400000000001</v>
      </c>
      <c r="H23" s="165">
        <f>'[20]Cap LA spending'!U24</f>
        <v>0.20771400000000001</v>
      </c>
      <c r="I23" s="165">
        <f>'[20]Cap LA spending'!V24</f>
        <v>0.20771400000000001</v>
      </c>
      <c r="J23" s="166">
        <f>'[20]Cap LA spending'!W24</f>
        <v>0.20771400000000001</v>
      </c>
      <c r="K23" s="168"/>
      <c r="L23" s="168"/>
    </row>
    <row r="24" spans="1:12" ht="15" customHeight="1" x14ac:dyDescent="0.25">
      <c r="A24" s="134"/>
      <c r="B24" s="159"/>
      <c r="C24" s="164" t="s">
        <v>217</v>
      </c>
      <c r="D24" s="165">
        <f>'[20]Cap LA spending'!L25</f>
        <v>-0.20765899999999998</v>
      </c>
      <c r="E24" s="165">
        <f>'[20]Cap LA spending'!R25</f>
        <v>-0.2244760053156736</v>
      </c>
      <c r="F24" s="165">
        <f>'[20]Cap LA spending'!S25</f>
        <v>-0.23187309865419559</v>
      </c>
      <c r="G24" s="165">
        <f>'[20]Cap LA spending'!T25</f>
        <v>-0.24107416470960971</v>
      </c>
      <c r="H24" s="165">
        <f>'[20]Cap LA spending'!U25</f>
        <v>-0.25046112098444873</v>
      </c>
      <c r="I24" s="165">
        <f>'[20]Cap LA spending'!V25</f>
        <v>-0.26091875936755976</v>
      </c>
      <c r="J24" s="166">
        <f>'[20]Cap LA spending'!W25</f>
        <v>-0.27359164150061527</v>
      </c>
      <c r="K24" s="167"/>
      <c r="L24" s="167"/>
    </row>
    <row r="25" spans="1:12" ht="23.25" customHeight="1" x14ac:dyDescent="0.25">
      <c r="A25" s="134"/>
      <c r="B25" s="148" t="s">
        <v>186</v>
      </c>
      <c r="C25" s="149"/>
      <c r="D25" s="172"/>
      <c r="E25" s="172"/>
      <c r="F25" s="172"/>
      <c r="G25" s="172"/>
      <c r="H25" s="172"/>
      <c r="I25" s="172"/>
      <c r="J25" s="173"/>
    </row>
    <row r="26" spans="1:12" s="158" customFormat="1" ht="17.25" customHeight="1" x14ac:dyDescent="0.25">
      <c r="A26" s="152"/>
      <c r="B26" s="153"/>
      <c r="C26" s="154" t="s">
        <v>210</v>
      </c>
      <c r="D26" s="155">
        <f>'[20]Cap LA spending'!L27</f>
        <v>1.01947504667</v>
      </c>
      <c r="E26" s="155">
        <f>'[20]Cap LA spending'!R27</f>
        <v>1.1206302136870694</v>
      </c>
      <c r="F26" s="155">
        <f>'[20]Cap LA spending'!S27</f>
        <v>1.1109364982219845</v>
      </c>
      <c r="G26" s="155">
        <f>'[20]Cap LA spending'!T27</f>
        <v>1.2059270718845481</v>
      </c>
      <c r="H26" s="155">
        <f>'[20]Cap LA spending'!U27</f>
        <v>1.2663870389416854</v>
      </c>
      <c r="I26" s="155">
        <f>'[20]Cap LA spending'!V27</f>
        <v>1.2639919119896903</v>
      </c>
      <c r="J26" s="156">
        <f>'[20]Cap LA spending'!W27</f>
        <v>1.2802162378745807</v>
      </c>
      <c r="K26" s="157"/>
      <c r="L26" s="157"/>
    </row>
    <row r="27" spans="1:12" ht="15" customHeight="1" x14ac:dyDescent="0.25">
      <c r="A27" s="134"/>
      <c r="B27" s="159"/>
      <c r="C27" s="160" t="s">
        <v>350</v>
      </c>
      <c r="D27" s="161"/>
      <c r="E27" s="161"/>
      <c r="F27" s="161"/>
      <c r="G27" s="161"/>
      <c r="H27" s="161"/>
      <c r="I27" s="161"/>
      <c r="J27" s="162"/>
      <c r="K27" s="174"/>
      <c r="L27" s="174"/>
    </row>
    <row r="28" spans="1:12" ht="15" customHeight="1" x14ac:dyDescent="0.25">
      <c r="A28" s="134"/>
      <c r="B28" s="159"/>
      <c r="C28" s="164" t="s">
        <v>321</v>
      </c>
      <c r="D28" s="165">
        <f>'[20]Cap LA spending'!L29</f>
        <v>0.31245577644</v>
      </c>
      <c r="E28" s="165">
        <f>'[20]Cap LA spending'!R29</f>
        <v>0.34631066811084499</v>
      </c>
      <c r="F28" s="165">
        <f>'[20]Cap LA spending'!S29</f>
        <v>0.33361967720488261</v>
      </c>
      <c r="G28" s="165">
        <f>'[20]Cap LA spending'!T29</f>
        <v>0.42875141173641829</v>
      </c>
      <c r="H28" s="165">
        <f>'[20]Cap LA spending'!U29</f>
        <v>0.48970922222084445</v>
      </c>
      <c r="I28" s="165">
        <f>'[20]Cap LA spending'!V29</f>
        <v>0.48857821295393061</v>
      </c>
      <c r="J28" s="166">
        <f>'[20]Cap LA spending'!W29</f>
        <v>0.50606059078173971</v>
      </c>
      <c r="K28" s="167"/>
      <c r="L28" s="167"/>
    </row>
    <row r="29" spans="1:12" ht="15" customHeight="1" x14ac:dyDescent="0.25">
      <c r="A29" s="134"/>
      <c r="B29" s="159"/>
      <c r="C29" s="164" t="s">
        <v>211</v>
      </c>
      <c r="D29" s="165">
        <f>'[20]Cap LA spending'!L30</f>
        <v>0.389762</v>
      </c>
      <c r="E29" s="165">
        <f>'[20]Cap LA spending'!R30</f>
        <v>0.48936299999999999</v>
      </c>
      <c r="F29" s="165">
        <f>'[20]Cap LA spending'!S30</f>
        <v>0.48936299999999999</v>
      </c>
      <c r="G29" s="165">
        <f>'[20]Cap LA spending'!T30</f>
        <v>0.48936299999999999</v>
      </c>
      <c r="H29" s="165">
        <f>'[20]Cap LA spending'!U30</f>
        <v>0.48936299999999999</v>
      </c>
      <c r="I29" s="165">
        <f>'[20]Cap LA spending'!V30</f>
        <v>0.48936299999999999</v>
      </c>
      <c r="J29" s="166">
        <f>'[20]Cap LA spending'!W30</f>
        <v>0.48936299999999999</v>
      </c>
      <c r="K29" s="167"/>
      <c r="L29" s="167"/>
    </row>
    <row r="30" spans="1:12" ht="30" customHeight="1" x14ac:dyDescent="0.25">
      <c r="A30" s="134"/>
      <c r="B30" s="159"/>
      <c r="C30" s="169" t="s">
        <v>218</v>
      </c>
      <c r="D30" s="165">
        <f>'[20]Cap LA spending'!L31</f>
        <v>0.24441827022999993</v>
      </c>
      <c r="E30" s="165">
        <f>'[20]Cap LA spending'!R31</f>
        <v>0.24679299999999998</v>
      </c>
      <c r="F30" s="165">
        <f>'[20]Cap LA spending'!S31</f>
        <v>0.25059300000000001</v>
      </c>
      <c r="G30" s="165">
        <f>'[20]Cap LA spending'!T31</f>
        <v>0.25296799999999997</v>
      </c>
      <c r="H30" s="165">
        <f>'[20]Cap LA spending'!U31</f>
        <v>0.25486799999999998</v>
      </c>
      <c r="I30" s="165">
        <f>'[20]Cap LA spending'!V31</f>
        <v>0.25629299999999999</v>
      </c>
      <c r="J30" s="166">
        <f>'[20]Cap LA spending'!W31</f>
        <v>0.25819300000000001</v>
      </c>
      <c r="K30" s="167"/>
      <c r="L30" s="167"/>
    </row>
    <row r="31" spans="1:12" ht="15" customHeight="1" x14ac:dyDescent="0.25">
      <c r="A31" s="170"/>
      <c r="B31" s="171"/>
      <c r="C31" s="169" t="s">
        <v>213</v>
      </c>
      <c r="D31" s="165">
        <f>'[20]Cap LA spending'!L32</f>
        <v>0.166578</v>
      </c>
      <c r="E31" s="165">
        <f>'[20]Cap LA spending'!R32</f>
        <v>0.13575330600972768</v>
      </c>
      <c r="F31" s="165">
        <f>'[20]Cap LA spending'!S32</f>
        <v>0.13643143574736336</v>
      </c>
      <c r="G31" s="165">
        <f>'[20]Cap LA spending'!T32</f>
        <v>0.13706256106127465</v>
      </c>
      <c r="H31" s="165">
        <f>'[20]Cap LA spending'!U32</f>
        <v>0.13799957700465049</v>
      </c>
      <c r="I31" s="165">
        <f>'[20]Cap LA spending'!V32</f>
        <v>0.13895978369590473</v>
      </c>
      <c r="J31" s="166">
        <f>'[20]Cap LA spending'!W32</f>
        <v>0.13994241691514328</v>
      </c>
      <c r="K31" s="168"/>
      <c r="L31" s="168"/>
    </row>
    <row r="32" spans="1:12" ht="15" customHeight="1" x14ac:dyDescent="0.25">
      <c r="A32" s="134"/>
      <c r="B32" s="159"/>
      <c r="C32" s="164" t="s">
        <v>217</v>
      </c>
      <c r="D32" s="165">
        <f>'[20]Cap LA spending'!L33</f>
        <v>-9.3739000000000003E-2</v>
      </c>
      <c r="E32" s="165">
        <f>'[20]Cap LA spending'!R33</f>
        <v>-9.7589760433503106E-2</v>
      </c>
      <c r="F32" s="165">
        <f>'[20]Cap LA spending'!S33</f>
        <v>-9.9070614730261297E-2</v>
      </c>
      <c r="G32" s="165">
        <f>'[20]Cap LA spending'!T33</f>
        <v>-0.10221790091314469</v>
      </c>
      <c r="H32" s="165">
        <f>'[20]Cap LA spending'!U33</f>
        <v>-0.10555276028380965</v>
      </c>
      <c r="I32" s="165">
        <f>'[20]Cap LA spending'!V33</f>
        <v>-0.10920208466014525</v>
      </c>
      <c r="J32" s="166">
        <f>'[20]Cap LA spending'!W33</f>
        <v>-0.11334276982230211</v>
      </c>
      <c r="K32" s="167"/>
      <c r="L32" s="167"/>
    </row>
    <row r="33" spans="1:12" ht="22.5" customHeight="1" x14ac:dyDescent="0.25">
      <c r="A33" s="134"/>
      <c r="B33" s="153" t="s">
        <v>189</v>
      </c>
      <c r="C33" s="164"/>
      <c r="D33" s="165"/>
      <c r="E33" s="165"/>
      <c r="F33" s="165"/>
      <c r="G33" s="165"/>
      <c r="H33" s="165"/>
      <c r="I33" s="165"/>
      <c r="J33" s="166"/>
      <c r="K33" s="167"/>
      <c r="L33" s="167"/>
    </row>
    <row r="34" spans="1:12" s="158" customFormat="1" ht="23.25" customHeight="1" x14ac:dyDescent="0.25">
      <c r="A34" s="152"/>
      <c r="B34" s="148" t="s">
        <v>219</v>
      </c>
      <c r="C34" s="154"/>
      <c r="D34" s="175">
        <f>'[20]Cap LA spending'!L35</f>
        <v>0.17899999999999999</v>
      </c>
      <c r="E34" s="175">
        <f>'[20]Cap LA spending'!R35</f>
        <v>0.18225336494744007</v>
      </c>
      <c r="F34" s="175">
        <f>'[20]Cap LA spending'!S35</f>
        <v>0.17981227094093913</v>
      </c>
      <c r="G34" s="175">
        <f>'[20]Cap LA spending'!T35</f>
        <v>0.1808045549796905</v>
      </c>
      <c r="H34" s="175">
        <f>'[20]Cap LA spending'!U35</f>
        <v>0.18126141702291249</v>
      </c>
      <c r="I34" s="175">
        <f>'[20]Cap LA spending'!V35</f>
        <v>0.18125024648378951</v>
      </c>
      <c r="J34" s="176">
        <f>'[20]Cap LA spending'!W35</f>
        <v>0.1814229131375486</v>
      </c>
      <c r="K34" s="177"/>
      <c r="L34" s="177"/>
    </row>
    <row r="35" spans="1:12" ht="15" customHeight="1" x14ac:dyDescent="0.25">
      <c r="A35" s="134"/>
      <c r="B35" s="159"/>
      <c r="C35" s="160" t="s">
        <v>12</v>
      </c>
      <c r="D35" s="161"/>
      <c r="E35" s="161"/>
      <c r="F35" s="161"/>
      <c r="G35" s="161"/>
      <c r="H35" s="161"/>
      <c r="I35" s="161"/>
      <c r="J35" s="162"/>
      <c r="K35" s="174"/>
      <c r="L35" s="174"/>
    </row>
    <row r="36" spans="1:12" ht="15" customHeight="1" x14ac:dyDescent="0.25">
      <c r="A36" s="134"/>
      <c r="B36" s="159"/>
      <c r="C36" s="164" t="s">
        <v>321</v>
      </c>
      <c r="D36" s="165">
        <f>'[20]Cap LA spending'!L37</f>
        <v>5.0000000000000001E-3</v>
      </c>
      <c r="E36" s="165">
        <f>'[20]Cap LA spending'!R37</f>
        <v>8.2533649474400804E-3</v>
      </c>
      <c r="F36" s="165">
        <f>'[20]Cap LA spending'!S37</f>
        <v>5.8122709409391318E-3</v>
      </c>
      <c r="G36" s="165">
        <f>'[20]Cap LA spending'!T37</f>
        <v>6.8045549796905093E-3</v>
      </c>
      <c r="H36" s="165">
        <f>'[20]Cap LA spending'!U37</f>
        <v>7.2614170229125105E-3</v>
      </c>
      <c r="I36" s="165">
        <f>'[20]Cap LA spending'!V37</f>
        <v>7.2502464837895138E-3</v>
      </c>
      <c r="J36" s="166">
        <f>'[20]Cap LA spending'!W37</f>
        <v>7.4229131375486172E-3</v>
      </c>
      <c r="K36" s="167"/>
      <c r="L36" s="167"/>
    </row>
    <row r="37" spans="1:12" ht="15" customHeight="1" x14ac:dyDescent="0.25">
      <c r="A37" s="134"/>
      <c r="B37" s="159"/>
      <c r="C37" s="164" t="s">
        <v>220</v>
      </c>
      <c r="D37" s="165">
        <f>'[20]Cap LA spending'!L38</f>
        <v>0.17399999999999999</v>
      </c>
      <c r="E37" s="165">
        <f>'[20]Cap LA spending'!R38</f>
        <v>0.17399999999999999</v>
      </c>
      <c r="F37" s="165">
        <f>'[20]Cap LA spending'!S38</f>
        <v>0.17399999999999999</v>
      </c>
      <c r="G37" s="165">
        <f>'[20]Cap LA spending'!T38</f>
        <v>0.17399999999999999</v>
      </c>
      <c r="H37" s="165">
        <f>'[20]Cap LA spending'!U38</f>
        <v>0.17399999999999999</v>
      </c>
      <c r="I37" s="165">
        <f>'[20]Cap LA spending'!V38</f>
        <v>0.17399999999999999</v>
      </c>
      <c r="J37" s="166">
        <f>'[20]Cap LA spending'!W38</f>
        <v>0.17399999999999999</v>
      </c>
      <c r="K37" s="167"/>
      <c r="L37" s="167"/>
    </row>
    <row r="38" spans="1:12" ht="17.25" customHeight="1" x14ac:dyDescent="0.25">
      <c r="A38" s="134"/>
      <c r="B38" s="148" t="s">
        <v>221</v>
      </c>
      <c r="C38" s="154"/>
      <c r="D38" s="175"/>
      <c r="E38" s="175"/>
      <c r="F38" s="175"/>
      <c r="G38" s="175"/>
      <c r="H38" s="175"/>
      <c r="I38" s="175"/>
      <c r="J38" s="176"/>
      <c r="K38" s="177"/>
      <c r="L38" s="177"/>
    </row>
    <row r="39" spans="1:12" ht="26.25" x14ac:dyDescent="0.25">
      <c r="A39" s="134"/>
      <c r="B39" s="178"/>
      <c r="C39" s="179" t="s">
        <v>335</v>
      </c>
      <c r="D39" s="180">
        <f>'[20]Cap LA spending'!L40+'[20]Cap LA spending'!L41</f>
        <v>-4.3369999999999997</v>
      </c>
      <c r="E39" s="180">
        <f>'[20]Cap LA spending'!R40+'[20]Cap LA spending'!R41</f>
        <v>-4.5268531005039963</v>
      </c>
      <c r="F39" s="180">
        <f>'[20]Cap LA spending'!S40+'[20]Cap LA spending'!S41</f>
        <v>-3.206831152542982</v>
      </c>
      <c r="G39" s="180">
        <f>'[20]Cap LA spending'!T40+'[20]Cap LA spending'!T41</f>
        <v>-3.9990777524601486</v>
      </c>
      <c r="H39" s="180">
        <f>'[20]Cap LA spending'!U40+'[20]Cap LA spending'!U41</f>
        <v>-3.6592655414622111</v>
      </c>
      <c r="I39" s="180">
        <f>'[20]Cap LA spending'!V40+'[20]Cap LA spending'!V41</f>
        <v>-3.5123840170947522</v>
      </c>
      <c r="J39" s="181">
        <f>'[20]Cap LA spending'!W40+'[20]Cap LA spending'!W41</f>
        <v>-3.2226959297993791</v>
      </c>
      <c r="K39" s="182"/>
      <c r="L39" s="183"/>
    </row>
    <row r="40" spans="1:12" ht="3.75" customHeight="1" x14ac:dyDescent="0.25">
      <c r="A40" s="134"/>
      <c r="B40" s="184"/>
      <c r="C40" s="185"/>
      <c r="D40" s="2"/>
      <c r="E40" s="2"/>
      <c r="F40" s="2"/>
      <c r="G40" s="2"/>
      <c r="H40" s="2"/>
      <c r="I40" s="2"/>
      <c r="J40" s="3"/>
      <c r="K40" s="183"/>
      <c r="L40" s="183"/>
    </row>
    <row r="41" spans="1:12" ht="17.25" customHeight="1" x14ac:dyDescent="0.25">
      <c r="A41" s="134"/>
      <c r="B41" s="148" t="s">
        <v>199</v>
      </c>
      <c r="C41" s="154"/>
      <c r="D41" s="175"/>
      <c r="E41" s="175"/>
      <c r="F41" s="175"/>
      <c r="G41" s="175"/>
      <c r="H41" s="175"/>
      <c r="I41" s="175"/>
      <c r="J41" s="176"/>
      <c r="K41" s="177"/>
      <c r="L41" s="177"/>
    </row>
    <row r="42" spans="1:12" ht="15.75" customHeight="1" x14ac:dyDescent="0.25">
      <c r="A42" s="134"/>
      <c r="B42" s="148"/>
      <c r="C42" s="149" t="s">
        <v>222</v>
      </c>
      <c r="D42" s="165">
        <f>'[20]Cap LA spending'!L44</f>
        <v>-2.5716182399772736</v>
      </c>
      <c r="E42" s="165">
        <f>'[20]Cap LA spending'!R44</f>
        <v>-1.9972360870839698</v>
      </c>
      <c r="F42" s="165">
        <f>'[20]Cap LA spending'!S44</f>
        <v>-2.08673608708397</v>
      </c>
      <c r="G42" s="165">
        <f>'[20]Cap LA spending'!T44</f>
        <v>-1.2017360870839697</v>
      </c>
      <c r="H42" s="165">
        <f>'[20]Cap LA spending'!U44</f>
        <v>-1.1587360870839698</v>
      </c>
      <c r="I42" s="165">
        <f>'[20]Cap LA spending'!V44</f>
        <v>-0.92573608708396982</v>
      </c>
      <c r="J42" s="166">
        <f>'[20]Cap LA spending'!W44</f>
        <v>-1.1917360870839697</v>
      </c>
      <c r="K42" s="167"/>
      <c r="L42" s="167"/>
    </row>
    <row r="43" spans="1:12" ht="17.25" customHeight="1" x14ac:dyDescent="0.25">
      <c r="A43" s="134"/>
      <c r="B43" s="159"/>
      <c r="C43" s="149" t="s">
        <v>223</v>
      </c>
      <c r="D43" s="165">
        <f>'[20]Cap LA spending'!L45</f>
        <v>1.6970000000000001</v>
      </c>
      <c r="E43" s="165">
        <f>'[20]Cap LA spending'!R45</f>
        <v>1.7954537572171423</v>
      </c>
      <c r="F43" s="165">
        <f>'[20]Cap LA spending'!S45</f>
        <v>1.797342049928796</v>
      </c>
      <c r="G43" s="165">
        <f>'[20]Cap LA spending'!T45</f>
        <v>1.7735056816692834</v>
      </c>
      <c r="H43" s="165">
        <f>'[20]Cap LA spending'!U45</f>
        <v>1.9870762906212898</v>
      </c>
      <c r="I43" s="165">
        <f>'[20]Cap LA spending'!V45</f>
        <v>1.9945935565781403</v>
      </c>
      <c r="J43" s="166">
        <f>'[20]Cap LA spending'!W45</f>
        <v>2.0804411481839868</v>
      </c>
      <c r="K43" s="167"/>
      <c r="L43" s="167"/>
    </row>
    <row r="44" spans="1:12" ht="15.75" x14ac:dyDescent="0.25">
      <c r="A44" s="134"/>
      <c r="B44" s="159"/>
      <c r="C44" s="186" t="s">
        <v>224</v>
      </c>
      <c r="D44" s="165">
        <f>'[20]Cap LA spending'!L46</f>
        <v>-1.26</v>
      </c>
      <c r="E44" s="165">
        <f>'[20]Cap LA spending'!R46</f>
        <v>-1.4004797766557058</v>
      </c>
      <c r="F44" s="165">
        <f>'[20]Cap LA spending'!S46</f>
        <v>-1.5687629744939258</v>
      </c>
      <c r="G44" s="165">
        <f>'[20]Cap LA spending'!T46</f>
        <v>-1.7353141092769795</v>
      </c>
      <c r="H44" s="165">
        <f>'[20]Cap LA spending'!U46</f>
        <v>-1.7873985734092639</v>
      </c>
      <c r="I44" s="165">
        <f>'[20]Cap LA spending'!V46</f>
        <v>-1.7447898274355156</v>
      </c>
      <c r="J44" s="166">
        <f>'[20]Cap LA spending'!W46</f>
        <v>-1.7275012937344985</v>
      </c>
      <c r="K44" s="167"/>
      <c r="L44" s="167"/>
    </row>
    <row r="45" spans="1:12" ht="15.75" x14ac:dyDescent="0.25">
      <c r="A45" s="134"/>
      <c r="B45" s="159"/>
      <c r="C45" s="149" t="s">
        <v>206</v>
      </c>
      <c r="D45" s="165">
        <f>'[20]Cap LA spending'!L47</f>
        <v>1.599</v>
      </c>
      <c r="E45" s="165">
        <f>'[20]Cap LA spending'!R47</f>
        <v>1.4763170000000001</v>
      </c>
      <c r="F45" s="165">
        <f>'[20]Cap LA spending'!S47</f>
        <v>0.53454000000000002</v>
      </c>
      <c r="G45" s="165">
        <f>'[20]Cap LA spending'!T47</f>
        <v>0</v>
      </c>
      <c r="H45" s="165">
        <f>'[20]Cap LA spending'!U47</f>
        <v>0</v>
      </c>
      <c r="I45" s="165">
        <f>'[20]Cap LA spending'!V47</f>
        <v>0</v>
      </c>
      <c r="J45" s="166">
        <f>'[20]Cap LA spending'!W47</f>
        <v>0</v>
      </c>
      <c r="K45" s="167"/>
      <c r="L45" s="167"/>
    </row>
    <row r="46" spans="1:12" ht="2.25" customHeight="1" x14ac:dyDescent="0.25">
      <c r="A46" s="134"/>
      <c r="B46" s="184"/>
      <c r="C46" s="149"/>
      <c r="D46" s="165"/>
      <c r="E46" s="165"/>
      <c r="F46" s="165"/>
      <c r="G46" s="165"/>
      <c r="H46" s="165"/>
      <c r="I46" s="165"/>
      <c r="J46" s="166"/>
      <c r="K46" s="167"/>
      <c r="L46" s="167"/>
    </row>
    <row r="47" spans="1:12" s="192" customFormat="1" ht="30.75" customHeight="1" x14ac:dyDescent="0.25">
      <c r="A47" s="187"/>
      <c r="B47" s="1175" t="s">
        <v>225</v>
      </c>
      <c r="C47" s="1176"/>
      <c r="D47" s="188">
        <f>'[20]Cap LA spending'!L50</f>
        <v>18.562000000000001</v>
      </c>
      <c r="E47" s="189">
        <f t="shared" ref="E47:J47" si="0">SUM(E7,E18,E26,E34,E39:E39,E42:E45)</f>
        <v>19.968473385263344</v>
      </c>
      <c r="F47" s="189">
        <f t="shared" si="0"/>
        <v>20.14104219766633</v>
      </c>
      <c r="G47" s="189">
        <f t="shared" si="0"/>
        <v>20.374717826110025</v>
      </c>
      <c r="H47" s="189">
        <f t="shared" si="0"/>
        <v>22.620909200989821</v>
      </c>
      <c r="I47" s="189">
        <f t="shared" si="0"/>
        <v>22.63717850714475</v>
      </c>
      <c r="J47" s="190">
        <f t="shared" si="0"/>
        <v>23.533674901008784</v>
      </c>
      <c r="K47" s="191"/>
      <c r="L47" s="191"/>
    </row>
    <row r="48" spans="1:12" s="192" customFormat="1" ht="15.75" x14ac:dyDescent="0.25">
      <c r="A48" s="187"/>
      <c r="B48" s="1179" t="s">
        <v>226</v>
      </c>
      <c r="C48" s="1180"/>
      <c r="D48" s="193">
        <f>'[20]Cap LA spending'!L51</f>
        <v>-11.528</v>
      </c>
      <c r="E48" s="193">
        <f>'[20]Cap LA spending'!R51</f>
        <v>-12.045009002786303</v>
      </c>
      <c r="F48" s="193">
        <f>'[20]Cap LA spending'!S51</f>
        <v>-12.663919915503076</v>
      </c>
      <c r="G48" s="193">
        <f>'[20]Cap LA spending'!T51</f>
        <v>-13.323141379327041</v>
      </c>
      <c r="H48" s="193">
        <f>'[20]Cap LA spending'!U51</f>
        <v>-14.016678674368022</v>
      </c>
      <c r="I48" s="193">
        <f>'[20]Cap LA spending'!V51</f>
        <v>-14.746318114234931</v>
      </c>
      <c r="J48" s="194">
        <f>'[20]Cap LA spending'!W51</f>
        <v>-15.513938999248534</v>
      </c>
      <c r="K48" s="195"/>
      <c r="L48" s="195"/>
    </row>
    <row r="49" spans="1:12" s="197" customFormat="1" ht="15.75" x14ac:dyDescent="0.25">
      <c r="A49" s="196"/>
      <c r="B49" s="1183" t="s">
        <v>227</v>
      </c>
      <c r="C49" s="1184"/>
      <c r="D49" s="193">
        <f>'[20]Cap LA spending'!L52</f>
        <v>-10.878</v>
      </c>
      <c r="E49" s="193">
        <f>'[20]Cap LA spending'!R52</f>
        <v>-10.379233208112424</v>
      </c>
      <c r="F49" s="193">
        <f>'[20]Cap LA spending'!S52</f>
        <v>-11.79433984048767</v>
      </c>
      <c r="G49" s="193">
        <f>'[20]Cap LA spending'!T52</f>
        <v>-13.240907151555339</v>
      </c>
      <c r="H49" s="193">
        <f>'[20]Cap LA spending'!U52</f>
        <v>-15.123518001801978</v>
      </c>
      <c r="I49" s="193">
        <f>'[20]Cap LA spending'!V52</f>
        <v>-15.100133152109048</v>
      </c>
      <c r="J49" s="194">
        <f>'[20]Cap LA spending'!W52</f>
        <v>-15.663644788804685</v>
      </c>
      <c r="K49" s="195"/>
      <c r="L49" s="195"/>
    </row>
    <row r="50" spans="1:12" s="192" customFormat="1" ht="15.75" x14ac:dyDescent="0.25">
      <c r="A50" s="187"/>
      <c r="B50" s="1179" t="s">
        <v>228</v>
      </c>
      <c r="C50" s="1180"/>
      <c r="D50" s="193">
        <f>'[20]Cap LA spending'!L53</f>
        <v>0.92600000000000005</v>
      </c>
      <c r="E50" s="193">
        <f>'[20]Cap LA spending'!R53</f>
        <v>1.0629197729166666</v>
      </c>
      <c r="F50" s="193">
        <f>'[20]Cap LA spending'!S53</f>
        <v>7.021899999999999E-2</v>
      </c>
      <c r="G50" s="193">
        <f>'[20]Cap LA spending'!T53</f>
        <v>0.69664700000000002</v>
      </c>
      <c r="H50" s="193">
        <f>'[20]Cap LA spending'!U53</f>
        <v>0.183451</v>
      </c>
      <c r="I50" s="193">
        <f>'[20]Cap LA spending'!V53</f>
        <v>1.247E-2</v>
      </c>
      <c r="J50" s="194">
        <f>'[20]Cap LA spending'!W53</f>
        <v>0</v>
      </c>
      <c r="K50" s="195"/>
      <c r="L50" s="195"/>
    </row>
    <row r="51" spans="1:12" s="192" customFormat="1" ht="32.25" customHeight="1" thickBot="1" x14ac:dyDescent="0.3">
      <c r="A51" s="187"/>
      <c r="B51" s="1181" t="s">
        <v>229</v>
      </c>
      <c r="C51" s="1182"/>
      <c r="D51" s="198">
        <f>SUM(D47:D50)</f>
        <v>-2.9179999999999993</v>
      </c>
      <c r="E51" s="198">
        <f>SUM(E47:E50)</f>
        <v>-1.3928490527187165</v>
      </c>
      <c r="F51" s="198">
        <f t="shared" ref="F51:J51" si="1">SUM(F47:F50)</f>
        <v>-4.2469985583244156</v>
      </c>
      <c r="G51" s="198">
        <f t="shared" si="1"/>
        <v>-5.4926837047723538</v>
      </c>
      <c r="H51" s="198">
        <f t="shared" si="1"/>
        <v>-6.3358364751801783</v>
      </c>
      <c r="I51" s="198">
        <f t="shared" si="1"/>
        <v>-7.1968027591992296</v>
      </c>
      <c r="J51" s="199">
        <f t="shared" si="1"/>
        <v>-7.6439088870444358</v>
      </c>
      <c r="K51" s="191"/>
      <c r="L51" s="191"/>
    </row>
    <row r="52" spans="1:12" ht="15.75" x14ac:dyDescent="0.25">
      <c r="A52" s="135"/>
      <c r="B52" s="135"/>
      <c r="C52" s="135"/>
      <c r="D52" s="135"/>
      <c r="E52" s="135"/>
      <c r="F52" s="135"/>
      <c r="G52" s="135"/>
      <c r="H52" s="135"/>
      <c r="I52" s="135"/>
    </row>
    <row r="53" spans="1:12" ht="12.75" customHeight="1" x14ac:dyDescent="0.25">
      <c r="A53" s="135"/>
      <c r="B53" s="135"/>
      <c r="C53" s="135"/>
      <c r="D53" s="135"/>
      <c r="E53" s="135"/>
      <c r="F53" s="135"/>
      <c r="G53" s="135"/>
      <c r="H53" s="135"/>
      <c r="I53" s="135"/>
    </row>
    <row r="54" spans="1:12" ht="12.75" customHeight="1" x14ac:dyDescent="0.25">
      <c r="A54" s="135"/>
      <c r="B54" s="135"/>
      <c r="C54" s="135"/>
      <c r="D54" s="135"/>
      <c r="E54" s="135"/>
      <c r="F54" s="135"/>
      <c r="G54" s="135"/>
      <c r="H54" s="135"/>
      <c r="I54" s="135"/>
    </row>
    <row r="55" spans="1:12" ht="12.75" customHeight="1" x14ac:dyDescent="0.25">
      <c r="A55" s="135"/>
      <c r="B55" s="135"/>
      <c r="C55" s="135"/>
      <c r="D55" s="135"/>
      <c r="E55" s="135"/>
      <c r="F55" s="135"/>
      <c r="G55" s="135"/>
      <c r="H55" s="135"/>
      <c r="I55" s="135"/>
    </row>
    <row r="56" spans="1:12" ht="12.75" customHeight="1" x14ac:dyDescent="0.25">
      <c r="A56" s="135"/>
      <c r="B56" s="135"/>
      <c r="C56" s="135"/>
      <c r="D56" s="135"/>
      <c r="E56" s="135"/>
      <c r="F56" s="135"/>
      <c r="G56" s="135"/>
      <c r="H56" s="135"/>
      <c r="I56" s="135"/>
    </row>
    <row r="57" spans="1:12" ht="12.75" customHeight="1" x14ac:dyDescent="0.25">
      <c r="A57" s="135"/>
      <c r="B57" s="135"/>
      <c r="C57" s="135"/>
      <c r="D57" s="135"/>
      <c r="E57" s="135"/>
      <c r="F57" s="135"/>
      <c r="G57" s="135"/>
      <c r="H57" s="135"/>
      <c r="I57" s="135"/>
    </row>
  </sheetData>
  <mergeCells count="8">
    <mergeCell ref="B2:J2"/>
    <mergeCell ref="B50:C50"/>
    <mergeCell ref="B51:C51"/>
    <mergeCell ref="B47:C47"/>
    <mergeCell ref="B48:C48"/>
    <mergeCell ref="B49:C49"/>
    <mergeCell ref="D3:J3"/>
    <mergeCell ref="E4:J4"/>
  </mergeCells>
  <conditionalFormatting sqref="B25 B17 B5:B6 D4 C43:C46 B34 B46:B51 C5:C37 D5:G5 I5:L5 D7:L16 D18:L24 D26:L38 D41:L51 B38:C42">
    <cfRule type="cellIs" dxfId="1" priority="2" stopIfTrue="1" operator="equal">
      <formula>"End"</formula>
    </cfRule>
  </conditionalFormatting>
  <conditionalFormatting sqref="H5">
    <cfRule type="cellIs" dxfId="0"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55" orientation="landscape" r:id="rId1"/>
  <headerFooter alignWithMargins="0">
    <oddHeader>&amp;CEconomic and fiscal outlook - supplementary tables: expenditure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3"/>
    <pageSetUpPr fitToPage="1"/>
  </sheetPr>
  <dimension ref="A1:U77"/>
  <sheetViews>
    <sheetView workbookViewId="0"/>
  </sheetViews>
  <sheetFormatPr defaultColWidth="9.33203125" defaultRowHeight="15.75" x14ac:dyDescent="0.25"/>
  <cols>
    <col min="1" max="1" width="9.33203125" style="100" customWidth="1"/>
    <col min="2" max="2" width="65.88671875" style="133" customWidth="1"/>
    <col min="3" max="9" width="9.33203125" style="133"/>
    <col min="10" max="14" width="9.33203125" style="100"/>
    <col min="15" max="21" width="9.33203125" style="133"/>
    <col min="22" max="16384" width="9.33203125" style="100"/>
  </cols>
  <sheetData>
    <row r="1" spans="1:21" ht="33.75" customHeight="1" thickBot="1" x14ac:dyDescent="0.3">
      <c r="A1" s="17" t="s">
        <v>0</v>
      </c>
      <c r="B1" s="99"/>
      <c r="C1" s="99"/>
      <c r="D1" s="99"/>
      <c r="E1" s="99"/>
      <c r="F1" s="99"/>
      <c r="G1" s="99"/>
      <c r="H1" s="99"/>
      <c r="I1" s="99"/>
      <c r="O1" s="100"/>
      <c r="P1" s="100"/>
      <c r="Q1" s="100"/>
      <c r="R1" s="100"/>
      <c r="S1" s="100"/>
      <c r="T1" s="100"/>
      <c r="U1" s="100"/>
    </row>
    <row r="2" spans="1:21" ht="18.75" customHeight="1" thickBot="1" x14ac:dyDescent="0.3">
      <c r="A2" s="99"/>
      <c r="B2" s="988" t="s">
        <v>296</v>
      </c>
      <c r="C2" s="989"/>
      <c r="D2" s="989"/>
      <c r="E2" s="989"/>
      <c r="F2" s="989"/>
      <c r="G2" s="989"/>
      <c r="H2" s="989"/>
      <c r="I2" s="990"/>
      <c r="O2" s="100"/>
      <c r="P2" s="100"/>
      <c r="Q2" s="100"/>
      <c r="R2" s="100"/>
      <c r="S2" s="100"/>
      <c r="T2" s="100"/>
      <c r="U2" s="100"/>
    </row>
    <row r="3" spans="1:21" x14ac:dyDescent="0.25">
      <c r="A3" s="99"/>
      <c r="B3" s="101"/>
      <c r="C3" s="1104" t="s">
        <v>1</v>
      </c>
      <c r="D3" s="1104"/>
      <c r="E3" s="1104"/>
      <c r="F3" s="1104"/>
      <c r="G3" s="1104"/>
      <c r="H3" s="1104"/>
      <c r="I3" s="1105"/>
      <c r="O3" s="100"/>
      <c r="P3" s="100"/>
      <c r="Q3" s="100"/>
      <c r="R3" s="100"/>
      <c r="S3" s="100"/>
      <c r="T3" s="100"/>
      <c r="U3" s="100"/>
    </row>
    <row r="4" spans="1:21" ht="18" customHeight="1" x14ac:dyDescent="0.25">
      <c r="A4" s="99"/>
      <c r="B4" s="102"/>
      <c r="C4" s="77" t="s">
        <v>2</v>
      </c>
      <c r="D4" s="1093" t="s">
        <v>3</v>
      </c>
      <c r="E4" s="1093"/>
      <c r="F4" s="1093"/>
      <c r="G4" s="1093"/>
      <c r="H4" s="1093"/>
      <c r="I4" s="1094"/>
      <c r="O4" s="100"/>
      <c r="P4" s="100"/>
      <c r="Q4" s="100"/>
      <c r="R4" s="100"/>
      <c r="S4" s="100"/>
      <c r="T4" s="100"/>
      <c r="U4" s="100"/>
    </row>
    <row r="5" spans="1:21" x14ac:dyDescent="0.25">
      <c r="A5" s="99"/>
      <c r="B5" s="102"/>
      <c r="C5" s="63" t="s">
        <v>6</v>
      </c>
      <c r="D5" s="103" t="s">
        <v>7</v>
      </c>
      <c r="E5" s="103" t="s">
        <v>8</v>
      </c>
      <c r="F5" s="103" t="s">
        <v>9</v>
      </c>
      <c r="G5" s="103" t="s">
        <v>10</v>
      </c>
      <c r="H5" s="104" t="s">
        <v>259</v>
      </c>
      <c r="I5" s="64" t="s">
        <v>318</v>
      </c>
      <c r="O5" s="100"/>
      <c r="P5" s="100"/>
      <c r="Q5" s="100"/>
      <c r="R5" s="100"/>
      <c r="S5" s="100"/>
      <c r="T5" s="100"/>
      <c r="U5" s="100"/>
    </row>
    <row r="6" spans="1:21" x14ac:dyDescent="0.25">
      <c r="A6" s="99"/>
      <c r="B6" s="105" t="s">
        <v>230</v>
      </c>
      <c r="C6" s="106">
        <v>3.1629999999999998</v>
      </c>
      <c r="D6" s="106">
        <v>3.1984002092446264</v>
      </c>
      <c r="E6" s="106">
        <v>3.2678225768457603</v>
      </c>
      <c r="F6" s="106">
        <v>3.3359460878552634</v>
      </c>
      <c r="G6" s="106">
        <v>3.3976319834989437</v>
      </c>
      <c r="H6" s="106">
        <v>3.4630870250274448</v>
      </c>
      <c r="I6" s="107">
        <v>3.532226428980433</v>
      </c>
      <c r="O6" s="100"/>
      <c r="P6" s="100"/>
      <c r="Q6" s="100"/>
      <c r="R6" s="100"/>
      <c r="S6" s="100"/>
      <c r="T6" s="100"/>
      <c r="U6" s="100"/>
    </row>
    <row r="7" spans="1:21" x14ac:dyDescent="0.25">
      <c r="A7" s="99"/>
      <c r="B7" s="108" t="s">
        <v>231</v>
      </c>
      <c r="C7" s="109">
        <v>145.5</v>
      </c>
      <c r="D7" s="109">
        <v>147</v>
      </c>
      <c r="E7" s="109">
        <v>150.5</v>
      </c>
      <c r="F7" s="109">
        <v>153.5</v>
      </c>
      <c r="G7" s="109">
        <v>156.5</v>
      </c>
      <c r="H7" s="109">
        <v>159.5</v>
      </c>
      <c r="I7" s="110">
        <v>162.5</v>
      </c>
      <c r="O7" s="100"/>
      <c r="P7" s="100"/>
      <c r="Q7" s="100"/>
      <c r="R7" s="100"/>
      <c r="S7" s="100"/>
      <c r="T7" s="100"/>
      <c r="U7" s="100"/>
    </row>
    <row r="8" spans="1:21" x14ac:dyDescent="0.25">
      <c r="A8" s="99"/>
      <c r="B8" s="111" t="s">
        <v>382</v>
      </c>
      <c r="C8" s="67">
        <v>21.738831615120276</v>
      </c>
      <c r="D8" s="67">
        <v>21.757824552684532</v>
      </c>
      <c r="E8" s="67">
        <v>21.713106822895419</v>
      </c>
      <c r="F8" s="67">
        <v>21.732547803617351</v>
      </c>
      <c r="G8" s="67">
        <v>21.710108520760024</v>
      </c>
      <c r="H8" s="67">
        <v>21.71214435753884</v>
      </c>
      <c r="I8" s="68">
        <v>21.736778024494974</v>
      </c>
      <c r="O8" s="100"/>
      <c r="P8" s="100"/>
      <c r="Q8" s="100"/>
      <c r="R8" s="100"/>
      <c r="S8" s="100"/>
      <c r="T8" s="100"/>
      <c r="U8" s="100"/>
    </row>
    <row r="9" spans="1:21" x14ac:dyDescent="0.25">
      <c r="A9" s="99"/>
      <c r="B9" s="108" t="s">
        <v>232</v>
      </c>
      <c r="C9" s="109">
        <v>27.863091099999998</v>
      </c>
      <c r="D9" s="109">
        <v>28.129246600000002</v>
      </c>
      <c r="E9" s="109">
        <v>28.393360549999997</v>
      </c>
      <c r="F9" s="109">
        <v>28.651752824999999</v>
      </c>
      <c r="G9" s="109">
        <v>28.904312725</v>
      </c>
      <c r="H9" s="109">
        <v>29.15389875</v>
      </c>
      <c r="I9" s="110">
        <v>29.398841475000001</v>
      </c>
      <c r="O9" s="100"/>
      <c r="P9" s="100"/>
      <c r="Q9" s="100"/>
      <c r="R9" s="100"/>
      <c r="S9" s="100"/>
      <c r="T9" s="100"/>
      <c r="U9" s="100"/>
    </row>
    <row r="10" spans="1:21" x14ac:dyDescent="0.25">
      <c r="A10" s="99"/>
      <c r="B10" s="112" t="s">
        <v>383</v>
      </c>
      <c r="C10" s="113">
        <v>78.020172051622367</v>
      </c>
      <c r="D10" s="113">
        <v>77.349474950688972</v>
      </c>
      <c r="E10" s="113">
        <v>76.472479489207274</v>
      </c>
      <c r="F10" s="113">
        <v>75.850674603944938</v>
      </c>
      <c r="G10" s="113">
        <v>75.110274121766111</v>
      </c>
      <c r="H10" s="113">
        <v>74.47423942754429</v>
      </c>
      <c r="I10" s="114">
        <v>73.937532684678587</v>
      </c>
      <c r="O10" s="100"/>
      <c r="P10" s="100"/>
      <c r="Q10" s="100"/>
      <c r="R10" s="100"/>
      <c r="S10" s="100"/>
      <c r="T10" s="100"/>
      <c r="U10" s="100"/>
    </row>
    <row r="11" spans="1:21" ht="4.5" customHeight="1" x14ac:dyDescent="0.25">
      <c r="A11" s="99"/>
      <c r="B11" s="111"/>
      <c r="C11" s="67"/>
      <c r="D11" s="67"/>
      <c r="E11" s="67"/>
      <c r="F11" s="67"/>
      <c r="G11" s="67"/>
      <c r="H11" s="115"/>
      <c r="I11" s="68"/>
      <c r="O11" s="100"/>
      <c r="P11" s="100"/>
      <c r="Q11" s="100"/>
      <c r="R11" s="100"/>
      <c r="S11" s="100"/>
      <c r="T11" s="100"/>
      <c r="U11" s="100"/>
    </row>
    <row r="12" spans="1:21" ht="12" customHeight="1" x14ac:dyDescent="0.25">
      <c r="A12" s="99"/>
      <c r="B12" s="108" t="s">
        <v>233</v>
      </c>
      <c r="C12" s="106">
        <v>0.629</v>
      </c>
      <c r="D12" s="106">
        <v>0.64</v>
      </c>
      <c r="E12" s="106">
        <v>0.67600000000000005</v>
      </c>
      <c r="F12" s="106">
        <v>0.70599999999999996</v>
      </c>
      <c r="G12" s="106">
        <v>0.74299999999999999</v>
      </c>
      <c r="H12" s="106">
        <v>0.78800000000000003</v>
      </c>
      <c r="I12" s="107">
        <v>0.83699999999999997</v>
      </c>
      <c r="O12" s="100"/>
      <c r="P12" s="100"/>
      <c r="Q12" s="100"/>
      <c r="R12" s="100"/>
      <c r="S12" s="100"/>
      <c r="T12" s="100"/>
      <c r="U12" s="100"/>
    </row>
    <row r="13" spans="1:21" ht="15" customHeight="1" x14ac:dyDescent="0.25">
      <c r="A13" s="99"/>
      <c r="B13" s="108" t="s">
        <v>231</v>
      </c>
      <c r="C13" s="106">
        <v>145.5</v>
      </c>
      <c r="D13" s="106">
        <v>147</v>
      </c>
      <c r="E13" s="106">
        <v>150.5</v>
      </c>
      <c r="F13" s="106">
        <v>153.5</v>
      </c>
      <c r="G13" s="106">
        <v>156.5</v>
      </c>
      <c r="H13" s="109">
        <v>159.5</v>
      </c>
      <c r="I13" s="107">
        <v>162.5</v>
      </c>
      <c r="L13" s="99"/>
      <c r="O13" s="100"/>
      <c r="P13" s="100"/>
      <c r="Q13" s="100"/>
      <c r="R13" s="100"/>
      <c r="S13" s="100"/>
      <c r="T13" s="100"/>
      <c r="U13" s="100"/>
    </row>
    <row r="14" spans="1:21" ht="13.5" customHeight="1" x14ac:dyDescent="0.25">
      <c r="B14" s="116" t="s">
        <v>384</v>
      </c>
      <c r="C14" s="113">
        <v>4.3230240549828176</v>
      </c>
      <c r="D14" s="113">
        <v>4.353741496598639</v>
      </c>
      <c r="E14" s="113">
        <v>4.4916943521594686</v>
      </c>
      <c r="F14" s="113">
        <v>4.5993485342019538</v>
      </c>
      <c r="G14" s="113">
        <v>4.7476038338658144</v>
      </c>
      <c r="H14" s="113">
        <v>4.9404388714733543</v>
      </c>
      <c r="I14" s="114">
        <v>5.1507692307692308</v>
      </c>
      <c r="O14" s="100"/>
      <c r="P14" s="100"/>
      <c r="Q14" s="100"/>
      <c r="R14" s="100"/>
      <c r="S14" s="100"/>
      <c r="T14" s="100"/>
      <c r="U14" s="100"/>
    </row>
    <row r="15" spans="1:21" ht="30" customHeight="1" x14ac:dyDescent="0.25">
      <c r="B15" s="117" t="s">
        <v>385</v>
      </c>
      <c r="C15" s="118">
        <v>93.535407024897879</v>
      </c>
      <c r="D15" s="118">
        <v>92.827107745157917</v>
      </c>
      <c r="E15" s="118">
        <v>92.292003015665898</v>
      </c>
      <c r="F15" s="118">
        <v>91.903265041584092</v>
      </c>
      <c r="G15" s="118">
        <v>91.535517922008765</v>
      </c>
      <c r="H15" s="118">
        <v>91.420305248237838</v>
      </c>
      <c r="I15" s="119">
        <v>91.457846317272967</v>
      </c>
      <c r="M15" s="99"/>
      <c r="O15" s="100"/>
      <c r="P15" s="100"/>
      <c r="Q15" s="100"/>
      <c r="R15" s="100"/>
      <c r="S15" s="100"/>
      <c r="T15" s="100"/>
      <c r="U15" s="100"/>
    </row>
    <row r="16" spans="1:21" x14ac:dyDescent="0.25">
      <c r="B16" s="111" t="s">
        <v>234</v>
      </c>
      <c r="C16" s="67">
        <v>0.629</v>
      </c>
      <c r="D16" s="67">
        <v>0.64</v>
      </c>
      <c r="E16" s="120">
        <v>0.46700000000000003</v>
      </c>
      <c r="F16" s="120">
        <v>0.246</v>
      </c>
      <c r="G16" s="120">
        <v>0</v>
      </c>
      <c r="H16" s="120">
        <v>0</v>
      </c>
      <c r="I16" s="68">
        <v>0</v>
      </c>
      <c r="O16" s="100"/>
      <c r="P16" s="100"/>
      <c r="Q16" s="100"/>
      <c r="R16" s="100"/>
      <c r="S16" s="100"/>
      <c r="T16" s="100"/>
      <c r="U16" s="100"/>
    </row>
    <row r="17" spans="1:21" x14ac:dyDescent="0.25">
      <c r="B17" s="112" t="s">
        <v>235</v>
      </c>
      <c r="C17" s="113">
        <v>100</v>
      </c>
      <c r="D17" s="113">
        <v>100</v>
      </c>
      <c r="E17" s="113">
        <v>69.082840236686394</v>
      </c>
      <c r="F17" s="121">
        <v>34.844192634560905</v>
      </c>
      <c r="G17" s="121">
        <v>0</v>
      </c>
      <c r="H17" s="121">
        <v>0</v>
      </c>
      <c r="I17" s="114">
        <v>0</v>
      </c>
      <c r="O17" s="100"/>
      <c r="P17" s="100"/>
      <c r="Q17" s="100"/>
      <c r="R17" s="100"/>
      <c r="S17" s="100"/>
      <c r="T17" s="100"/>
      <c r="U17" s="100"/>
    </row>
    <row r="18" spans="1:21" ht="4.5" customHeight="1" x14ac:dyDescent="0.25">
      <c r="B18" s="111"/>
      <c r="C18" s="67"/>
      <c r="D18" s="67"/>
      <c r="E18" s="67"/>
      <c r="F18" s="120"/>
      <c r="G18" s="120"/>
      <c r="H18" s="120"/>
      <c r="I18" s="68"/>
      <c r="O18" s="100"/>
      <c r="P18" s="100"/>
      <c r="Q18" s="100"/>
      <c r="R18" s="100"/>
      <c r="S18" s="100"/>
      <c r="T18" s="100"/>
      <c r="U18" s="100"/>
    </row>
    <row r="19" spans="1:21" ht="16.5" thickBot="1" x14ac:dyDescent="0.3">
      <c r="B19" s="122" t="s">
        <v>236</v>
      </c>
      <c r="C19" s="67">
        <v>3.7919999999999998</v>
      </c>
      <c r="D19" s="67">
        <v>3.8384002092446265</v>
      </c>
      <c r="E19" s="67">
        <v>3.7348225768457604</v>
      </c>
      <c r="F19" s="67">
        <v>3.5819460878552634</v>
      </c>
      <c r="G19" s="67">
        <v>3.3976319834989437</v>
      </c>
      <c r="H19" s="67">
        <v>3.4630870250274448</v>
      </c>
      <c r="I19" s="68">
        <v>3.532226428980433</v>
      </c>
      <c r="O19" s="100"/>
      <c r="P19" s="100"/>
      <c r="Q19" s="100"/>
      <c r="R19" s="100"/>
      <c r="S19" s="100"/>
      <c r="T19" s="100"/>
      <c r="U19" s="100"/>
    </row>
    <row r="20" spans="1:21" x14ac:dyDescent="0.25">
      <c r="B20" s="108" t="s">
        <v>237</v>
      </c>
      <c r="C20" s="123">
        <v>0.22500000000000001</v>
      </c>
      <c r="D20" s="123">
        <v>0.155</v>
      </c>
      <c r="E20" s="123">
        <v>9.4500000000000001E-2</v>
      </c>
      <c r="F20" s="123">
        <v>8.4500000000000006E-2</v>
      </c>
      <c r="G20" s="123">
        <v>7.4499999999999997E-2</v>
      </c>
      <c r="H20" s="123">
        <v>7.4499999999999997E-2</v>
      </c>
      <c r="I20" s="124">
        <v>7.4499999999999997E-2</v>
      </c>
      <c r="O20" s="100"/>
      <c r="P20" s="100"/>
      <c r="Q20" s="100"/>
      <c r="R20" s="100"/>
      <c r="S20" s="100"/>
      <c r="T20" s="100"/>
      <c r="U20" s="100"/>
    </row>
    <row r="21" spans="1:21" ht="16.5" thickBot="1" x14ac:dyDescent="0.3">
      <c r="B21" s="122" t="s">
        <v>238</v>
      </c>
      <c r="C21" s="125">
        <v>3.5669999999999997</v>
      </c>
      <c r="D21" s="125">
        <v>3.6834002092446267</v>
      </c>
      <c r="E21" s="125">
        <v>3.6403225768457603</v>
      </c>
      <c r="F21" s="125">
        <v>3.4974460878552636</v>
      </c>
      <c r="G21" s="125">
        <v>3.3231319834989437</v>
      </c>
      <c r="H21" s="125">
        <v>3.3885870250274448</v>
      </c>
      <c r="I21" s="126">
        <v>3.457726428980433</v>
      </c>
      <c r="O21" s="100"/>
      <c r="P21" s="100"/>
      <c r="Q21" s="100"/>
      <c r="R21" s="100"/>
      <c r="S21" s="100"/>
      <c r="T21" s="100"/>
      <c r="U21" s="100"/>
    </row>
    <row r="22" spans="1:21" x14ac:dyDescent="0.25">
      <c r="B22" s="108" t="s">
        <v>239</v>
      </c>
      <c r="C22" s="123">
        <v>3.6742249999999999</v>
      </c>
      <c r="D22" s="123">
        <v>3.9586151589405527</v>
      </c>
      <c r="E22" s="123">
        <v>3.8340037905969067</v>
      </c>
      <c r="F22" s="123">
        <v>3.8306196216665533</v>
      </c>
      <c r="G22" s="123">
        <v>3.8437377261824821</v>
      </c>
      <c r="H22" s="123">
        <v>3.6794326150277272</v>
      </c>
      <c r="I22" s="124">
        <v>3.7897606614255475</v>
      </c>
      <c r="O22" s="100"/>
      <c r="P22" s="100"/>
      <c r="Q22" s="100"/>
      <c r="R22" s="100"/>
      <c r="S22" s="100"/>
      <c r="T22" s="100"/>
      <c r="U22" s="100"/>
    </row>
    <row r="23" spans="1:21" x14ac:dyDescent="0.25">
      <c r="B23" s="127" t="s">
        <v>240</v>
      </c>
      <c r="C23" s="128">
        <v>0.14321199999999998</v>
      </c>
      <c r="D23" s="128">
        <v>0.14000000000000001</v>
      </c>
      <c r="E23" s="128">
        <v>0.16900000000000001</v>
      </c>
      <c r="F23" s="128">
        <v>0.13300000000000001</v>
      </c>
      <c r="G23" s="128">
        <v>0.13700000000000001</v>
      </c>
      <c r="H23" s="128">
        <v>0.14499999999999999</v>
      </c>
      <c r="I23" s="129">
        <v>0.125</v>
      </c>
      <c r="O23" s="100"/>
      <c r="P23" s="100"/>
      <c r="Q23" s="100"/>
      <c r="R23" s="100"/>
      <c r="S23" s="100"/>
      <c r="T23" s="100"/>
      <c r="U23" s="100"/>
    </row>
    <row r="24" spans="1:21" ht="16.5" thickBot="1" x14ac:dyDescent="0.3">
      <c r="B24" s="130" t="s">
        <v>241</v>
      </c>
      <c r="C24" s="128">
        <v>3.817437</v>
      </c>
      <c r="D24" s="128">
        <v>4.0986151589405528</v>
      </c>
      <c r="E24" s="128">
        <v>4.0030037905969067</v>
      </c>
      <c r="F24" s="128">
        <v>3.9636196216665533</v>
      </c>
      <c r="G24" s="128">
        <v>3.9807377261824821</v>
      </c>
      <c r="H24" s="128">
        <v>3.8244326150277272</v>
      </c>
      <c r="I24" s="126">
        <v>3.9147606614255475</v>
      </c>
      <c r="O24" s="100"/>
      <c r="P24" s="100"/>
      <c r="Q24" s="100"/>
      <c r="R24" s="100"/>
      <c r="S24" s="100"/>
      <c r="T24" s="100"/>
      <c r="U24" s="100"/>
    </row>
    <row r="25" spans="1:21" ht="23.25" customHeight="1" x14ac:dyDescent="0.25">
      <c r="B25" s="1185" t="s">
        <v>386</v>
      </c>
      <c r="C25" s="1186"/>
      <c r="D25" s="1186"/>
      <c r="E25" s="1186"/>
      <c r="F25" s="1186"/>
      <c r="G25" s="1186"/>
      <c r="H25" s="1186"/>
      <c r="I25" s="1187"/>
      <c r="O25" s="100"/>
      <c r="P25" s="100"/>
      <c r="Q25" s="100"/>
      <c r="R25" s="100"/>
      <c r="S25" s="100"/>
      <c r="T25" s="100"/>
      <c r="U25" s="100"/>
    </row>
    <row r="26" spans="1:21" ht="13.5" customHeight="1" thickBot="1" x14ac:dyDescent="0.3">
      <c r="B26" s="1188" t="s">
        <v>387</v>
      </c>
      <c r="C26" s="1189"/>
      <c r="D26" s="1189"/>
      <c r="E26" s="1189"/>
      <c r="F26" s="1189"/>
      <c r="G26" s="1189"/>
      <c r="H26" s="1189"/>
      <c r="I26" s="1190"/>
      <c r="O26" s="100"/>
      <c r="P26" s="100"/>
      <c r="Q26" s="100"/>
      <c r="R26" s="100"/>
      <c r="S26" s="100"/>
      <c r="T26" s="100"/>
      <c r="U26" s="100"/>
    </row>
    <row r="27" spans="1:21" x14ac:dyDescent="0.25">
      <c r="B27" s="100"/>
      <c r="C27" s="100"/>
      <c r="D27" s="100"/>
      <c r="E27" s="100"/>
      <c r="F27" s="100"/>
      <c r="G27" s="100"/>
      <c r="H27" s="100"/>
      <c r="I27" s="100"/>
      <c r="O27" s="100"/>
      <c r="P27" s="100"/>
      <c r="Q27" s="100"/>
      <c r="R27" s="100"/>
      <c r="S27" s="100"/>
      <c r="T27" s="100"/>
      <c r="U27" s="100"/>
    </row>
    <row r="28" spans="1:21" x14ac:dyDescent="0.25">
      <c r="B28" s="100"/>
      <c r="C28" s="100"/>
      <c r="D28" s="100"/>
      <c r="E28" s="100"/>
      <c r="F28" s="100"/>
      <c r="G28" s="100"/>
      <c r="H28" s="100"/>
      <c r="I28" s="100"/>
      <c r="O28" s="100"/>
      <c r="P28" s="100"/>
      <c r="Q28" s="100"/>
      <c r="R28" s="100"/>
      <c r="S28" s="100"/>
      <c r="T28" s="100"/>
      <c r="U28" s="100"/>
    </row>
    <row r="29" spans="1:21" x14ac:dyDescent="0.25">
      <c r="B29" s="100"/>
      <c r="C29" s="100"/>
      <c r="D29" s="100"/>
      <c r="E29" s="100"/>
      <c r="F29" s="100"/>
      <c r="G29" s="100"/>
      <c r="H29" s="100"/>
      <c r="I29" s="100"/>
      <c r="O29" s="100"/>
      <c r="P29" s="100"/>
      <c r="Q29" s="100"/>
      <c r="R29" s="100"/>
      <c r="S29" s="100"/>
      <c r="T29" s="100"/>
      <c r="U29" s="100"/>
    </row>
    <row r="30" spans="1:21" x14ac:dyDescent="0.25">
      <c r="A30" s="131"/>
      <c r="B30" s="131"/>
      <c r="C30" s="131"/>
      <c r="D30" s="131"/>
      <c r="E30" s="131"/>
      <c r="F30" s="131"/>
      <c r="G30" s="131"/>
      <c r="H30" s="131"/>
      <c r="I30" s="131"/>
      <c r="J30" s="131"/>
      <c r="O30" s="100"/>
      <c r="P30" s="100"/>
      <c r="Q30" s="100"/>
      <c r="R30" s="100"/>
      <c r="S30" s="100"/>
      <c r="T30" s="100"/>
      <c r="U30" s="100"/>
    </row>
    <row r="31" spans="1:21" x14ac:dyDescent="0.25">
      <c r="B31" s="100"/>
      <c r="C31" s="100"/>
      <c r="D31" s="100"/>
      <c r="E31" s="100"/>
      <c r="F31" s="100"/>
      <c r="G31" s="100"/>
      <c r="H31" s="100"/>
      <c r="I31" s="100"/>
      <c r="O31" s="100"/>
      <c r="P31" s="100"/>
      <c r="Q31" s="100"/>
      <c r="R31" s="100"/>
      <c r="S31" s="100"/>
      <c r="T31" s="100"/>
      <c r="U31" s="100"/>
    </row>
    <row r="32" spans="1:21" x14ac:dyDescent="0.25">
      <c r="B32" s="100"/>
      <c r="C32" s="100"/>
      <c r="D32" s="100"/>
      <c r="E32" s="100"/>
      <c r="F32" s="100"/>
      <c r="G32" s="100"/>
      <c r="H32" s="100"/>
      <c r="I32" s="100"/>
      <c r="O32" s="100"/>
      <c r="P32" s="100"/>
      <c r="Q32" s="100"/>
      <c r="R32" s="100"/>
      <c r="S32" s="100"/>
      <c r="T32" s="100"/>
      <c r="U32" s="100"/>
    </row>
    <row r="33" spans="2:21" x14ac:dyDescent="0.25">
      <c r="B33" s="100"/>
      <c r="C33" s="100"/>
      <c r="D33" s="100"/>
      <c r="E33" s="100"/>
      <c r="F33" s="100"/>
      <c r="G33" s="100"/>
      <c r="H33" s="100"/>
      <c r="I33" s="100"/>
      <c r="O33" s="100"/>
      <c r="P33" s="100"/>
      <c r="Q33" s="100"/>
      <c r="R33" s="100"/>
      <c r="S33" s="100"/>
      <c r="T33" s="100"/>
      <c r="U33" s="100"/>
    </row>
    <row r="34" spans="2:21" x14ac:dyDescent="0.25">
      <c r="B34" s="100"/>
      <c r="C34" s="132"/>
      <c r="D34" s="132"/>
      <c r="E34" s="132"/>
      <c r="F34" s="132"/>
      <c r="G34" s="132"/>
      <c r="H34" s="132"/>
      <c r="I34" s="132"/>
      <c r="O34" s="100"/>
      <c r="P34" s="100"/>
      <c r="Q34" s="100"/>
      <c r="R34" s="100"/>
      <c r="S34" s="100"/>
      <c r="T34" s="100"/>
      <c r="U34" s="100"/>
    </row>
    <row r="35" spans="2:21" x14ac:dyDescent="0.25">
      <c r="B35" s="100"/>
      <c r="C35" s="100"/>
      <c r="D35" s="100"/>
      <c r="E35" s="100"/>
      <c r="F35" s="100"/>
      <c r="G35" s="100"/>
      <c r="H35" s="100"/>
      <c r="I35" s="100"/>
      <c r="O35" s="100"/>
      <c r="P35" s="100"/>
      <c r="Q35" s="100"/>
      <c r="R35" s="100"/>
      <c r="S35" s="100"/>
      <c r="T35" s="100"/>
      <c r="U35" s="100"/>
    </row>
    <row r="36" spans="2:21" x14ac:dyDescent="0.25">
      <c r="B36" s="100"/>
      <c r="C36" s="100"/>
      <c r="D36" s="100"/>
      <c r="E36" s="100"/>
      <c r="F36" s="100"/>
      <c r="G36" s="100"/>
      <c r="H36" s="100"/>
      <c r="I36" s="100"/>
      <c r="O36" s="100"/>
      <c r="P36" s="100"/>
      <c r="Q36" s="100"/>
      <c r="R36" s="100"/>
      <c r="S36" s="100"/>
      <c r="T36" s="100"/>
      <c r="U36" s="100"/>
    </row>
    <row r="37" spans="2:21" x14ac:dyDescent="0.25">
      <c r="B37" s="100"/>
      <c r="C37" s="100"/>
      <c r="D37" s="100"/>
      <c r="E37" s="100"/>
      <c r="F37" s="100"/>
      <c r="G37" s="100"/>
      <c r="H37" s="100"/>
      <c r="I37" s="100"/>
      <c r="O37" s="100"/>
      <c r="P37" s="100"/>
      <c r="Q37" s="100"/>
      <c r="R37" s="100"/>
      <c r="S37" s="100"/>
      <c r="T37" s="100"/>
      <c r="U37" s="100"/>
    </row>
    <row r="38" spans="2:21" x14ac:dyDescent="0.25">
      <c r="B38" s="100"/>
      <c r="C38" s="100"/>
      <c r="D38" s="100"/>
      <c r="E38" s="100"/>
      <c r="F38" s="100"/>
      <c r="G38" s="100"/>
      <c r="H38" s="100"/>
      <c r="I38" s="100"/>
      <c r="O38" s="100"/>
      <c r="P38" s="100"/>
      <c r="Q38" s="100"/>
      <c r="R38" s="100"/>
      <c r="S38" s="100"/>
      <c r="T38" s="100"/>
      <c r="U38" s="100"/>
    </row>
    <row r="39" spans="2:21" x14ac:dyDescent="0.25">
      <c r="B39" s="100"/>
      <c r="C39" s="100"/>
      <c r="D39" s="100"/>
      <c r="E39" s="100"/>
      <c r="F39" s="100"/>
      <c r="G39" s="100"/>
      <c r="H39" s="100"/>
      <c r="I39" s="100"/>
      <c r="O39" s="100"/>
      <c r="P39" s="100"/>
      <c r="Q39" s="100"/>
      <c r="R39" s="100"/>
      <c r="S39" s="100"/>
      <c r="T39" s="100"/>
      <c r="U39" s="100"/>
    </row>
    <row r="40" spans="2:21" x14ac:dyDescent="0.25">
      <c r="B40" s="100"/>
      <c r="C40" s="100"/>
      <c r="D40" s="100"/>
      <c r="E40" s="100"/>
      <c r="F40" s="100"/>
      <c r="G40" s="100"/>
      <c r="H40" s="100"/>
      <c r="I40" s="100"/>
      <c r="O40" s="100"/>
      <c r="P40" s="100"/>
      <c r="Q40" s="100"/>
      <c r="R40" s="100"/>
      <c r="S40" s="100"/>
      <c r="T40" s="100"/>
      <c r="U40" s="100"/>
    </row>
    <row r="41" spans="2:21" x14ac:dyDescent="0.25">
      <c r="B41" s="100"/>
      <c r="C41" s="100"/>
      <c r="D41" s="100"/>
      <c r="E41" s="100"/>
      <c r="F41" s="100"/>
      <c r="G41" s="100"/>
      <c r="H41" s="100"/>
      <c r="I41" s="100"/>
      <c r="O41" s="100"/>
      <c r="P41" s="100"/>
      <c r="Q41" s="100"/>
      <c r="R41" s="100"/>
      <c r="S41" s="100"/>
      <c r="T41" s="100"/>
      <c r="U41" s="100"/>
    </row>
    <row r="42" spans="2:21" x14ac:dyDescent="0.25">
      <c r="B42" s="100"/>
      <c r="C42" s="100"/>
      <c r="D42" s="100"/>
      <c r="E42" s="100"/>
      <c r="F42" s="100"/>
      <c r="G42" s="100"/>
      <c r="H42" s="100"/>
      <c r="I42" s="100"/>
      <c r="O42" s="100"/>
      <c r="P42" s="100"/>
      <c r="Q42" s="100"/>
      <c r="R42" s="100"/>
      <c r="S42" s="100"/>
      <c r="T42" s="100"/>
      <c r="U42" s="100"/>
    </row>
    <row r="43" spans="2:21" x14ac:dyDescent="0.25">
      <c r="B43" s="100"/>
      <c r="C43" s="100"/>
      <c r="D43" s="100"/>
      <c r="E43" s="100"/>
      <c r="F43" s="100"/>
      <c r="G43" s="100"/>
      <c r="H43" s="100"/>
      <c r="I43" s="100"/>
      <c r="O43" s="100"/>
      <c r="P43" s="100"/>
      <c r="Q43" s="100"/>
      <c r="R43" s="100"/>
      <c r="S43" s="100"/>
      <c r="T43" s="100"/>
      <c r="U43" s="100"/>
    </row>
    <row r="44" spans="2:21" x14ac:dyDescent="0.25">
      <c r="B44" s="100"/>
      <c r="C44" s="100"/>
      <c r="D44" s="100"/>
      <c r="E44" s="100"/>
      <c r="F44" s="100"/>
      <c r="G44" s="100"/>
      <c r="H44" s="100"/>
      <c r="I44" s="100"/>
      <c r="O44" s="100"/>
      <c r="P44" s="100"/>
      <c r="Q44" s="100"/>
      <c r="R44" s="100"/>
      <c r="S44" s="100"/>
      <c r="T44" s="100"/>
      <c r="U44" s="100"/>
    </row>
    <row r="45" spans="2:21" x14ac:dyDescent="0.25">
      <c r="B45" s="100"/>
      <c r="C45" s="100"/>
      <c r="D45" s="100"/>
      <c r="E45" s="100"/>
      <c r="F45" s="100"/>
      <c r="G45" s="100"/>
      <c r="H45" s="100"/>
      <c r="I45" s="100"/>
      <c r="O45" s="100"/>
      <c r="P45" s="100"/>
      <c r="Q45" s="100"/>
      <c r="R45" s="100"/>
      <c r="S45" s="100"/>
      <c r="T45" s="100"/>
      <c r="U45" s="100"/>
    </row>
    <row r="46" spans="2:21" x14ac:dyDescent="0.25">
      <c r="B46" s="100"/>
      <c r="C46" s="100"/>
      <c r="D46" s="100"/>
      <c r="E46" s="100"/>
      <c r="F46" s="100"/>
      <c r="G46" s="100"/>
      <c r="H46" s="100"/>
      <c r="I46" s="100"/>
      <c r="O46" s="100"/>
      <c r="P46" s="100"/>
      <c r="Q46" s="100"/>
      <c r="R46" s="100"/>
      <c r="S46" s="100"/>
      <c r="T46" s="100"/>
      <c r="U46" s="100"/>
    </row>
    <row r="47" spans="2:21" x14ac:dyDescent="0.25">
      <c r="B47" s="100"/>
      <c r="C47" s="100"/>
      <c r="D47" s="100"/>
      <c r="E47" s="100"/>
      <c r="F47" s="100"/>
      <c r="G47" s="100"/>
      <c r="H47" s="100"/>
      <c r="I47" s="100"/>
      <c r="O47" s="100"/>
      <c r="P47" s="100"/>
      <c r="Q47" s="100"/>
      <c r="R47" s="100"/>
      <c r="S47" s="100"/>
      <c r="T47" s="100"/>
      <c r="U47" s="100"/>
    </row>
    <row r="48" spans="2:21" x14ac:dyDescent="0.25">
      <c r="B48" s="100"/>
      <c r="C48" s="100"/>
      <c r="D48" s="100"/>
      <c r="E48" s="100"/>
      <c r="F48" s="100"/>
      <c r="G48" s="100"/>
      <c r="H48" s="100"/>
      <c r="I48" s="100"/>
      <c r="O48" s="100"/>
      <c r="P48" s="100"/>
      <c r="Q48" s="100"/>
      <c r="R48" s="100"/>
      <c r="S48" s="100"/>
      <c r="T48" s="100"/>
      <c r="U48" s="100"/>
    </row>
    <row r="49" spans="2:21" x14ac:dyDescent="0.25">
      <c r="B49" s="100"/>
      <c r="C49" s="100"/>
      <c r="D49" s="100"/>
      <c r="E49" s="100"/>
      <c r="F49" s="100"/>
      <c r="G49" s="100"/>
      <c r="H49" s="100"/>
      <c r="I49" s="100"/>
      <c r="O49" s="100"/>
      <c r="P49" s="100"/>
      <c r="Q49" s="100"/>
      <c r="R49" s="100"/>
      <c r="S49" s="100"/>
      <c r="T49" s="100"/>
      <c r="U49" s="100"/>
    </row>
    <row r="50" spans="2:21" x14ac:dyDescent="0.25">
      <c r="B50" s="100"/>
      <c r="C50" s="100"/>
      <c r="D50" s="100"/>
      <c r="E50" s="100"/>
      <c r="F50" s="100"/>
      <c r="G50" s="100"/>
      <c r="H50" s="100"/>
      <c r="I50" s="100"/>
      <c r="O50" s="100"/>
      <c r="P50" s="100"/>
      <c r="Q50" s="100"/>
      <c r="R50" s="100"/>
      <c r="S50" s="100"/>
      <c r="T50" s="100"/>
      <c r="U50" s="100"/>
    </row>
    <row r="51" spans="2:21" x14ac:dyDescent="0.25">
      <c r="B51" s="100"/>
      <c r="C51" s="100"/>
      <c r="D51" s="100"/>
      <c r="E51" s="100"/>
      <c r="F51" s="100"/>
      <c r="G51" s="100"/>
      <c r="H51" s="100"/>
      <c r="I51" s="100"/>
      <c r="O51" s="100"/>
      <c r="P51" s="100"/>
      <c r="Q51" s="100"/>
      <c r="R51" s="100"/>
      <c r="S51" s="100"/>
      <c r="T51" s="100"/>
      <c r="U51" s="100"/>
    </row>
    <row r="52" spans="2:21" x14ac:dyDescent="0.25">
      <c r="B52" s="100"/>
      <c r="C52" s="100"/>
      <c r="D52" s="100"/>
      <c r="E52" s="100"/>
      <c r="F52" s="100"/>
      <c r="G52" s="100"/>
      <c r="H52" s="100"/>
      <c r="I52" s="100"/>
      <c r="O52" s="100"/>
      <c r="P52" s="100"/>
      <c r="Q52" s="100"/>
      <c r="R52" s="100"/>
      <c r="S52" s="100"/>
      <c r="T52" s="100"/>
      <c r="U52" s="100"/>
    </row>
    <row r="53" spans="2:21" x14ac:dyDescent="0.25">
      <c r="B53" s="100"/>
      <c r="C53" s="100"/>
      <c r="D53" s="100"/>
      <c r="E53" s="100"/>
      <c r="F53" s="100"/>
      <c r="G53" s="100"/>
      <c r="H53" s="100"/>
      <c r="I53" s="100"/>
      <c r="O53" s="100"/>
      <c r="P53" s="100"/>
      <c r="Q53" s="100"/>
      <c r="R53" s="100"/>
      <c r="S53" s="100"/>
      <c r="T53" s="100"/>
      <c r="U53" s="100"/>
    </row>
    <row r="54" spans="2:21" x14ac:dyDescent="0.25">
      <c r="B54" s="100"/>
      <c r="C54" s="100"/>
      <c r="D54" s="100"/>
      <c r="E54" s="100"/>
      <c r="F54" s="100"/>
      <c r="G54" s="100"/>
      <c r="H54" s="100"/>
      <c r="I54" s="100"/>
      <c r="O54" s="100"/>
      <c r="P54" s="100"/>
      <c r="Q54" s="100"/>
      <c r="R54" s="100"/>
      <c r="S54" s="100"/>
      <c r="T54" s="100"/>
      <c r="U54" s="100"/>
    </row>
    <row r="55" spans="2:21" x14ac:dyDescent="0.25">
      <c r="B55" s="100"/>
      <c r="C55" s="100"/>
      <c r="D55" s="100"/>
      <c r="E55" s="100"/>
      <c r="F55" s="100"/>
      <c r="G55" s="100"/>
      <c r="H55" s="100"/>
      <c r="I55" s="100"/>
      <c r="O55" s="100"/>
      <c r="P55" s="100"/>
      <c r="Q55" s="100"/>
      <c r="R55" s="100"/>
      <c r="S55" s="100"/>
      <c r="T55" s="100"/>
      <c r="U55" s="100"/>
    </row>
    <row r="56" spans="2:21" x14ac:dyDescent="0.25">
      <c r="B56" s="100"/>
      <c r="C56" s="100"/>
      <c r="D56" s="100"/>
      <c r="E56" s="100"/>
      <c r="F56" s="100"/>
      <c r="G56" s="100"/>
      <c r="H56" s="100"/>
      <c r="I56" s="100"/>
      <c r="O56" s="100"/>
      <c r="P56" s="100"/>
      <c r="Q56" s="100"/>
      <c r="R56" s="100"/>
      <c r="S56" s="100"/>
      <c r="T56" s="100"/>
      <c r="U56" s="100"/>
    </row>
    <row r="57" spans="2:21" x14ac:dyDescent="0.25">
      <c r="B57" s="100"/>
      <c r="C57" s="100"/>
      <c r="D57" s="100"/>
      <c r="E57" s="100"/>
      <c r="F57" s="100"/>
      <c r="G57" s="100"/>
      <c r="H57" s="100"/>
      <c r="I57" s="100"/>
      <c r="O57" s="100"/>
      <c r="P57" s="100"/>
      <c r="Q57" s="100"/>
      <c r="R57" s="100"/>
      <c r="S57" s="100"/>
      <c r="T57" s="100"/>
      <c r="U57" s="100"/>
    </row>
    <row r="58" spans="2:21" x14ac:dyDescent="0.25">
      <c r="B58" s="100"/>
      <c r="C58" s="100"/>
      <c r="D58" s="100"/>
      <c r="E58" s="100"/>
      <c r="F58" s="100"/>
      <c r="G58" s="100"/>
      <c r="H58" s="100"/>
      <c r="I58" s="100"/>
      <c r="O58" s="100"/>
      <c r="P58" s="100"/>
      <c r="Q58" s="100"/>
      <c r="R58" s="100"/>
      <c r="S58" s="100"/>
      <c r="T58" s="100"/>
      <c r="U58" s="100"/>
    </row>
    <row r="59" spans="2:21" x14ac:dyDescent="0.25">
      <c r="B59" s="100"/>
      <c r="C59" s="100"/>
      <c r="D59" s="100"/>
      <c r="E59" s="100"/>
      <c r="F59" s="100"/>
      <c r="G59" s="100"/>
      <c r="H59" s="100"/>
      <c r="I59" s="100"/>
      <c r="O59" s="100"/>
      <c r="P59" s="100"/>
      <c r="Q59" s="100"/>
      <c r="R59" s="100"/>
      <c r="S59" s="100"/>
      <c r="T59" s="100"/>
      <c r="U59" s="100"/>
    </row>
    <row r="60" spans="2:21" x14ac:dyDescent="0.25">
      <c r="B60" s="100"/>
      <c r="C60" s="100"/>
      <c r="D60" s="100"/>
      <c r="E60" s="100"/>
      <c r="F60" s="100"/>
      <c r="G60" s="100"/>
      <c r="H60" s="100"/>
      <c r="I60" s="100"/>
      <c r="O60" s="100"/>
      <c r="P60" s="100"/>
      <c r="Q60" s="100"/>
      <c r="R60" s="100"/>
      <c r="S60" s="100"/>
      <c r="T60" s="100"/>
      <c r="U60" s="100"/>
    </row>
    <row r="61" spans="2:21" x14ac:dyDescent="0.25">
      <c r="B61" s="100"/>
      <c r="C61" s="100"/>
      <c r="D61" s="100"/>
      <c r="E61" s="100"/>
      <c r="F61" s="100"/>
      <c r="G61" s="100"/>
      <c r="H61" s="100"/>
      <c r="I61" s="100"/>
      <c r="O61" s="100"/>
      <c r="P61" s="100"/>
      <c r="Q61" s="100"/>
      <c r="R61" s="100"/>
      <c r="S61" s="100"/>
      <c r="T61" s="100"/>
      <c r="U61" s="100"/>
    </row>
    <row r="62" spans="2:21" x14ac:dyDescent="0.25">
      <c r="B62" s="100"/>
      <c r="C62" s="100"/>
      <c r="D62" s="100"/>
      <c r="E62" s="100"/>
      <c r="F62" s="100"/>
      <c r="G62" s="100"/>
      <c r="H62" s="100"/>
      <c r="I62" s="100"/>
      <c r="O62" s="100"/>
      <c r="P62" s="100"/>
      <c r="Q62" s="100"/>
      <c r="R62" s="100"/>
      <c r="S62" s="100"/>
      <c r="T62" s="100"/>
      <c r="U62" s="100"/>
    </row>
    <row r="63" spans="2:21" x14ac:dyDescent="0.25">
      <c r="B63" s="100"/>
      <c r="C63" s="100"/>
      <c r="D63" s="100"/>
      <c r="E63" s="100"/>
      <c r="F63" s="100"/>
      <c r="G63" s="100"/>
      <c r="H63" s="100"/>
      <c r="I63" s="100"/>
      <c r="O63" s="100"/>
      <c r="P63" s="100"/>
      <c r="Q63" s="100"/>
      <c r="R63" s="100"/>
      <c r="S63" s="100"/>
      <c r="T63" s="100"/>
      <c r="U63" s="100"/>
    </row>
    <row r="64" spans="2:21" x14ac:dyDescent="0.25">
      <c r="B64" s="100"/>
      <c r="C64" s="100"/>
      <c r="D64" s="100"/>
      <c r="E64" s="100"/>
      <c r="F64" s="100"/>
      <c r="G64" s="100"/>
      <c r="H64" s="100"/>
      <c r="I64" s="100"/>
      <c r="O64" s="100"/>
      <c r="P64" s="100"/>
      <c r="Q64" s="100"/>
      <c r="R64" s="100"/>
      <c r="S64" s="100"/>
      <c r="T64" s="100"/>
      <c r="U64" s="100"/>
    </row>
    <row r="65" spans="2:21" x14ac:dyDescent="0.25">
      <c r="B65" s="100"/>
      <c r="C65" s="100"/>
      <c r="D65" s="100"/>
      <c r="E65" s="100"/>
      <c r="F65" s="100"/>
      <c r="G65" s="100"/>
      <c r="H65" s="100"/>
      <c r="I65" s="100"/>
      <c r="O65" s="100"/>
      <c r="P65" s="100"/>
      <c r="Q65" s="100"/>
      <c r="R65" s="100"/>
      <c r="S65" s="100"/>
      <c r="T65" s="100"/>
      <c r="U65" s="100"/>
    </row>
    <row r="66" spans="2:21" x14ac:dyDescent="0.25">
      <c r="B66" s="100"/>
      <c r="C66" s="100"/>
      <c r="D66" s="100"/>
      <c r="E66" s="100"/>
      <c r="F66" s="100"/>
      <c r="G66" s="100"/>
      <c r="H66" s="100"/>
      <c r="I66" s="100"/>
      <c r="O66" s="100"/>
      <c r="P66" s="100"/>
      <c r="Q66" s="100"/>
      <c r="R66" s="100"/>
      <c r="S66" s="100"/>
      <c r="T66" s="100"/>
      <c r="U66" s="100"/>
    </row>
    <row r="67" spans="2:21" x14ac:dyDescent="0.25">
      <c r="B67" s="100"/>
      <c r="C67" s="100"/>
      <c r="D67" s="100"/>
      <c r="E67" s="100"/>
      <c r="F67" s="100"/>
      <c r="G67" s="100"/>
      <c r="H67" s="100"/>
      <c r="I67" s="100"/>
      <c r="O67" s="100"/>
      <c r="P67" s="100"/>
      <c r="Q67" s="100"/>
      <c r="R67" s="100"/>
      <c r="S67" s="100"/>
      <c r="T67" s="100"/>
      <c r="U67" s="100"/>
    </row>
    <row r="68" spans="2:21" x14ac:dyDescent="0.25">
      <c r="B68" s="100"/>
      <c r="C68" s="100"/>
      <c r="D68" s="100"/>
      <c r="E68" s="100"/>
      <c r="F68" s="100"/>
      <c r="G68" s="100"/>
      <c r="H68" s="100"/>
      <c r="I68" s="100"/>
      <c r="O68" s="100"/>
      <c r="P68" s="100"/>
      <c r="Q68" s="100"/>
      <c r="R68" s="100"/>
      <c r="S68" s="100"/>
      <c r="T68" s="100"/>
      <c r="U68" s="100"/>
    </row>
    <row r="69" spans="2:21" x14ac:dyDescent="0.25">
      <c r="B69" s="100"/>
      <c r="C69" s="100"/>
      <c r="D69" s="100"/>
      <c r="E69" s="100"/>
      <c r="F69" s="100"/>
      <c r="G69" s="100"/>
      <c r="H69" s="100"/>
      <c r="I69" s="100"/>
      <c r="O69" s="100"/>
      <c r="P69" s="100"/>
      <c r="Q69" s="100"/>
      <c r="R69" s="100"/>
      <c r="S69" s="100"/>
      <c r="T69" s="100"/>
      <c r="U69" s="100"/>
    </row>
    <row r="70" spans="2:21" x14ac:dyDescent="0.25">
      <c r="B70" s="100"/>
      <c r="C70" s="100"/>
      <c r="D70" s="100"/>
      <c r="E70" s="100"/>
      <c r="F70" s="100"/>
      <c r="G70" s="100"/>
      <c r="H70" s="100"/>
      <c r="I70" s="100"/>
      <c r="O70" s="100"/>
      <c r="P70" s="100"/>
      <c r="Q70" s="100"/>
      <c r="R70" s="100"/>
      <c r="S70" s="100"/>
      <c r="T70" s="100"/>
      <c r="U70" s="100"/>
    </row>
    <row r="71" spans="2:21" x14ac:dyDescent="0.25">
      <c r="B71" s="100"/>
      <c r="C71" s="100"/>
      <c r="D71" s="100"/>
      <c r="E71" s="100"/>
      <c r="F71" s="100"/>
      <c r="G71" s="100"/>
      <c r="H71" s="100"/>
      <c r="I71" s="100"/>
      <c r="O71" s="100"/>
      <c r="P71" s="100"/>
      <c r="Q71" s="100"/>
      <c r="R71" s="100"/>
      <c r="S71" s="100"/>
      <c r="T71" s="100"/>
      <c r="U71" s="100"/>
    </row>
    <row r="72" spans="2:21" x14ac:dyDescent="0.25">
      <c r="B72" s="100"/>
      <c r="C72" s="100"/>
      <c r="D72" s="100"/>
      <c r="E72" s="100"/>
      <c r="F72" s="100"/>
      <c r="G72" s="100"/>
      <c r="H72" s="100"/>
      <c r="I72" s="100"/>
      <c r="O72" s="100"/>
      <c r="P72" s="100"/>
      <c r="Q72" s="100"/>
      <c r="R72" s="100"/>
      <c r="S72" s="100"/>
      <c r="T72" s="100"/>
      <c r="U72" s="100"/>
    </row>
    <row r="73" spans="2:21" x14ac:dyDescent="0.25">
      <c r="B73" s="100"/>
      <c r="C73" s="100"/>
      <c r="D73" s="100"/>
      <c r="E73" s="100"/>
      <c r="F73" s="100"/>
      <c r="G73" s="100"/>
      <c r="H73" s="100"/>
      <c r="I73" s="100"/>
      <c r="O73" s="100"/>
      <c r="P73" s="100"/>
      <c r="Q73" s="100"/>
      <c r="R73" s="100"/>
      <c r="S73" s="100"/>
      <c r="T73" s="100"/>
      <c r="U73" s="100"/>
    </row>
    <row r="74" spans="2:21" x14ac:dyDescent="0.25">
      <c r="B74" s="100"/>
      <c r="C74" s="100"/>
      <c r="D74" s="100"/>
      <c r="E74" s="100"/>
      <c r="F74" s="100"/>
      <c r="G74" s="100"/>
      <c r="H74" s="100"/>
      <c r="I74" s="100"/>
      <c r="O74" s="100"/>
      <c r="P74" s="100"/>
      <c r="Q74" s="100"/>
      <c r="R74" s="100"/>
      <c r="S74" s="100"/>
      <c r="T74" s="100"/>
      <c r="U74" s="100"/>
    </row>
    <row r="75" spans="2:21" x14ac:dyDescent="0.25">
      <c r="B75" s="100"/>
      <c r="C75" s="100"/>
      <c r="D75" s="100"/>
      <c r="E75" s="100"/>
      <c r="F75" s="100"/>
      <c r="G75" s="100"/>
      <c r="H75" s="100"/>
      <c r="I75" s="100"/>
      <c r="O75" s="100"/>
      <c r="P75" s="100"/>
      <c r="Q75" s="100"/>
      <c r="R75" s="100"/>
      <c r="S75" s="100"/>
      <c r="T75" s="100"/>
      <c r="U75" s="100"/>
    </row>
    <row r="76" spans="2:21" x14ac:dyDescent="0.25">
      <c r="B76" s="100"/>
      <c r="C76" s="100"/>
      <c r="D76" s="100"/>
      <c r="E76" s="100"/>
      <c r="F76" s="100"/>
      <c r="G76" s="100"/>
      <c r="H76" s="100"/>
      <c r="I76" s="100"/>
      <c r="O76" s="100"/>
      <c r="P76" s="100"/>
      <c r="Q76" s="100"/>
      <c r="R76" s="100"/>
      <c r="S76" s="100"/>
      <c r="T76" s="100"/>
      <c r="U76" s="100"/>
    </row>
    <row r="77" spans="2:21" x14ac:dyDescent="0.25">
      <c r="B77" s="100"/>
      <c r="C77" s="100"/>
      <c r="D77" s="100"/>
      <c r="E77" s="100"/>
      <c r="F77" s="100"/>
      <c r="G77" s="100"/>
      <c r="H77" s="100"/>
      <c r="I77" s="100"/>
      <c r="O77" s="100"/>
      <c r="P77" s="100"/>
      <c r="Q77" s="100"/>
      <c r="R77" s="100"/>
      <c r="S77" s="100"/>
      <c r="T77" s="100"/>
      <c r="U77" s="100"/>
    </row>
  </sheetData>
  <mergeCells count="5">
    <mergeCell ref="B25:I25"/>
    <mergeCell ref="B26:I26"/>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6" orientation="landscape" r:id="rId1"/>
  <headerFooter alignWithMargins="0">
    <oddHeader>&amp;CEconomic and fiscal outlook - supplementary tables: expenditure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pageSetUpPr fitToPage="1"/>
  </sheetPr>
  <dimension ref="A1:O33"/>
  <sheetViews>
    <sheetView workbookViewId="0"/>
  </sheetViews>
  <sheetFormatPr defaultColWidth="9.33203125" defaultRowHeight="12.75" x14ac:dyDescent="0.2"/>
  <cols>
    <col min="1" max="1" width="9.33203125" style="5" customWidth="1"/>
    <col min="2" max="2" width="55.77734375" style="5" customWidth="1"/>
    <col min="3" max="9" width="10.77734375" style="5" customWidth="1"/>
    <col min="10" max="16384" width="9.33203125" style="5"/>
  </cols>
  <sheetData>
    <row r="1" spans="1:15" ht="33.75" customHeight="1" thickBot="1" x14ac:dyDescent="0.25">
      <c r="A1" s="17" t="s">
        <v>0</v>
      </c>
    </row>
    <row r="2" spans="1:15" ht="22.5" customHeight="1" thickBot="1" x14ac:dyDescent="0.25">
      <c r="B2" s="988" t="s">
        <v>297</v>
      </c>
      <c r="C2" s="989"/>
      <c r="D2" s="989"/>
      <c r="E2" s="989"/>
      <c r="F2" s="989"/>
      <c r="G2" s="989"/>
      <c r="H2" s="989"/>
      <c r="I2" s="990"/>
    </row>
    <row r="3" spans="1:15" ht="15.75" x14ac:dyDescent="0.2">
      <c r="B3" s="76"/>
      <c r="C3" s="1191" t="s">
        <v>1</v>
      </c>
      <c r="D3" s="1104"/>
      <c r="E3" s="1104"/>
      <c r="F3" s="1104"/>
      <c r="G3" s="1104"/>
      <c r="H3" s="1104"/>
      <c r="I3" s="1105"/>
    </row>
    <row r="4" spans="1:15" ht="18" customHeight="1" x14ac:dyDescent="0.2">
      <c r="B4" s="62"/>
      <c r="C4" s="77" t="s">
        <v>2</v>
      </c>
      <c r="D4" s="1195" t="s">
        <v>3</v>
      </c>
      <c r="E4" s="1195"/>
      <c r="F4" s="1195"/>
      <c r="G4" s="1195"/>
      <c r="H4" s="1195"/>
      <c r="I4" s="1196"/>
    </row>
    <row r="5" spans="1:15" ht="15.75" x14ac:dyDescent="0.2">
      <c r="B5" s="62"/>
      <c r="C5" s="78" t="s">
        <v>6</v>
      </c>
      <c r="D5" s="78" t="s">
        <v>7</v>
      </c>
      <c r="E5" s="78" t="s">
        <v>8</v>
      </c>
      <c r="F5" s="78" t="s">
        <v>9</v>
      </c>
      <c r="G5" s="78" t="s">
        <v>10</v>
      </c>
      <c r="H5" s="78" t="s">
        <v>259</v>
      </c>
      <c r="I5" s="79" t="s">
        <v>318</v>
      </c>
    </row>
    <row r="6" spans="1:15" ht="6" customHeight="1" x14ac:dyDescent="0.2">
      <c r="B6" s="80"/>
      <c r="C6" s="81"/>
      <c r="D6" s="81"/>
      <c r="E6" s="81"/>
      <c r="F6" s="81"/>
      <c r="G6" s="82"/>
      <c r="H6" s="82"/>
      <c r="I6" s="83"/>
    </row>
    <row r="7" spans="1:15" x14ac:dyDescent="0.2">
      <c r="B7" s="84" t="s">
        <v>339</v>
      </c>
      <c r="C7" s="85"/>
      <c r="D7" s="85"/>
      <c r="E7" s="85"/>
      <c r="F7" s="85"/>
      <c r="G7" s="85"/>
      <c r="H7" s="85"/>
      <c r="I7" s="86"/>
    </row>
    <row r="8" spans="1:15" x14ac:dyDescent="0.2">
      <c r="B8" s="87" t="s">
        <v>242</v>
      </c>
      <c r="C8" s="67">
        <f>'[21]Government employment'!D5</f>
        <v>312.51734299999998</v>
      </c>
      <c r="D8" s="67">
        <f>'[21]Government employment'!E5</f>
        <v>316.628739</v>
      </c>
      <c r="E8" s="67">
        <f>'[21]Government employment'!F5</f>
        <v>322.52529404512075</v>
      </c>
      <c r="F8" s="67">
        <f>'[21]Government employment'!G5</f>
        <v>326.86183166800799</v>
      </c>
      <c r="G8" s="67">
        <f>'[21]Government employment'!H5</f>
        <v>330.25485470527786</v>
      </c>
      <c r="H8" s="67">
        <f>'[21]Government employment'!I5</f>
        <v>336.22158779131382</v>
      </c>
      <c r="I8" s="68">
        <f>'[21]Government employment'!J5</f>
        <v>342.17456377809452</v>
      </c>
    </row>
    <row r="9" spans="1:15" x14ac:dyDescent="0.2">
      <c r="B9" s="87" t="s">
        <v>243</v>
      </c>
      <c r="C9" s="67">
        <f>'[21]Government employment'!D6</f>
        <v>45.054187574437591</v>
      </c>
      <c r="D9" s="67">
        <f>'[21]Government employment'!E6</f>
        <v>48.851697072349793</v>
      </c>
      <c r="E9" s="67">
        <f>'[21]Government employment'!F6</f>
        <v>52.521533967363254</v>
      </c>
      <c r="F9" s="67">
        <f>'[21]Government employment'!G6</f>
        <v>51.577564324000285</v>
      </c>
      <c r="G9" s="67">
        <f>'[21]Government employment'!H6</f>
        <v>52.260946679503668</v>
      </c>
      <c r="H9" s="67">
        <f>'[21]Government employment'!I6</f>
        <v>53.613280816821714</v>
      </c>
      <c r="I9" s="68">
        <f>'[21]Government employment'!J6</f>
        <v>55.225144482317909</v>
      </c>
    </row>
    <row r="10" spans="1:15" x14ac:dyDescent="0.2">
      <c r="B10" s="87" t="s">
        <v>244</v>
      </c>
      <c r="C10" s="67">
        <f>'[21]Government employment'!D7</f>
        <v>3.6742249999999999</v>
      </c>
      <c r="D10" s="67">
        <f>'[21]Government employment'!E7</f>
        <v>3.9586151589405527</v>
      </c>
      <c r="E10" s="67">
        <f>'[21]Government employment'!F7</f>
        <v>3.8340037905969067</v>
      </c>
      <c r="F10" s="67">
        <f>'[21]Government employment'!G7</f>
        <v>3.8306196216665533</v>
      </c>
      <c r="G10" s="67">
        <f>'[21]Government employment'!H7</f>
        <v>3.8437377261824821</v>
      </c>
      <c r="H10" s="67">
        <f>'[21]Government employment'!I7</f>
        <v>3.6794326150277272</v>
      </c>
      <c r="I10" s="68">
        <f>'[21]Government employment'!J7</f>
        <v>3.7897606614255475</v>
      </c>
    </row>
    <row r="11" spans="1:15" ht="15" customHeight="1" x14ac:dyDescent="0.2">
      <c r="B11" s="88" t="s">
        <v>245</v>
      </c>
      <c r="C11" s="89">
        <f t="shared" ref="C11:I11" si="0">SUM(C8:C10)</f>
        <v>361.24575557443757</v>
      </c>
      <c r="D11" s="89">
        <f t="shared" si="0"/>
        <v>369.43905123129036</v>
      </c>
      <c r="E11" s="89">
        <f t="shared" si="0"/>
        <v>378.88083180308092</v>
      </c>
      <c r="F11" s="89">
        <f t="shared" si="0"/>
        <v>382.27001561367479</v>
      </c>
      <c r="G11" s="89">
        <f t="shared" si="0"/>
        <v>386.35953911096402</v>
      </c>
      <c r="H11" s="89">
        <f t="shared" si="0"/>
        <v>393.51430122316327</v>
      </c>
      <c r="I11" s="90">
        <f t="shared" si="0"/>
        <v>401.18946892183794</v>
      </c>
    </row>
    <row r="12" spans="1:15" ht="15.75" x14ac:dyDescent="0.2">
      <c r="B12" s="91"/>
      <c r="C12" s="92"/>
      <c r="D12" s="92"/>
      <c r="E12" s="92"/>
      <c r="F12" s="92"/>
      <c r="G12" s="92"/>
      <c r="H12" s="92"/>
      <c r="I12" s="93"/>
    </row>
    <row r="13" spans="1:15" x14ac:dyDescent="0.2">
      <c r="B13" s="94" t="s">
        <v>246</v>
      </c>
      <c r="C13" s="95"/>
      <c r="D13" s="95">
        <f t="shared" ref="D13:I13" si="1">ROUND((D11/C11-1)*100,1)</f>
        <v>2.2999999999999998</v>
      </c>
      <c r="E13" s="95">
        <f t="shared" si="1"/>
        <v>2.6</v>
      </c>
      <c r="F13" s="95">
        <f t="shared" si="1"/>
        <v>0.9</v>
      </c>
      <c r="G13" s="95">
        <f t="shared" si="1"/>
        <v>1.1000000000000001</v>
      </c>
      <c r="H13" s="95">
        <f t="shared" si="1"/>
        <v>1.9</v>
      </c>
      <c r="I13" s="96">
        <f t="shared" si="1"/>
        <v>2</v>
      </c>
    </row>
    <row r="14" spans="1:15" x14ac:dyDescent="0.2">
      <c r="B14" s="97" t="s">
        <v>247</v>
      </c>
      <c r="C14" s="73">
        <f t="array" ref="C14:I14">TRANSPOSE([22]EARNINGS!$W$118:$W$124)</f>
        <v>3.6001069372197634</v>
      </c>
      <c r="D14" s="73">
        <v>2.2140500885316214</v>
      </c>
      <c r="E14" s="73">
        <v>2.1497092832328661</v>
      </c>
      <c r="F14" s="73">
        <v>2.3047456079096946</v>
      </c>
      <c r="G14" s="73">
        <v>2.5774922679892001</v>
      </c>
      <c r="H14" s="73">
        <v>2.8401633242018676</v>
      </c>
      <c r="I14" s="74">
        <v>2.9854337615981166</v>
      </c>
      <c r="K14" s="98"/>
      <c r="L14" s="6"/>
      <c r="M14" s="6"/>
      <c r="N14" s="6"/>
    </row>
    <row r="15" spans="1:15" ht="15" customHeight="1" thickBot="1" x14ac:dyDescent="0.25">
      <c r="B15" s="1192" t="s">
        <v>381</v>
      </c>
      <c r="C15" s="1193"/>
      <c r="D15" s="1193"/>
      <c r="E15" s="1193"/>
      <c r="F15" s="1193"/>
      <c r="G15" s="1193"/>
      <c r="H15" s="1193"/>
      <c r="I15" s="1194"/>
      <c r="K15" s="6"/>
      <c r="L15" s="6"/>
      <c r="M15" s="6"/>
      <c r="N15" s="6"/>
      <c r="O15" s="8"/>
    </row>
    <row r="16" spans="1:15" x14ac:dyDescent="0.2">
      <c r="C16" s="75"/>
      <c r="D16" s="75"/>
      <c r="E16" s="75"/>
      <c r="F16" s="75"/>
      <c r="G16" s="75"/>
      <c r="H16" s="75"/>
    </row>
    <row r="33" ht="12" customHeight="1" x14ac:dyDescent="0.2"/>
  </sheetData>
  <mergeCells count="4">
    <mergeCell ref="B2:I2"/>
    <mergeCell ref="C3:I3"/>
    <mergeCell ref="B15:I15"/>
    <mergeCell ref="D4:I4"/>
  </mergeCells>
  <hyperlinks>
    <hyperlink ref="A1" location="Contents!B22" display="Back to contents"/>
  </hyperlinks>
  <pageMargins left="0.74803149606299213" right="0.74803149606299213" top="0.98425196850393704" bottom="0.98425196850393704" header="0.51181102362204722" footer="0.51181102362204722"/>
  <pageSetup paperSize="9" scale="86" orientation="landscape" r:id="rId1"/>
  <headerFooter alignWithMargins="0">
    <oddHeader>&amp;CEconomic and fiscal outlook - supplementary tables: expenditure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pageSetUpPr fitToPage="1"/>
  </sheetPr>
  <dimension ref="A1:S35"/>
  <sheetViews>
    <sheetView zoomScaleNormal="100" workbookViewId="0"/>
  </sheetViews>
  <sheetFormatPr defaultColWidth="9.33203125" defaultRowHeight="12.75" x14ac:dyDescent="0.2"/>
  <cols>
    <col min="1" max="1" width="9.33203125" style="5" customWidth="1"/>
    <col min="2" max="2" width="31.44140625" style="5" customWidth="1"/>
    <col min="3" max="9" width="11.44140625" style="5" customWidth="1"/>
    <col min="10" max="16384" width="9.33203125" style="5"/>
  </cols>
  <sheetData>
    <row r="1" spans="1:15" ht="33.75" customHeight="1" thickBot="1" x14ac:dyDescent="0.25">
      <c r="A1" s="17" t="s">
        <v>0</v>
      </c>
      <c r="I1" s="6"/>
    </row>
    <row r="2" spans="1:15" ht="24" customHeight="1" thickBot="1" x14ac:dyDescent="0.25">
      <c r="B2" s="988" t="s">
        <v>298</v>
      </c>
      <c r="C2" s="989"/>
      <c r="D2" s="989"/>
      <c r="E2" s="989"/>
      <c r="F2" s="989"/>
      <c r="G2" s="989"/>
      <c r="H2" s="990"/>
      <c r="I2" s="59"/>
    </row>
    <row r="3" spans="1:15" ht="15.75" x14ac:dyDescent="0.2">
      <c r="B3" s="60"/>
      <c r="C3" s="1104" t="s">
        <v>1</v>
      </c>
      <c r="D3" s="1104"/>
      <c r="E3" s="1104"/>
      <c r="F3" s="1104"/>
      <c r="G3" s="1104"/>
      <c r="H3" s="1105"/>
      <c r="I3" s="61"/>
    </row>
    <row r="4" spans="1:15" ht="18" customHeight="1" x14ac:dyDescent="0.2">
      <c r="B4" s="62"/>
      <c r="C4" s="1093" t="s">
        <v>3</v>
      </c>
      <c r="D4" s="1093"/>
      <c r="E4" s="1093"/>
      <c r="F4" s="1093"/>
      <c r="G4" s="1093"/>
      <c r="H4" s="1094"/>
      <c r="I4" s="61"/>
    </row>
    <row r="5" spans="1:15" ht="15.75" x14ac:dyDescent="0.2">
      <c r="B5" s="62"/>
      <c r="C5" s="63" t="s">
        <v>7</v>
      </c>
      <c r="D5" s="63" t="s">
        <v>8</v>
      </c>
      <c r="E5" s="63" t="s">
        <v>9</v>
      </c>
      <c r="F5" s="63" t="s">
        <v>10</v>
      </c>
      <c r="G5" s="63" t="s">
        <v>259</v>
      </c>
      <c r="H5" s="64" t="s">
        <v>318</v>
      </c>
      <c r="I5" s="65"/>
    </row>
    <row r="6" spans="1:15" x14ac:dyDescent="0.2">
      <c r="B6" s="66" t="s">
        <v>127</v>
      </c>
      <c r="C6" s="67">
        <v>16.820021873164915</v>
      </c>
      <c r="D6" s="67">
        <v>16.852168862621028</v>
      </c>
      <c r="E6" s="67">
        <v>16.771337668685511</v>
      </c>
      <c r="F6" s="67">
        <v>16.589573644552779</v>
      </c>
      <c r="G6" s="67">
        <v>16.593425278239796</v>
      </c>
      <c r="H6" s="68">
        <v>16.879741820339241</v>
      </c>
      <c r="I6" s="69"/>
    </row>
    <row r="7" spans="1:15" x14ac:dyDescent="0.2">
      <c r="B7" s="70" t="s">
        <v>12</v>
      </c>
      <c r="C7" s="67"/>
      <c r="D7" s="67"/>
      <c r="E7" s="67"/>
      <c r="F7" s="67"/>
      <c r="G7" s="67"/>
      <c r="H7" s="68"/>
      <c r="I7" s="69"/>
    </row>
    <row r="8" spans="1:15" x14ac:dyDescent="0.2">
      <c r="B8" s="70" t="s">
        <v>326</v>
      </c>
      <c r="C8" s="67">
        <v>16.889281858479556</v>
      </c>
      <c r="D8" s="67">
        <v>15.182563119967465</v>
      </c>
      <c r="E8" s="67">
        <v>13.497449754909587</v>
      </c>
      <c r="F8" s="67">
        <v>11.307238289076656</v>
      </c>
      <c r="G8" s="67">
        <v>9.3056583311624337</v>
      </c>
      <c r="H8" s="68">
        <v>7.6649419849305076</v>
      </c>
      <c r="I8" s="69"/>
    </row>
    <row r="9" spans="1:15" x14ac:dyDescent="0.2">
      <c r="B9" s="70" t="s">
        <v>327</v>
      </c>
      <c r="C9" s="67">
        <v>-6.9259985314641143E-2</v>
      </c>
      <c r="D9" s="67">
        <v>1.6696057426535631</v>
      </c>
      <c r="E9" s="67">
        <v>3.2738879137759249</v>
      </c>
      <c r="F9" s="67">
        <v>5.282335355476123</v>
      </c>
      <c r="G9" s="67">
        <v>7.2877669470773609</v>
      </c>
      <c r="H9" s="68">
        <v>9.2147998354087335</v>
      </c>
      <c r="I9" s="69"/>
    </row>
    <row r="10" spans="1:15" x14ac:dyDescent="0.2">
      <c r="B10" s="66" t="s">
        <v>328</v>
      </c>
      <c r="C10" s="67">
        <v>-1.5332218870946739</v>
      </c>
      <c r="D10" s="67">
        <v>-3.1643019246999997</v>
      </c>
      <c r="E10" s="67">
        <v>-4.5996553751999993</v>
      </c>
      <c r="F10" s="67">
        <v>-5.6218010139999999</v>
      </c>
      <c r="G10" s="67">
        <v>-6.2742344005999993</v>
      </c>
      <c r="H10" s="68">
        <v>-6.6113249836999994</v>
      </c>
      <c r="I10" s="69"/>
    </row>
    <row r="11" spans="1:15" x14ac:dyDescent="0.2">
      <c r="B11" s="66" t="s">
        <v>129</v>
      </c>
      <c r="C11" s="67">
        <v>17.341154331646003</v>
      </c>
      <c r="D11" s="67">
        <v>16.13108371085821</v>
      </c>
      <c r="E11" s="67">
        <v>14.709819981811885</v>
      </c>
      <c r="F11" s="67">
        <v>14.105924991119108</v>
      </c>
      <c r="G11" s="67">
        <v>14.814835479763623</v>
      </c>
      <c r="H11" s="68">
        <v>15.636467866253406</v>
      </c>
      <c r="I11" s="69"/>
    </row>
    <row r="12" spans="1:15" x14ac:dyDescent="0.2">
      <c r="B12" s="70" t="s">
        <v>12</v>
      </c>
      <c r="C12" s="67"/>
      <c r="D12" s="67"/>
      <c r="E12" s="67"/>
      <c r="F12" s="67"/>
      <c r="G12" s="67"/>
      <c r="H12" s="68"/>
      <c r="I12" s="69"/>
    </row>
    <row r="13" spans="1:15" x14ac:dyDescent="0.2">
      <c r="B13" s="66" t="s">
        <v>326</v>
      </c>
      <c r="C13" s="67">
        <v>17.729883956892913</v>
      </c>
      <c r="D13" s="67">
        <v>15.819950867801431</v>
      </c>
      <c r="E13" s="67">
        <v>14.312846743647892</v>
      </c>
      <c r="F13" s="67">
        <v>13.460500193146732</v>
      </c>
      <c r="G13" s="67">
        <v>13.855153570080876</v>
      </c>
      <c r="H13" s="68">
        <v>14.276076734690198</v>
      </c>
      <c r="I13" s="69"/>
    </row>
    <row r="14" spans="1:15" x14ac:dyDescent="0.2">
      <c r="B14" s="66" t="s">
        <v>327</v>
      </c>
      <c r="C14" s="67">
        <v>-0.38872962524691007</v>
      </c>
      <c r="D14" s="67">
        <v>0.31113284305677924</v>
      </c>
      <c r="E14" s="67">
        <v>0.39697323816399299</v>
      </c>
      <c r="F14" s="67">
        <v>0.64542479797237595</v>
      </c>
      <c r="G14" s="67">
        <v>0.95968190968274669</v>
      </c>
      <c r="H14" s="68">
        <v>1.3603911315632087</v>
      </c>
      <c r="I14" s="69"/>
    </row>
    <row r="15" spans="1:15" x14ac:dyDescent="0.2">
      <c r="B15" s="66" t="s">
        <v>329</v>
      </c>
      <c r="C15" s="67">
        <v>2.5226837834113702</v>
      </c>
      <c r="D15" s="67">
        <v>2.5939377134085335</v>
      </c>
      <c r="E15" s="67">
        <v>2.9303882423806979</v>
      </c>
      <c r="F15" s="67">
        <v>3.241649746048457</v>
      </c>
      <c r="G15" s="67">
        <v>3.5412270446948431</v>
      </c>
      <c r="H15" s="68">
        <v>3.7894038126906553</v>
      </c>
      <c r="I15" s="69"/>
    </row>
    <row r="16" spans="1:15" x14ac:dyDescent="0.2">
      <c r="B16" s="71" t="s">
        <v>128</v>
      </c>
      <c r="C16" s="67">
        <v>5.5745713260900231</v>
      </c>
      <c r="D16" s="67">
        <v>9.2189361874897315</v>
      </c>
      <c r="E16" s="67">
        <v>12.390216043063361</v>
      </c>
      <c r="F16" s="67">
        <v>14.718054740804874</v>
      </c>
      <c r="G16" s="67">
        <v>16.243172008534081</v>
      </c>
      <c r="H16" s="68">
        <v>17.036886780151647</v>
      </c>
      <c r="I16" s="69"/>
      <c r="O16" s="8"/>
    </row>
    <row r="17" spans="2:19" x14ac:dyDescent="0.2">
      <c r="B17" s="72" t="s">
        <v>330</v>
      </c>
      <c r="C17" s="73">
        <v>40.725209427217628</v>
      </c>
      <c r="D17" s="73">
        <v>41.631824549677503</v>
      </c>
      <c r="E17" s="73">
        <v>42.202106560741456</v>
      </c>
      <c r="F17" s="73">
        <v>43.033402108525223</v>
      </c>
      <c r="G17" s="73">
        <v>44.918425410632345</v>
      </c>
      <c r="H17" s="74">
        <v>46.73117529573495</v>
      </c>
      <c r="I17" s="69"/>
      <c r="O17" s="8"/>
    </row>
    <row r="18" spans="2:19" ht="13.5" thickBot="1" x14ac:dyDescent="0.25">
      <c r="B18" s="1197" t="s">
        <v>380</v>
      </c>
      <c r="C18" s="1198"/>
      <c r="D18" s="1198"/>
      <c r="E18" s="1198"/>
      <c r="F18" s="1198"/>
      <c r="G18" s="1198"/>
      <c r="H18" s="1199"/>
      <c r="I18" s="1"/>
      <c r="K18" s="8"/>
      <c r="L18" s="8"/>
    </row>
    <row r="25" spans="2:19" x14ac:dyDescent="0.2">
      <c r="L25" s="75"/>
      <c r="M25" s="75"/>
      <c r="N25" s="75"/>
      <c r="O25" s="75"/>
      <c r="P25" s="75"/>
      <c r="Q25" s="75"/>
      <c r="R25" s="75"/>
      <c r="S25" s="75"/>
    </row>
    <row r="26" spans="2:19" x14ac:dyDescent="0.2">
      <c r="L26" s="75"/>
      <c r="M26" s="75"/>
      <c r="N26" s="75"/>
      <c r="O26" s="75"/>
      <c r="P26" s="75"/>
      <c r="Q26" s="75"/>
      <c r="R26" s="75"/>
      <c r="S26" s="75"/>
    </row>
    <row r="27" spans="2:19" x14ac:dyDescent="0.2">
      <c r="L27" s="75"/>
      <c r="M27" s="75"/>
      <c r="N27" s="75"/>
      <c r="O27" s="75"/>
      <c r="P27" s="75"/>
      <c r="Q27" s="75"/>
      <c r="R27" s="75"/>
      <c r="S27" s="75"/>
    </row>
    <row r="28" spans="2:19" x14ac:dyDescent="0.2">
      <c r="L28" s="75"/>
      <c r="M28" s="75"/>
      <c r="N28" s="75"/>
      <c r="O28" s="75"/>
      <c r="P28" s="75"/>
      <c r="Q28" s="75"/>
      <c r="R28" s="75"/>
      <c r="S28" s="75"/>
    </row>
    <row r="29" spans="2:19" x14ac:dyDescent="0.2">
      <c r="L29" s="75"/>
      <c r="M29" s="75"/>
      <c r="N29" s="75"/>
      <c r="O29" s="75"/>
      <c r="P29" s="75"/>
      <c r="Q29" s="75"/>
      <c r="R29" s="75"/>
      <c r="S29" s="75"/>
    </row>
    <row r="30" spans="2:19" x14ac:dyDescent="0.2">
      <c r="L30" s="75"/>
      <c r="M30" s="75"/>
      <c r="N30" s="75"/>
      <c r="O30" s="75"/>
      <c r="P30" s="75"/>
      <c r="Q30" s="75"/>
      <c r="R30" s="75"/>
      <c r="S30" s="75"/>
    </row>
    <row r="31" spans="2:19" x14ac:dyDescent="0.2">
      <c r="L31" s="75"/>
      <c r="M31" s="75"/>
      <c r="N31" s="75"/>
      <c r="O31" s="75"/>
      <c r="P31" s="75"/>
      <c r="Q31" s="75"/>
      <c r="R31" s="75"/>
      <c r="S31" s="75"/>
    </row>
    <row r="32" spans="2:19" x14ac:dyDescent="0.2">
      <c r="L32" s="75"/>
      <c r="M32" s="75"/>
      <c r="N32" s="75"/>
      <c r="O32" s="75"/>
      <c r="P32" s="75"/>
      <c r="Q32" s="75"/>
      <c r="R32" s="75"/>
      <c r="S32" s="75"/>
    </row>
    <row r="33" spans="12:19" x14ac:dyDescent="0.2">
      <c r="L33" s="75"/>
      <c r="M33" s="75"/>
      <c r="N33" s="75"/>
      <c r="O33" s="75"/>
      <c r="P33" s="75"/>
      <c r="Q33" s="75"/>
      <c r="R33" s="75"/>
      <c r="S33" s="75"/>
    </row>
    <row r="34" spans="12:19" x14ac:dyDescent="0.2">
      <c r="L34" s="75"/>
      <c r="M34" s="75"/>
      <c r="N34" s="75"/>
      <c r="O34" s="75"/>
      <c r="P34" s="75"/>
      <c r="Q34" s="75"/>
      <c r="R34" s="75"/>
      <c r="S34" s="75"/>
    </row>
    <row r="35" spans="12:19" x14ac:dyDescent="0.2">
      <c r="L35" s="75"/>
      <c r="M35" s="75"/>
      <c r="N35" s="75"/>
      <c r="O35" s="75"/>
      <c r="P35" s="75"/>
      <c r="Q35" s="75"/>
      <c r="R35" s="75"/>
      <c r="S35" s="75"/>
    </row>
  </sheetData>
  <mergeCells count="4">
    <mergeCell ref="B2:H2"/>
    <mergeCell ref="B18:H18"/>
    <mergeCell ref="C3:H3"/>
    <mergeCell ref="C4:H4"/>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oddHeader>&amp;CEconomic and fiscal outlook - supplementary tables: expenditure</oddHead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pageSetUpPr fitToPage="1"/>
  </sheetPr>
  <dimension ref="A1:N58"/>
  <sheetViews>
    <sheetView zoomScaleNormal="100" workbookViewId="0"/>
  </sheetViews>
  <sheetFormatPr defaultColWidth="9.33203125" defaultRowHeight="15" x14ac:dyDescent="0.25"/>
  <cols>
    <col min="1" max="1" width="9.33203125" style="35" customWidth="1"/>
    <col min="2" max="2" width="41.21875" style="35" customWidth="1"/>
    <col min="3" max="8" width="12.109375" style="35" customWidth="1"/>
    <col min="9" max="16384" width="9.33203125" style="35"/>
  </cols>
  <sheetData>
    <row r="1" spans="1:14" s="32" customFormat="1" ht="33.75" customHeight="1" thickBot="1" x14ac:dyDescent="0.3">
      <c r="A1" s="17" t="s">
        <v>0</v>
      </c>
      <c r="K1" s="33"/>
    </row>
    <row r="2" spans="1:14" ht="40.5" customHeight="1" thickBot="1" x14ac:dyDescent="0.3">
      <c r="A2" s="34"/>
      <c r="B2" s="1200" t="s">
        <v>299</v>
      </c>
      <c r="C2" s="1201"/>
      <c r="D2" s="1201"/>
      <c r="E2" s="1201"/>
      <c r="F2" s="1201"/>
      <c r="G2" s="1201"/>
      <c r="H2" s="1202"/>
    </row>
    <row r="3" spans="1:14" ht="36" customHeight="1" x14ac:dyDescent="0.25">
      <c r="A3" s="34"/>
      <c r="B3" s="36"/>
      <c r="C3" s="1203" t="s">
        <v>261</v>
      </c>
      <c r="D3" s="1203"/>
      <c r="E3" s="1203"/>
      <c r="F3" s="1203"/>
      <c r="G3" s="1203"/>
      <c r="H3" s="1204"/>
    </row>
    <row r="4" spans="1:14" ht="18" customHeight="1" x14ac:dyDescent="0.25">
      <c r="A4" s="34"/>
      <c r="B4" s="37"/>
      <c r="C4" s="38" t="s">
        <v>7</v>
      </c>
      <c r="D4" s="38" t="s">
        <v>8</v>
      </c>
      <c r="E4" s="38" t="s">
        <v>9</v>
      </c>
      <c r="F4" s="38" t="s">
        <v>10</v>
      </c>
      <c r="G4" s="38" t="s">
        <v>259</v>
      </c>
      <c r="H4" s="39" t="s">
        <v>318</v>
      </c>
    </row>
    <row r="5" spans="1:14" ht="16.5" customHeight="1" x14ac:dyDescent="0.25">
      <c r="A5" s="34"/>
      <c r="B5" s="40" t="s">
        <v>351</v>
      </c>
      <c r="C5" s="41"/>
      <c r="D5" s="41"/>
      <c r="E5" s="41"/>
      <c r="F5" s="41"/>
      <c r="G5" s="41"/>
      <c r="H5" s="42"/>
    </row>
    <row r="6" spans="1:14" ht="13.5" customHeight="1" x14ac:dyDescent="0.25">
      <c r="A6" s="34"/>
      <c r="B6" s="40" t="s">
        <v>352</v>
      </c>
      <c r="C6" s="41">
        <v>656.73591785492943</v>
      </c>
      <c r="D6" s="41">
        <v>671.68581261452789</v>
      </c>
      <c r="E6" s="41">
        <v>687.53553367510415</v>
      </c>
      <c r="F6" s="41">
        <v>708.78763020738836</v>
      </c>
      <c r="G6" s="41">
        <v>727.08316150797668</v>
      </c>
      <c r="H6" s="42">
        <v>752.0374222668172</v>
      </c>
    </row>
    <row r="7" spans="1:14" ht="13.5" customHeight="1" x14ac:dyDescent="0.25">
      <c r="A7" s="34"/>
      <c r="B7" s="40" t="s">
        <v>130</v>
      </c>
      <c r="C7" s="41">
        <v>16.820021873164915</v>
      </c>
      <c r="D7" s="41">
        <v>16.852168862621028</v>
      </c>
      <c r="E7" s="41">
        <v>16.771337668685511</v>
      </c>
      <c r="F7" s="41">
        <v>16.589573644552779</v>
      </c>
      <c r="G7" s="41">
        <v>16.593425278239796</v>
      </c>
      <c r="H7" s="42">
        <v>16.879741820339241</v>
      </c>
    </row>
    <row r="8" spans="1:14" ht="13.5" customHeight="1" x14ac:dyDescent="0.25">
      <c r="A8" s="34"/>
      <c r="B8" s="43" t="s">
        <v>344</v>
      </c>
      <c r="C8" s="44">
        <v>2.5611545548024064</v>
      </c>
      <c r="D8" s="44">
        <v>2.5089362535475015</v>
      </c>
      <c r="E8" s="44">
        <v>2.4393412190693886</v>
      </c>
      <c r="F8" s="44">
        <v>2.3405563158175795</v>
      </c>
      <c r="G8" s="44">
        <v>2.2821908354781439</v>
      </c>
      <c r="H8" s="45">
        <v>2.244534822410797</v>
      </c>
    </row>
    <row r="9" spans="1:14" ht="13.5" customHeight="1" x14ac:dyDescent="0.25">
      <c r="A9" s="34"/>
      <c r="B9" s="40" t="s">
        <v>328</v>
      </c>
      <c r="C9" s="41"/>
      <c r="D9" s="41"/>
      <c r="E9" s="41"/>
      <c r="F9" s="41"/>
      <c r="G9" s="41"/>
      <c r="H9" s="42"/>
    </row>
    <row r="10" spans="1:14" ht="13.5" customHeight="1" x14ac:dyDescent="0.25">
      <c r="A10" s="34"/>
      <c r="B10" s="40" t="s">
        <v>352</v>
      </c>
      <c r="C10" s="41">
        <v>371.27839121374984</v>
      </c>
      <c r="D10" s="41">
        <v>371.73912184465001</v>
      </c>
      <c r="E10" s="41">
        <v>371.31365219819997</v>
      </c>
      <c r="F10" s="41">
        <v>370.70208861660001</v>
      </c>
      <c r="G10" s="41">
        <v>372.9319249513</v>
      </c>
      <c r="H10" s="42">
        <v>375.07365297900003</v>
      </c>
    </row>
    <row r="11" spans="1:14" ht="13.5" customHeight="1" x14ac:dyDescent="0.25">
      <c r="A11" s="34"/>
      <c r="B11" s="40" t="s">
        <v>130</v>
      </c>
      <c r="C11" s="41">
        <v>1.5332218870946739</v>
      </c>
      <c r="D11" s="41">
        <v>3.1643019246999997</v>
      </c>
      <c r="E11" s="41">
        <v>4.5996553751999993</v>
      </c>
      <c r="F11" s="41">
        <v>5.6218010139999999</v>
      </c>
      <c r="G11" s="41">
        <v>6.2742344005999993</v>
      </c>
      <c r="H11" s="42">
        <v>6.6113249836999994</v>
      </c>
      <c r="N11" s="34"/>
    </row>
    <row r="12" spans="1:14" ht="13.5" customHeight="1" x14ac:dyDescent="0.25">
      <c r="A12" s="34"/>
      <c r="B12" s="43" t="s">
        <v>344</v>
      </c>
      <c r="C12" s="44">
        <v>0.41295747971822522</v>
      </c>
      <c r="D12" s="44">
        <v>0.85121574210377648</v>
      </c>
      <c r="E12" s="44">
        <v>1.2387520221704085</v>
      </c>
      <c r="F12" s="44">
        <v>1.5165280117464803</v>
      </c>
      <c r="G12" s="44">
        <v>1.682407426347136</v>
      </c>
      <c r="H12" s="45">
        <v>1.762673792517802</v>
      </c>
      <c r="N12" s="34"/>
    </row>
    <row r="13" spans="1:14" ht="13.5" customHeight="1" x14ac:dyDescent="0.25">
      <c r="A13" s="34"/>
      <c r="B13" s="40" t="s">
        <v>129</v>
      </c>
      <c r="C13" s="41"/>
      <c r="D13" s="41"/>
      <c r="E13" s="41"/>
      <c r="F13" s="41"/>
      <c r="G13" s="41"/>
      <c r="H13" s="42"/>
    </row>
    <row r="14" spans="1:14" ht="13.5" customHeight="1" x14ac:dyDescent="0.25">
      <c r="A14" s="34"/>
      <c r="B14" s="40" t="s">
        <v>352</v>
      </c>
      <c r="C14" s="41">
        <v>394.65353318505959</v>
      </c>
      <c r="D14" s="41">
        <v>418.37586154473274</v>
      </c>
      <c r="E14" s="41">
        <v>445.49458156087326</v>
      </c>
      <c r="F14" s="41">
        <v>464.36775537808285</v>
      </c>
      <c r="G14" s="41">
        <v>487.47444227317987</v>
      </c>
      <c r="H14" s="42">
        <v>508.29149032451619</v>
      </c>
    </row>
    <row r="15" spans="1:14" ht="13.5" customHeight="1" x14ac:dyDescent="0.25">
      <c r="A15" s="34"/>
      <c r="B15" s="40" t="s">
        <v>130</v>
      </c>
      <c r="C15" s="41">
        <v>17.341154331646003</v>
      </c>
      <c r="D15" s="41">
        <v>16.13108371085821</v>
      </c>
      <c r="E15" s="41">
        <v>14.709819981811885</v>
      </c>
      <c r="F15" s="41">
        <v>14.105924991119108</v>
      </c>
      <c r="G15" s="41">
        <v>14.814835479763623</v>
      </c>
      <c r="H15" s="42">
        <v>15.636467866253406</v>
      </c>
    </row>
    <row r="16" spans="1:14" ht="13.5" customHeight="1" x14ac:dyDescent="0.25">
      <c r="A16" s="34"/>
      <c r="B16" s="40" t="s">
        <v>344</v>
      </c>
      <c r="C16" s="41">
        <v>4.3940197853276155</v>
      </c>
      <c r="D16" s="41">
        <v>3.8556439779529383</v>
      </c>
      <c r="E16" s="41">
        <v>3.3019077202405671</v>
      </c>
      <c r="F16" s="41">
        <v>3.0376624620790533</v>
      </c>
      <c r="G16" s="41">
        <v>3.0390999394100366</v>
      </c>
      <c r="H16" s="42">
        <v>3.076279686734551</v>
      </c>
    </row>
    <row r="17" spans="1:13" ht="13.5" customHeight="1" x14ac:dyDescent="0.25">
      <c r="A17" s="34"/>
      <c r="B17" s="40" t="s">
        <v>353</v>
      </c>
      <c r="C17" s="41">
        <v>3.9548022598870025</v>
      </c>
      <c r="D17" s="41">
        <v>3.4486316741665357</v>
      </c>
      <c r="E17" s="41">
        <v>2.9442560721453015</v>
      </c>
      <c r="F17" s="41">
        <v>2.9298913622311629</v>
      </c>
      <c r="G17" s="41">
        <v>2.9557528652087051</v>
      </c>
      <c r="H17" s="42">
        <v>3.0017495856244469</v>
      </c>
    </row>
    <row r="18" spans="1:13" ht="13.5" customHeight="1" x14ac:dyDescent="0.25">
      <c r="A18" s="34"/>
      <c r="B18" s="43" t="s">
        <v>354</v>
      </c>
      <c r="C18" s="44">
        <v>0.43921752544061299</v>
      </c>
      <c r="D18" s="44">
        <v>0.40701230378640263</v>
      </c>
      <c r="E18" s="44">
        <v>0.35765164809526562</v>
      </c>
      <c r="F18" s="44">
        <v>0.10777109984789046</v>
      </c>
      <c r="G18" s="44">
        <v>8.3347074201331584E-2</v>
      </c>
      <c r="H18" s="45">
        <v>7.4530101110104052E-2</v>
      </c>
    </row>
    <row r="19" spans="1:13" ht="13.5" customHeight="1" x14ac:dyDescent="0.25">
      <c r="A19" s="34"/>
      <c r="B19" s="40" t="s">
        <v>355</v>
      </c>
      <c r="C19" s="41"/>
      <c r="D19" s="41"/>
      <c r="E19" s="41"/>
      <c r="F19" s="41"/>
      <c r="G19" s="41"/>
      <c r="H19" s="42"/>
    </row>
    <row r="20" spans="1:13" ht="13.5" customHeight="1" x14ac:dyDescent="0.25">
      <c r="A20" s="34"/>
      <c r="B20" s="40" t="s">
        <v>352</v>
      </c>
      <c r="C20" s="41">
        <v>151.34199999999998</v>
      </c>
      <c r="D20" s="41">
        <v>159.44199999999998</v>
      </c>
      <c r="E20" s="41">
        <v>165.44199999999998</v>
      </c>
      <c r="F20" s="41">
        <v>171.44199999999998</v>
      </c>
      <c r="G20" s="41">
        <v>175.44199999999998</v>
      </c>
      <c r="H20" s="42">
        <v>177.44199999999998</v>
      </c>
    </row>
    <row r="21" spans="1:13" ht="13.5" customHeight="1" x14ac:dyDescent="0.25">
      <c r="A21" s="34"/>
      <c r="B21" s="40" t="s">
        <v>130</v>
      </c>
      <c r="C21" s="41">
        <v>2.5226837834113702</v>
      </c>
      <c r="D21" s="41">
        <v>2.5939377134085335</v>
      </c>
      <c r="E21" s="41">
        <v>2.9303882423806979</v>
      </c>
      <c r="F21" s="41">
        <v>3.241649746048457</v>
      </c>
      <c r="G21" s="41">
        <v>3.5412270446948431</v>
      </c>
      <c r="H21" s="42">
        <v>3.7894038126906553</v>
      </c>
    </row>
    <row r="22" spans="1:13" ht="13.5" customHeight="1" x14ac:dyDescent="0.25">
      <c r="A22" s="34"/>
      <c r="B22" s="43" t="s">
        <v>344</v>
      </c>
      <c r="C22" s="44">
        <v>1.6668762031764945</v>
      </c>
      <c r="D22" s="44">
        <v>1.6268848317309954</v>
      </c>
      <c r="E22" s="44">
        <v>1.7712480762930201</v>
      </c>
      <c r="F22" s="44">
        <v>1.8908142380796171</v>
      </c>
      <c r="G22" s="44">
        <v>2.0184602573470682</v>
      </c>
      <c r="H22" s="45">
        <v>2.1355732085361163</v>
      </c>
    </row>
    <row r="23" spans="1:13" ht="13.5" customHeight="1" x14ac:dyDescent="0.25">
      <c r="A23" s="34"/>
      <c r="B23" s="40" t="s">
        <v>356</v>
      </c>
      <c r="C23" s="41"/>
      <c r="D23" s="41"/>
      <c r="E23" s="41"/>
      <c r="F23" s="41"/>
      <c r="G23" s="41"/>
      <c r="H23" s="42"/>
    </row>
    <row r="24" spans="1:13" ht="13.5" customHeight="1" x14ac:dyDescent="0.25">
      <c r="A24" s="34"/>
      <c r="B24" s="40" t="s">
        <v>352</v>
      </c>
      <c r="C24" s="41">
        <v>143.40624010138299</v>
      </c>
      <c r="D24" s="41">
        <v>138.01063616843157</v>
      </c>
      <c r="E24" s="41">
        <v>138.4562957574924</v>
      </c>
      <c r="F24" s="41">
        <v>139.48195587096484</v>
      </c>
      <c r="G24" s="41">
        <v>140.62317025983339</v>
      </c>
      <c r="H24" s="42">
        <v>142.35915744526517</v>
      </c>
      <c r="M24" s="46"/>
    </row>
    <row r="25" spans="1:13" ht="13.5" customHeight="1" x14ac:dyDescent="0.25">
      <c r="A25" s="34"/>
      <c r="B25" s="40" t="s">
        <v>130</v>
      </c>
      <c r="C25" s="41">
        <v>2.5081275519006709</v>
      </c>
      <c r="D25" s="41">
        <v>2.8903323380897348</v>
      </c>
      <c r="E25" s="41">
        <v>3.1909052926633592</v>
      </c>
      <c r="F25" s="41">
        <v>3.4744527128048759</v>
      </c>
      <c r="G25" s="41">
        <v>3.6947032073340793</v>
      </c>
      <c r="H25" s="42">
        <v>3.8142368127516448</v>
      </c>
    </row>
    <row r="26" spans="1:13" ht="13.5" customHeight="1" x14ac:dyDescent="0.25">
      <c r="B26" s="43" t="s">
        <v>344</v>
      </c>
      <c r="C26" s="44">
        <v>1.7489668163167209</v>
      </c>
      <c r="D26" s="44">
        <v>2.0942823091999245</v>
      </c>
      <c r="E26" s="44">
        <v>2.30462997381662</v>
      </c>
      <c r="F26" s="44">
        <v>2.4909693093342495</v>
      </c>
      <c r="G26" s="44">
        <v>2.6273786890931787</v>
      </c>
      <c r="H26" s="45">
        <v>2.6793055544868323</v>
      </c>
    </row>
    <row r="27" spans="1:13" ht="13.5" customHeight="1" x14ac:dyDescent="0.25">
      <c r="B27" s="40" t="s">
        <v>268</v>
      </c>
      <c r="C27" s="41"/>
      <c r="D27" s="41"/>
      <c r="E27" s="41"/>
      <c r="F27" s="41"/>
      <c r="G27" s="41"/>
      <c r="H27" s="42"/>
    </row>
    <row r="28" spans="1:13" ht="13.5" customHeight="1" x14ac:dyDescent="0.25">
      <c r="B28" s="40" t="s">
        <v>343</v>
      </c>
      <c r="C28" s="41">
        <v>1717.4160823551219</v>
      </c>
      <c r="D28" s="41">
        <v>1759.2534321723424</v>
      </c>
      <c r="E28" s="41">
        <v>1808.2420631916698</v>
      </c>
      <c r="F28" s="41">
        <v>1854.7814300730361</v>
      </c>
      <c r="G28" s="41">
        <v>1903.55469899229</v>
      </c>
      <c r="H28" s="42">
        <v>1955.2037230155984</v>
      </c>
    </row>
    <row r="29" spans="1:13" ht="13.5" customHeight="1" x14ac:dyDescent="0.25">
      <c r="B29" s="40" t="s">
        <v>357</v>
      </c>
      <c r="C29" s="41">
        <v>40.725209427217628</v>
      </c>
      <c r="D29" s="41">
        <v>41.631824549677503</v>
      </c>
      <c r="E29" s="41">
        <v>42.202106560741456</v>
      </c>
      <c r="F29" s="41">
        <v>43.033402108525223</v>
      </c>
      <c r="G29" s="41">
        <v>44.918425410632345</v>
      </c>
      <c r="H29" s="42">
        <v>46.73117529573495</v>
      </c>
    </row>
    <row r="30" spans="1:13" ht="13.5" customHeight="1" x14ac:dyDescent="0.25">
      <c r="B30" s="43" t="s">
        <v>344</v>
      </c>
      <c r="C30" s="44">
        <v>2.3713070959118103</v>
      </c>
      <c r="D30" s="44">
        <v>2.3664483915924577</v>
      </c>
      <c r="E30" s="44">
        <v>2.3338748400892677</v>
      </c>
      <c r="F30" s="44">
        <v>2.3201333273447045</v>
      </c>
      <c r="G30" s="44">
        <v>2.3597128800349898</v>
      </c>
      <c r="H30" s="45">
        <v>2.390092385035937</v>
      </c>
    </row>
    <row r="31" spans="1:13" ht="13.5" customHeight="1" x14ac:dyDescent="0.25">
      <c r="B31" s="40" t="s">
        <v>342</v>
      </c>
      <c r="C31" s="41"/>
      <c r="D31" s="41"/>
      <c r="E31" s="41"/>
      <c r="F31" s="41"/>
      <c r="G31" s="41"/>
      <c r="H31" s="42"/>
    </row>
    <row r="32" spans="1:13" ht="13.5" customHeight="1" x14ac:dyDescent="0.25">
      <c r="B32" s="40" t="s">
        <v>343</v>
      </c>
      <c r="C32" s="41">
        <v>2131.645539740709</v>
      </c>
      <c r="D32" s="41">
        <v>2363.5963469435155</v>
      </c>
      <c r="E32" s="41">
        <v>2413.9144779628427</v>
      </c>
      <c r="F32" s="41">
        <v>2435.1828448442093</v>
      </c>
      <c r="G32" s="41">
        <v>2423.0931137634634</v>
      </c>
      <c r="H32" s="42">
        <v>2440.8051377867719</v>
      </c>
    </row>
    <row r="33" spans="2:8" ht="13.5" customHeight="1" x14ac:dyDescent="0.25">
      <c r="B33" s="40" t="s">
        <v>130</v>
      </c>
      <c r="C33" s="41">
        <v>44.401388865666554</v>
      </c>
      <c r="D33" s="41">
        <v>43.210600245258455</v>
      </c>
      <c r="E33" s="41">
        <v>43.827983531740379</v>
      </c>
      <c r="F33" s="41">
        <v>44.707879377563771</v>
      </c>
      <c r="G33" s="41">
        <v>46.644485303094143</v>
      </c>
      <c r="H33" s="42">
        <v>48.511148673178248</v>
      </c>
    </row>
    <row r="34" spans="2:8" ht="13.5" customHeight="1" x14ac:dyDescent="0.25">
      <c r="B34" s="43" t="s">
        <v>344</v>
      </c>
      <c r="C34" s="44">
        <v>2.0829630460544339</v>
      </c>
      <c r="D34" s="44">
        <v>1.8281717308091223</v>
      </c>
      <c r="E34" s="44">
        <v>1.8156394491957235</v>
      </c>
      <c r="F34" s="44">
        <v>1.8359146818161802</v>
      </c>
      <c r="G34" s="44">
        <v>1.9249976419869215</v>
      </c>
      <c r="H34" s="45">
        <v>1.9875060045623425</v>
      </c>
    </row>
    <row r="35" spans="2:8" ht="12" customHeight="1" x14ac:dyDescent="0.25">
      <c r="B35" s="47" t="s">
        <v>358</v>
      </c>
      <c r="C35" s="48"/>
      <c r="D35" s="48"/>
      <c r="E35" s="48"/>
      <c r="F35" s="48"/>
      <c r="G35" s="48"/>
      <c r="H35" s="49"/>
    </row>
    <row r="36" spans="2:8" ht="12" customHeight="1" x14ac:dyDescent="0.25">
      <c r="B36" s="47" t="s">
        <v>359</v>
      </c>
      <c r="C36" s="48">
        <v>3.1669421719294371</v>
      </c>
      <c r="D36" s="48">
        <v>3.0268909868616483</v>
      </c>
      <c r="E36" s="48">
        <v>2.8745894526860645</v>
      </c>
      <c r="F36" s="48">
        <v>2.7696418579144613</v>
      </c>
      <c r="G36" s="48">
        <v>2.753100858513625</v>
      </c>
      <c r="H36" s="49">
        <v>2.7201046022512276</v>
      </c>
    </row>
    <row r="37" spans="2:8" ht="12" customHeight="1" thickBot="1" x14ac:dyDescent="0.3">
      <c r="B37" s="50" t="s">
        <v>360</v>
      </c>
      <c r="C37" s="51">
        <v>3.1085601660151578</v>
      </c>
      <c r="D37" s="51">
        <v>3.0173229522677043</v>
      </c>
      <c r="E37" s="51">
        <v>2.9304619132415604</v>
      </c>
      <c r="F37" s="51">
        <v>2.8210574755013642</v>
      </c>
      <c r="G37" s="51">
        <v>2.7522590736359511</v>
      </c>
      <c r="H37" s="52">
        <v>2.6501805028332845</v>
      </c>
    </row>
    <row r="38" spans="2:8" x14ac:dyDescent="0.25">
      <c r="B38" s="53"/>
    </row>
    <row r="39" spans="2:8" x14ac:dyDescent="0.25">
      <c r="B39" s="53"/>
    </row>
    <row r="40" spans="2:8" x14ac:dyDescent="0.25">
      <c r="B40" s="54"/>
      <c r="C40" s="55"/>
      <c r="D40" s="55"/>
      <c r="E40" s="55"/>
      <c r="F40" s="55"/>
      <c r="G40" s="55"/>
      <c r="H40" s="55"/>
    </row>
    <row r="41" spans="2:8" x14ac:dyDescent="0.25">
      <c r="B41" s="54"/>
      <c r="C41" s="55"/>
      <c r="D41" s="55"/>
      <c r="E41" s="55"/>
      <c r="F41" s="55"/>
      <c r="G41" s="55"/>
      <c r="H41" s="55"/>
    </row>
    <row r="42" spans="2:8" x14ac:dyDescent="0.25">
      <c r="B42" s="56"/>
    </row>
    <row r="43" spans="2:8" x14ac:dyDescent="0.25">
      <c r="B43" s="56"/>
    </row>
    <row r="44" spans="2:8" x14ac:dyDescent="0.25">
      <c r="B44" s="56"/>
    </row>
    <row r="45" spans="2:8" x14ac:dyDescent="0.25">
      <c r="B45" s="56"/>
      <c r="C45" s="57"/>
      <c r="D45" s="57"/>
      <c r="E45" s="57"/>
      <c r="F45" s="57"/>
      <c r="G45" s="57"/>
      <c r="H45" s="57"/>
    </row>
    <row r="46" spans="2:8" x14ac:dyDescent="0.25">
      <c r="B46" s="56"/>
      <c r="C46" s="57"/>
      <c r="D46" s="57"/>
      <c r="E46" s="57"/>
      <c r="F46" s="57"/>
      <c r="G46" s="57"/>
      <c r="H46" s="57"/>
    </row>
    <row r="49" spans="2:9" x14ac:dyDescent="0.25">
      <c r="B49" s="56"/>
      <c r="C49" s="58"/>
      <c r="D49" s="58"/>
      <c r="E49" s="58"/>
      <c r="F49" s="58"/>
      <c r="G49" s="58"/>
      <c r="H49" s="58"/>
    </row>
    <row r="50" spans="2:9" x14ac:dyDescent="0.25">
      <c r="B50" s="56"/>
      <c r="C50" s="57"/>
      <c r="D50" s="57"/>
      <c r="E50" s="57"/>
      <c r="F50" s="57"/>
      <c r="G50" s="57"/>
      <c r="H50" s="57"/>
    </row>
    <row r="51" spans="2:9" x14ac:dyDescent="0.25">
      <c r="B51" s="56"/>
      <c r="C51" s="57"/>
      <c r="D51" s="57"/>
      <c r="E51" s="57"/>
      <c r="F51" s="57"/>
      <c r="G51" s="57"/>
      <c r="H51" s="57"/>
      <c r="I51" s="57">
        <v>0</v>
      </c>
    </row>
    <row r="52" spans="2:9" x14ac:dyDescent="0.25">
      <c r="B52" s="56"/>
      <c r="C52" s="57"/>
      <c r="D52" s="57"/>
      <c r="E52" s="57"/>
      <c r="F52" s="57"/>
      <c r="G52" s="57"/>
      <c r="H52" s="57"/>
    </row>
    <row r="53" spans="2:9" x14ac:dyDescent="0.25">
      <c r="B53" s="56"/>
      <c r="C53" s="57"/>
      <c r="D53" s="57"/>
      <c r="E53" s="57"/>
      <c r="F53" s="57"/>
      <c r="G53" s="57"/>
      <c r="H53" s="57"/>
    </row>
    <row r="56" spans="2:9" x14ac:dyDescent="0.25">
      <c r="C56" s="56"/>
      <c r="D56" s="56"/>
      <c r="E56" s="56"/>
      <c r="F56" s="56"/>
      <c r="G56" s="56"/>
      <c r="H56" s="56"/>
    </row>
    <row r="57" spans="2:9" x14ac:dyDescent="0.25">
      <c r="B57" s="56"/>
      <c r="C57" s="58"/>
      <c r="D57" s="58"/>
      <c r="E57" s="58"/>
      <c r="F57" s="58"/>
      <c r="G57" s="58"/>
      <c r="H57" s="58"/>
    </row>
    <row r="58" spans="2:9" x14ac:dyDescent="0.25">
      <c r="B58" s="56"/>
      <c r="C58" s="57"/>
      <c r="D58" s="57"/>
      <c r="E58" s="57"/>
      <c r="F58" s="57"/>
      <c r="G58" s="57"/>
      <c r="H58" s="57"/>
    </row>
  </sheetData>
  <mergeCells count="2">
    <mergeCell ref="B2:H2"/>
    <mergeCell ref="C3:H3"/>
  </mergeCells>
  <hyperlinks>
    <hyperlink ref="A1" location="Contents!B22" display="Back to contents"/>
  </hyperlinks>
  <pageMargins left="0.74803149606299213" right="0.74803149606299213" top="0.98425196850393704" bottom="0.98425196850393704" header="0.51181102362204722" footer="0.51181102362204722"/>
  <pageSetup paperSize="9" scale="89" orientation="landscape" r:id="rId1"/>
  <headerFooter alignWithMargins="0">
    <oddHeader>&amp;CEconomic and fiscal outlook - supplementary tables: expenditure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pageSetUpPr fitToPage="1"/>
  </sheetPr>
  <dimension ref="A1:K14"/>
  <sheetViews>
    <sheetView zoomScaleNormal="100" workbookViewId="0"/>
  </sheetViews>
  <sheetFormatPr defaultColWidth="11.88671875" defaultRowHeight="15" x14ac:dyDescent="0.25"/>
  <cols>
    <col min="1" max="1" width="9.33203125" style="18" customWidth="1"/>
    <col min="2" max="2" width="27.109375" style="18" customWidth="1"/>
    <col min="3" max="7" width="12.6640625" style="18" customWidth="1"/>
    <col min="8" max="16384" width="11.88671875" style="18"/>
  </cols>
  <sheetData>
    <row r="1" spans="1:11" ht="33.75" customHeight="1" thickBot="1" x14ac:dyDescent="0.3">
      <c r="A1" s="17" t="s">
        <v>0</v>
      </c>
    </row>
    <row r="2" spans="1:11" s="20" customFormat="1" ht="24" customHeight="1" thickBot="1" x14ac:dyDescent="0.3">
      <c r="A2" s="18"/>
      <c r="B2" s="988" t="s">
        <v>300</v>
      </c>
      <c r="C2" s="989"/>
      <c r="D2" s="989"/>
      <c r="E2" s="989"/>
      <c r="F2" s="989"/>
      <c r="G2" s="990"/>
      <c r="H2" s="19"/>
    </row>
    <row r="3" spans="1:11" s="20" customFormat="1" ht="15.75" x14ac:dyDescent="0.25">
      <c r="A3" s="18"/>
      <c r="B3" s="21"/>
      <c r="C3" s="1104" t="s">
        <v>1</v>
      </c>
      <c r="D3" s="1104"/>
      <c r="E3" s="1104"/>
      <c r="F3" s="1104"/>
      <c r="G3" s="1105"/>
      <c r="H3" s="22"/>
      <c r="I3" s="22"/>
      <c r="J3" s="22"/>
      <c r="K3" s="22"/>
    </row>
    <row r="4" spans="1:11" s="20" customFormat="1" ht="18" customHeight="1" x14ac:dyDescent="0.25">
      <c r="A4" s="18"/>
      <c r="B4" s="23"/>
      <c r="C4" s="1195" t="s">
        <v>3</v>
      </c>
      <c r="D4" s="1195"/>
      <c r="E4" s="1195"/>
      <c r="F4" s="1195"/>
      <c r="G4" s="1196"/>
      <c r="H4" s="22"/>
      <c r="I4" s="22"/>
      <c r="J4" s="22"/>
      <c r="K4" s="22"/>
    </row>
    <row r="5" spans="1:11" x14ac:dyDescent="0.25">
      <c r="B5" s="23"/>
      <c r="C5" s="24" t="s">
        <v>8</v>
      </c>
      <c r="D5" s="24" t="s">
        <v>9</v>
      </c>
      <c r="E5" s="24" t="s">
        <v>10</v>
      </c>
      <c r="F5" s="24" t="s">
        <v>259</v>
      </c>
      <c r="G5" s="25" t="s">
        <v>318</v>
      </c>
      <c r="H5" s="22"/>
      <c r="I5" s="22"/>
      <c r="J5" s="22"/>
      <c r="K5" s="22"/>
    </row>
    <row r="6" spans="1:11" ht="13.5" customHeight="1" x14ac:dyDescent="0.25">
      <c r="B6" s="26" t="s">
        <v>307</v>
      </c>
      <c r="C6" s="27">
        <v>0.40458666466292925</v>
      </c>
      <c r="D6" s="27">
        <v>1.3496979689394379</v>
      </c>
      <c r="E6" s="27">
        <v>2.4539953739125693</v>
      </c>
      <c r="F6" s="27">
        <v>3.496937901571755</v>
      </c>
      <c r="G6" s="28">
        <v>4.4553528437788898</v>
      </c>
      <c r="H6" s="22"/>
      <c r="I6" s="22"/>
      <c r="J6" s="22"/>
      <c r="K6" s="22"/>
    </row>
    <row r="7" spans="1:11" ht="13.5" customHeight="1" x14ac:dyDescent="0.25">
      <c r="B7" s="26" t="s">
        <v>308</v>
      </c>
      <c r="C7" s="27">
        <v>5.097497580130816</v>
      </c>
      <c r="D7" s="27">
        <v>5.0976994795569244</v>
      </c>
      <c r="E7" s="27">
        <v>5.1018404448756485</v>
      </c>
      <c r="F7" s="27">
        <v>5.1355509521113341</v>
      </c>
      <c r="G7" s="28">
        <v>5.1743281042426519</v>
      </c>
      <c r="H7" s="22"/>
      <c r="I7" s="22"/>
      <c r="J7" s="22"/>
      <c r="K7" s="22"/>
    </row>
    <row r="8" spans="1:11" ht="13.5" customHeight="1" x14ac:dyDescent="0.25">
      <c r="B8" s="26" t="s">
        <v>309</v>
      </c>
      <c r="C8" s="27">
        <v>4.2127536853472378</v>
      </c>
      <c r="D8" s="27">
        <v>4.9788589724638115</v>
      </c>
      <c r="E8" s="27">
        <v>5.4245636826203949</v>
      </c>
      <c r="F8" s="27">
        <v>6.1115374240728215</v>
      </c>
      <c r="G8" s="28">
        <v>6.7890861934830653</v>
      </c>
      <c r="H8" s="22"/>
      <c r="I8" s="22"/>
      <c r="J8" s="22"/>
      <c r="K8" s="22"/>
    </row>
    <row r="9" spans="1:11" ht="13.5" customHeight="1" x14ac:dyDescent="0.25">
      <c r="B9" s="29" t="s">
        <v>131</v>
      </c>
      <c r="C9" s="30">
        <v>3.8957765425053026E-2</v>
      </c>
      <c r="D9" s="30">
        <v>0.11614478934379946</v>
      </c>
      <c r="E9" s="30">
        <v>0.1975389324180199</v>
      </c>
      <c r="F9" s="30">
        <v>0.28321224342027307</v>
      </c>
      <c r="G9" s="31">
        <v>0.37535869344425521</v>
      </c>
      <c r="H9" s="22"/>
      <c r="I9" s="22"/>
      <c r="J9" s="22"/>
      <c r="K9" s="22"/>
    </row>
    <row r="10" spans="1:11" ht="13.5" customHeight="1" thickBot="1" x14ac:dyDescent="0.3">
      <c r="B10" s="1205" t="s">
        <v>345</v>
      </c>
      <c r="C10" s="1206"/>
      <c r="D10" s="1206"/>
      <c r="E10" s="1206"/>
      <c r="F10" s="1206"/>
      <c r="G10" s="1207"/>
      <c r="H10" s="22"/>
      <c r="I10" s="22"/>
      <c r="J10" s="22"/>
      <c r="K10" s="22"/>
    </row>
    <row r="11" spans="1:11" x14ac:dyDescent="0.25">
      <c r="B11" s="22"/>
      <c r="C11" s="22"/>
      <c r="D11" s="22"/>
      <c r="E11" s="22"/>
      <c r="F11" s="22"/>
      <c r="G11" s="22"/>
      <c r="H11" s="22"/>
      <c r="I11" s="22"/>
      <c r="J11" s="22"/>
      <c r="K11" s="22"/>
    </row>
    <row r="12" spans="1:11" x14ac:dyDescent="0.25">
      <c r="B12" s="22"/>
      <c r="C12" s="22"/>
      <c r="D12" s="22"/>
      <c r="E12" s="22"/>
      <c r="F12" s="22"/>
      <c r="G12" s="22"/>
      <c r="H12" s="22"/>
      <c r="I12" s="22"/>
      <c r="J12" s="22"/>
      <c r="K12" s="22"/>
    </row>
    <row r="13" spans="1:11" x14ac:dyDescent="0.25">
      <c r="B13" s="20"/>
      <c r="C13" s="20"/>
      <c r="D13" s="20"/>
      <c r="E13" s="20"/>
      <c r="F13" s="20"/>
      <c r="G13" s="20"/>
      <c r="H13" s="20"/>
      <c r="I13" s="20"/>
      <c r="J13" s="20"/>
      <c r="K13" s="20"/>
    </row>
    <row r="14" spans="1:11" x14ac:dyDescent="0.25">
      <c r="B14" s="20"/>
      <c r="C14" s="20"/>
      <c r="D14" s="20"/>
      <c r="E14" s="20"/>
      <c r="F14" s="20"/>
      <c r="G14" s="20"/>
      <c r="H14" s="20"/>
      <c r="I14" s="20"/>
      <c r="J14" s="20"/>
      <c r="K14" s="20"/>
    </row>
  </sheetData>
  <mergeCells count="4">
    <mergeCell ref="B2:G2"/>
    <mergeCell ref="B10:G10"/>
    <mergeCell ref="C4:G4"/>
    <mergeCell ref="C3:G3"/>
  </mergeCells>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oddHeader>&amp;CEconomic and fiscal outlook - supplementary tables: expenditure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G21"/>
  <sheetViews>
    <sheetView workbookViewId="0"/>
  </sheetViews>
  <sheetFormatPr defaultRowHeight="15" x14ac:dyDescent="0.25"/>
  <cols>
    <col min="1" max="1" width="8.88671875" style="11"/>
    <col min="2" max="2" width="57.33203125" style="11" customWidth="1"/>
    <col min="3" max="7" width="10" style="11" customWidth="1"/>
    <col min="8" max="16384" width="8.88671875" style="11"/>
  </cols>
  <sheetData>
    <row r="1" spans="1:7" ht="32.25" customHeight="1" x14ac:dyDescent="0.25">
      <c r="A1" s="17" t="s">
        <v>0</v>
      </c>
    </row>
    <row r="2" spans="1:7" ht="15.75" thickBot="1" x14ac:dyDescent="0.3"/>
    <row r="3" spans="1:7" ht="15.75" customHeight="1" x14ac:dyDescent="0.25">
      <c r="B3" s="1208" t="s">
        <v>518</v>
      </c>
      <c r="C3" s="1209"/>
      <c r="D3" s="1209"/>
      <c r="E3" s="1209"/>
      <c r="F3" s="1209"/>
      <c r="G3" s="1210"/>
    </row>
    <row r="4" spans="1:7" ht="45.75" customHeight="1" thickBot="1" x14ac:dyDescent="0.3">
      <c r="B4" s="1211"/>
      <c r="C4" s="1212"/>
      <c r="D4" s="1212"/>
      <c r="E4" s="1212"/>
      <c r="F4" s="1212"/>
      <c r="G4" s="1213"/>
    </row>
    <row r="5" spans="1:7" ht="16.5" customHeight="1" x14ac:dyDescent="0.25">
      <c r="B5" s="895"/>
      <c r="C5" s="1214" t="s">
        <v>116</v>
      </c>
      <c r="D5" s="1214"/>
      <c r="E5" s="1214"/>
      <c r="F5" s="1214"/>
      <c r="G5" s="1215"/>
    </row>
    <row r="6" spans="1:7" ht="16.5" customHeight="1" x14ac:dyDescent="0.25">
      <c r="B6" s="896"/>
      <c r="C6" s="897">
        <v>2019</v>
      </c>
      <c r="D6" s="897">
        <v>2020</v>
      </c>
      <c r="E6" s="897">
        <v>2021</v>
      </c>
      <c r="F6" s="897">
        <v>2022</v>
      </c>
      <c r="G6" s="898">
        <v>2023</v>
      </c>
    </row>
    <row r="7" spans="1:7" ht="16.5" customHeight="1" x14ac:dyDescent="0.25">
      <c r="B7" s="899" t="s">
        <v>530</v>
      </c>
      <c r="C7" s="900">
        <v>7.8181174905451014</v>
      </c>
      <c r="D7" s="900">
        <v>10.100212276780793</v>
      </c>
      <c r="E7" s="900">
        <v>7.1374138667520919</v>
      </c>
      <c r="F7" s="900">
        <v>5.5998599030622129</v>
      </c>
      <c r="G7" s="901">
        <v>2.9239295581619364</v>
      </c>
    </row>
    <row r="8" spans="1:7" ht="16.5" customHeight="1" x14ac:dyDescent="0.25">
      <c r="B8" s="902"/>
      <c r="C8" s="903"/>
      <c r="D8" s="1216" t="s">
        <v>1</v>
      </c>
      <c r="E8" s="1216"/>
      <c r="F8" s="1216"/>
      <c r="G8" s="1217"/>
    </row>
    <row r="9" spans="1:7" ht="15.75" x14ac:dyDescent="0.25">
      <c r="B9" s="896"/>
      <c r="C9" s="904"/>
      <c r="D9" s="905" t="s">
        <v>9</v>
      </c>
      <c r="E9" s="905" t="s">
        <v>10</v>
      </c>
      <c r="F9" s="905" t="s">
        <v>259</v>
      </c>
      <c r="G9" s="906" t="s">
        <v>318</v>
      </c>
    </row>
    <row r="10" spans="1:7" x14ac:dyDescent="0.25">
      <c r="B10" s="907" t="s">
        <v>528</v>
      </c>
      <c r="C10" s="908"/>
      <c r="D10" s="909">
        <v>10.134617292846539</v>
      </c>
      <c r="E10" s="909">
        <v>7.326570931135481</v>
      </c>
      <c r="F10" s="909">
        <v>6.0913822353190836</v>
      </c>
      <c r="G10" s="910">
        <v>4.4654674659642097</v>
      </c>
    </row>
    <row r="11" spans="1:7" x14ac:dyDescent="0.25">
      <c r="B11" s="907" t="s">
        <v>531</v>
      </c>
      <c r="C11" s="908"/>
      <c r="D11" s="909">
        <v>5.6035277584868179</v>
      </c>
      <c r="E11" s="909">
        <v>3.0797483595695669</v>
      </c>
      <c r="F11" s="909">
        <v>0</v>
      </c>
      <c r="G11" s="910">
        <v>0</v>
      </c>
    </row>
    <row r="12" spans="1:7" x14ac:dyDescent="0.25">
      <c r="B12" s="907" t="s">
        <v>532</v>
      </c>
      <c r="C12" s="908"/>
      <c r="D12" s="909">
        <v>1.7532893292883343</v>
      </c>
      <c r="E12" s="909">
        <v>1.3656373211576815</v>
      </c>
      <c r="F12" s="909">
        <v>0</v>
      </c>
      <c r="G12" s="910">
        <v>0</v>
      </c>
    </row>
    <row r="13" spans="1:7" x14ac:dyDescent="0.25">
      <c r="B13" s="911" t="s">
        <v>533</v>
      </c>
      <c r="C13" s="908"/>
      <c r="D13" s="909">
        <v>0</v>
      </c>
      <c r="E13" s="909">
        <v>0.97435254843614827</v>
      </c>
      <c r="F13" s="909">
        <v>3.6749409574355498</v>
      </c>
      <c r="G13" s="910">
        <v>2.6631104870211755</v>
      </c>
    </row>
    <row r="14" spans="1:7" x14ac:dyDescent="0.25">
      <c r="B14" s="912" t="s">
        <v>529</v>
      </c>
      <c r="C14" s="913"/>
      <c r="D14" s="900">
        <v>17.491434380621691</v>
      </c>
      <c r="E14" s="900">
        <v>12.746309160298878</v>
      </c>
      <c r="F14" s="900">
        <v>9.7663231927546335</v>
      </c>
      <c r="G14" s="901">
        <v>7.1285779529853848</v>
      </c>
    </row>
    <row r="15" spans="1:7" x14ac:dyDescent="0.25">
      <c r="B15" s="907" t="s">
        <v>534</v>
      </c>
      <c r="C15" s="908"/>
      <c r="D15" s="909">
        <v>3.39054621182669</v>
      </c>
      <c r="E15" s="909">
        <v>2.5619537881733105</v>
      </c>
      <c r="F15" s="909">
        <v>0</v>
      </c>
      <c r="G15" s="910">
        <v>0</v>
      </c>
    </row>
    <row r="16" spans="1:7" x14ac:dyDescent="0.25">
      <c r="B16" s="907" t="s">
        <v>535</v>
      </c>
      <c r="C16" s="908"/>
      <c r="D16" s="914">
        <v>-0.33290016075134149</v>
      </c>
      <c r="E16" s="914">
        <v>-0.34667266075134151</v>
      </c>
      <c r="F16" s="914">
        <v>-0.3742176607513415</v>
      </c>
      <c r="G16" s="915">
        <v>-0.33290016075134149</v>
      </c>
    </row>
    <row r="17" spans="2:7" x14ac:dyDescent="0.25">
      <c r="B17" s="899" t="s">
        <v>536</v>
      </c>
      <c r="C17" s="913"/>
      <c r="D17" s="900">
        <v>14.433788329546344</v>
      </c>
      <c r="E17" s="900">
        <v>10.531028032876909</v>
      </c>
      <c r="F17" s="900">
        <v>10.140540853505977</v>
      </c>
      <c r="G17" s="901">
        <v>7.4614781137367263</v>
      </c>
    </row>
    <row r="18" spans="2:7" x14ac:dyDescent="0.25">
      <c r="B18" s="916" t="s">
        <v>537</v>
      </c>
      <c r="C18" s="917"/>
      <c r="D18" s="918"/>
      <c r="E18" s="918"/>
      <c r="F18" s="918"/>
      <c r="G18" s="919"/>
    </row>
    <row r="19" spans="2:7" x14ac:dyDescent="0.25">
      <c r="B19" s="1218" t="s">
        <v>538</v>
      </c>
      <c r="C19" s="1219"/>
      <c r="D19" s="1219"/>
      <c r="E19" s="1219"/>
      <c r="F19" s="1219"/>
      <c r="G19" s="1220"/>
    </row>
    <row r="20" spans="2:7" ht="15" customHeight="1" x14ac:dyDescent="0.25">
      <c r="B20" s="1221" t="s">
        <v>539</v>
      </c>
      <c r="C20" s="1222"/>
      <c r="D20" s="1222"/>
      <c r="E20" s="1222"/>
      <c r="F20" s="1222"/>
      <c r="G20" s="1223"/>
    </row>
    <row r="21" spans="2:7" ht="15.75" thickBot="1" x14ac:dyDescent="0.3">
      <c r="B21" s="920" t="s">
        <v>540</v>
      </c>
      <c r="C21" s="921"/>
      <c r="D21" s="921"/>
      <c r="E21" s="921"/>
      <c r="F21" s="921"/>
      <c r="G21" s="922"/>
    </row>
  </sheetData>
  <mergeCells count="5">
    <mergeCell ref="B3:G4"/>
    <mergeCell ref="C5:G5"/>
    <mergeCell ref="D8:G8"/>
    <mergeCell ref="B19:G19"/>
    <mergeCell ref="B20:G20"/>
  </mergeCells>
  <hyperlinks>
    <hyperlink ref="A1" location="Contents!B22" display="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Contents</vt:lpstr>
      <vt:lpstr>Spending</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'2.33'!Print_Area</vt:lpstr>
      <vt:lpstr>'2.34'!Print_Area</vt:lpstr>
      <vt:lpstr>'2.35'!Print_Area</vt:lpstr>
      <vt:lpstr>'2.36'!Print_Area</vt:lpstr>
      <vt:lpstr>Contents!Print_Area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cp:lastPrinted>2018-03-12T12:25:51Z</cp:lastPrinted>
  <dcterms:created xsi:type="dcterms:W3CDTF">2016-10-25T13:43:56Z</dcterms:created>
  <dcterms:modified xsi:type="dcterms:W3CDTF">2018-03-13T13:57:43Z</dcterms:modified>
</cp:coreProperties>
</file>